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CORRIDO SEMANAL" sheetId="1" state="visible" r:id="rId2"/>
  </sheets>
  <definedNames>
    <definedName function="false" hidden="false" localSheetId="0" name="_xlnm.Print_Area" vbProcedure="false">'CORRIDO SEMANAL'!$A$1:$AQ$508</definedName>
    <definedName function="false" hidden="false" localSheetId="0" name="_xlnm.Print_Titles" vbProcedure="false">'CORRIDO SEMANAL'!$1:$7</definedName>
    <definedName function="false" hidden="true" localSheetId="0" name="_xlnm._FilterDatabase" vbProcedure="false">'CORRIDO SEMANAL'!$A$7:$AQ$508</definedName>
    <definedName function="false" hidden="false" localSheetId="0" name="_xlnm.Criteria" vbProcedure="false">'CORRIDO SEMANAL'!$A$7:$AQ$7</definedName>
    <definedName function="false" hidden="false" localSheetId="0" name="Z_5A561190_D012_4FE8_AFCA_CF50C8A55B88_.wvu.Cols" vbProcedure="false">'CORRIDO SEMANAL'!$P:$P,'CORRIDO SEMANAL'!$BT:$BW</definedName>
    <definedName function="false" hidden="false" localSheetId="0" name="Z_5A561190_D012_4FE8_AFCA_CF50C8A55B88_.wvu.FilterData" vbProcedure="false">'CORRIDO SEMANAL'!$A$7:$AQ$508</definedName>
    <definedName function="false" hidden="false" localSheetId="0" name="Z_5A561190_D012_4FE8_AFCA_CF50C8A55B88_.wvu.PrintArea" vbProcedure="false">'CORRIDO SEMANAL'!$A$1:$AQ$508</definedName>
    <definedName function="false" hidden="false" localSheetId="0" name="Z_5A561190_D012_4FE8_AFCA_CF50C8A55B88_.wvu.PrintTitles" vbProcedure="false">'CORRIDO SEMANAL'!$1:$7</definedName>
    <definedName function="false" hidden="false" localSheetId="0" name="Z_5A561190_D012_4FE8_AFCA_CF50C8A55B88_.wvu.Rows" vbProcedure="false">'CORRIDO SEMANAL'!$527:$542</definedName>
    <definedName function="false" hidden="false" localSheetId="0" name="_xlnm.Criteria" vbProcedure="false">'CORRIDO SEMANAL'!$A$7:$AQ$7</definedName>
    <definedName function="false" hidden="false" localSheetId="0" name="_xlnm.Print_Area" vbProcedure="false">'CORRIDO SEMANAL'!$A$1:$AQ$508</definedName>
    <definedName function="false" hidden="false" localSheetId="0" name="_xlnm.Print_Titles" vbProcedure="false">'CORRIDO SEMANAL'!$1:$7</definedName>
    <definedName function="false" hidden="false" localSheetId="0" name="_xlnm._FilterDatabase" vbProcedure="false">'CORRIDO SEMANAL'!$A$7:$AQ$508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<sst xmlns="http://schemas.openxmlformats.org/spreadsheetml/2006/main" count="131" uniqueCount="121">
  <si>
    <t xml:space="preserve">NOMBRE DE LA PRESTADORA DE SERVICIO:</t>
  </si>
  <si>
    <t xml:space="preserve">NO. FACTURA:</t>
  </si>
  <si>
    <t xml:space="preserve">N° CONTROL</t>
  </si>
  <si>
    <t xml:space="preserve">FILIAL</t>
  </si>
  <si>
    <t xml:space="preserve">PROVEEDOR: N°</t>
  </si>
  <si>
    <t xml:space="preserve">SEMANA</t>
  </si>
  <si>
    <t xml:space="preserve">RESULTADO DE LA REVISION DE LOS TICKETS</t>
  </si>
  <si>
    <t xml:space="preserve">PERIODO DE FACTURACION</t>
  </si>
  <si>
    <t xml:space="preserve">COOP.TURUEPANO</t>
  </si>
  <si>
    <t xml:space="preserve">PDVSA PETROLEO, S. A.</t>
  </si>
  <si>
    <t xml:space="preserve">CORREGIDOS</t>
  </si>
  <si>
    <t xml:space="preserve">DEVUELTOS</t>
  </si>
  <si>
    <t xml:space="preserve">CANCELADOS</t>
  </si>
  <si>
    <t xml:space="preserve">CORRECTOS</t>
  </si>
  <si>
    <t xml:space="preserve">TOTAL REVISADOS</t>
  </si>
  <si>
    <t xml:space="preserve">MONTO RELACIONADO</t>
  </si>
  <si>
    <t xml:space="preserve">MONTO A FACTURAR</t>
  </si>
  <si>
    <t xml:space="preserve">TICKETS MODIFICADOS</t>
  </si>
  <si>
    <t xml:space="preserve">PORCENTAJE</t>
  </si>
  <si>
    <t xml:space="preserve">DESVIACION A FAVOR </t>
  </si>
  <si>
    <t xml:space="preserve">VAR. NETA</t>
  </si>
  <si>
    <t xml:space="preserve">TICKETS RELACIONADOS</t>
  </si>
  <si>
    <t xml:space="preserve">TICKETS A FACTURAR</t>
  </si>
  <si>
    <t xml:space="preserve">TICKETS DEVUELTOS</t>
  </si>
  <si>
    <t xml:space="preserve">MONTO</t>
  </si>
  <si>
    <t xml:space="preserve">DESVIACION EN CONTRA </t>
  </si>
  <si>
    <t xml:space="preserve">USUARIO</t>
  </si>
  <si>
    <t xml:space="preserve">LOCALIDAD</t>
  </si>
  <si>
    <t xml:space="preserve">DATOS CONDUCTOR</t>
  </si>
  <si>
    <t xml:space="preserve">CUENTA</t>
  </si>
  <si>
    <t xml:space="preserve">DIFERENCIA</t>
  </si>
  <si>
    <t xml:space="preserve">CANTIDAD</t>
  </si>
  <si>
    <t xml:space="preserve">FECHA Y HORA DEL SERVICIO</t>
  </si>
  <si>
    <t xml:space="preserve">APROBADOR</t>
  </si>
  <si>
    <t xml:space="preserve">MOTIVO </t>
  </si>
  <si>
    <t xml:space="preserve">ITEM</t>
  </si>
  <si>
    <t xml:space="preserve">NUMERO ORDEN</t>
  </si>
  <si>
    <t xml:space="preserve">FECHA SERVICIO</t>
  </si>
  <si>
    <t xml:space="preserve">NOMBRE USUARIO</t>
  </si>
  <si>
    <t xml:space="preserve">CEDULA  USUARIO</t>
  </si>
  <si>
    <t xml:space="preserve">ORIGEN</t>
  </si>
  <si>
    <t xml:space="preserve">DESTINO</t>
  </si>
  <si>
    <t xml:space="preserve">NOMBRE CONDUCTOR</t>
  </si>
  <si>
    <t xml:space="preserve">CEDULA CONDUCTOR</t>
  </si>
  <si>
    <t xml:space="preserve">CENTRO DE COSTO</t>
  </si>
  <si>
    <t xml:space="preserve">ORDEN  INTERNA</t>
  </si>
  <si>
    <t xml:space="preserve">ORGANIZACION O GERENCIA</t>
  </si>
  <si>
    <t xml:space="preserve">ORIGINAL</t>
  </si>
  <si>
    <t xml:space="preserve">FACTURAR </t>
  </si>
  <si>
    <t xml:space="preserve">DEVOLUCION</t>
  </si>
  <si>
    <t xml:space="preserve">A FAVOR</t>
  </si>
  <si>
    <t xml:space="preserve">EN CONTRA</t>
  </si>
  <si>
    <t xml:space="preserve">STATUS TICKET</t>
  </si>
  <si>
    <t xml:space="preserve">CATEG. VEHICULO</t>
  </si>
  <si>
    <t xml:space="preserve">TIPO SERVICIO</t>
  </si>
  <si>
    <t xml:space="preserve">CARRERAS</t>
  </si>
  <si>
    <t xml:space="preserve">VIAJES</t>
  </si>
  <si>
    <t xml:space="preserve">RECORRIDOS</t>
  </si>
  <si>
    <t xml:space="preserve">INICIO</t>
  </si>
  <si>
    <t xml:space="preserve">FIN</t>
  </si>
  <si>
    <t xml:space="preserve">HORAS DE  SERVICIO</t>
  </si>
  <si>
    <t xml:space="preserve">HORAS DE RECORRIDO</t>
  </si>
  <si>
    <t xml:space="preserve">HORAS DE PERNOCTA</t>
  </si>
  <si>
    <t xml:space="preserve">HORAS DE ESPERA</t>
  </si>
  <si>
    <t xml:space="preserve">SEMANA No.</t>
  </si>
  <si>
    <t xml:space="preserve">FECHA INICIO</t>
  </si>
  <si>
    <t xml:space="preserve">FECHA  FIN</t>
  </si>
  <si>
    <t xml:space="preserve">NOMBRE  APROBADOR</t>
  </si>
  <si>
    <t xml:space="preserve">N° CEDULA APROBADOR</t>
  </si>
  <si>
    <t xml:space="preserve">NOMBRE DE LA LINEA</t>
  </si>
  <si>
    <t xml:space="preserve">No. FACTURA</t>
  </si>
  <si>
    <t xml:space="preserve">DOC. SAP</t>
  </si>
  <si>
    <t xml:space="preserve">ANALISTA (INDICADOR)</t>
  </si>
  <si>
    <t xml:space="preserve">OBSERVACION</t>
  </si>
  <si>
    <t xml:space="preserve">DE CANCELACION DEL SERVICIO</t>
  </si>
  <si>
    <t xml:space="preserve">DE DEVOLUCION DEL TICKET</t>
  </si>
  <si>
    <t xml:space="preserve">RENG.</t>
  </si>
  <si>
    <t xml:space="preserve">CUENTA MAYOR</t>
  </si>
  <si>
    <t xml:space="preserve">VACIA</t>
  </si>
  <si>
    <t xml:space="preserve">CECO</t>
  </si>
  <si>
    <t xml:space="preserve">O. I.</t>
  </si>
  <si>
    <r>
      <rPr>
        <b val="true"/>
        <sz val="9"/>
        <rFont val="Arial"/>
        <family val="2"/>
        <charset val="1"/>
      </rPr>
      <t xml:space="preserve">01-</t>
    </r>
    <r>
      <rPr>
        <sz val="9"/>
        <rFont val="Arial"/>
        <family val="2"/>
        <charset val="1"/>
      </rPr>
      <t xml:space="preserve">CANCELADO POR EL USUARIO, POR SUSPENSIÓN DE LA ACTIVIDAD</t>
    </r>
  </si>
  <si>
    <r>
      <rPr>
        <b val="true"/>
        <sz val="9"/>
        <rFont val="Arial"/>
        <family val="2"/>
        <charset val="1"/>
      </rPr>
      <t xml:space="preserve">01-</t>
    </r>
    <r>
      <rPr>
        <sz val="9"/>
        <rFont val="Arial"/>
        <family val="2"/>
        <charset val="1"/>
      </rPr>
      <t xml:space="preserve">SERVICIO SOLICITADO SOLO PARA LLEVAR, APROBADOR DEBE AVALAR EL SERVICIO</t>
    </r>
  </si>
  <si>
    <r>
      <rPr>
        <b val="true"/>
        <sz val="9"/>
        <rFont val="Arial"/>
        <family val="2"/>
        <charset val="1"/>
      </rPr>
      <t xml:space="preserve">02-</t>
    </r>
    <r>
      <rPr>
        <sz val="9"/>
        <rFont val="Arial"/>
        <family val="2"/>
        <charset val="1"/>
      </rPr>
      <t xml:space="preserve">NO SE PUDO CONTACTAR AL USUARIO, NO RESPONDIO LA LLAMADA</t>
    </r>
  </si>
  <si>
    <r>
      <rPr>
        <b val="true"/>
        <sz val="9"/>
        <rFont val="Arial"/>
        <family val="2"/>
        <charset val="1"/>
      </rPr>
      <t xml:space="preserve">02-</t>
    </r>
    <r>
      <rPr>
        <sz val="9"/>
        <rFont val="Arial"/>
        <family val="2"/>
        <charset val="1"/>
      </rPr>
      <t xml:space="preserve">SERVICIO SOLICITADO SOLO CON ESPERA, APROVADOR DEBE AVALAR EL SERVICIO</t>
    </r>
  </si>
  <si>
    <r>
      <rPr>
        <b val="true"/>
        <sz val="9"/>
        <rFont val="Arial"/>
        <family val="2"/>
        <charset val="1"/>
      </rPr>
      <t xml:space="preserve">03-</t>
    </r>
    <r>
      <rPr>
        <sz val="9"/>
        <rFont val="Arial"/>
        <family val="2"/>
        <charset val="1"/>
      </rPr>
      <t xml:space="preserve">NO SE PUDO CONTACTAR AL USUARIO, No. DE TELEFONO ERRADO</t>
    </r>
  </si>
  <si>
    <r>
      <rPr>
        <b val="true"/>
        <sz val="9"/>
        <rFont val="Arial"/>
        <family val="2"/>
        <charset val="1"/>
      </rPr>
      <t xml:space="preserve">03-</t>
    </r>
    <r>
      <rPr>
        <sz val="9"/>
        <rFont val="Arial"/>
        <family val="2"/>
        <charset val="1"/>
      </rPr>
      <t xml:space="preserve">SERVICIO NO SE SOLICITO A DISPOSICION,  APROBADOR DEBE AVALAR EL SERVICIO</t>
    </r>
  </si>
  <si>
    <r>
      <rPr>
        <b val="true"/>
        <sz val="9"/>
        <rFont val="Arial"/>
        <family val="2"/>
        <charset val="1"/>
      </rPr>
      <t xml:space="preserve">04-</t>
    </r>
    <r>
      <rPr>
        <sz val="9"/>
        <rFont val="Arial"/>
        <family val="2"/>
        <charset val="1"/>
      </rPr>
      <t xml:space="preserve">CANCELADO POR EL USUARIO, SE VA POR OTROS MEDIOS</t>
    </r>
  </si>
  <si>
    <r>
      <rPr>
        <b val="true"/>
        <sz val="9"/>
        <rFont val="Arial"/>
        <family val="2"/>
        <charset val="1"/>
      </rPr>
      <t xml:space="preserve">04-</t>
    </r>
    <r>
      <rPr>
        <sz val="9"/>
        <rFont val="Arial"/>
        <family val="2"/>
        <charset val="1"/>
      </rPr>
      <t xml:space="preserve">SERVICIO POR AVERIGUACION EN ESPERA DE AUTORIZACION DEL APROBADOR</t>
    </r>
  </si>
  <si>
    <r>
      <rPr>
        <b val="true"/>
        <sz val="9"/>
        <rFont val="Arial"/>
        <family val="2"/>
        <charset val="1"/>
      </rPr>
      <t xml:space="preserve">05-</t>
    </r>
    <r>
      <rPr>
        <sz val="9"/>
        <rFont val="Arial"/>
        <family val="2"/>
        <charset val="1"/>
      </rPr>
      <t xml:space="preserve">CANCELADO POR EL USUARIO, VEHICULO NO ACORDE CON LA ACTIVIDAD</t>
    </r>
  </si>
  <si>
    <r>
      <rPr>
        <b val="true"/>
        <sz val="9"/>
        <rFont val="Arial"/>
        <family val="2"/>
        <charset val="1"/>
      </rPr>
      <t xml:space="preserve">05-</t>
    </r>
    <r>
      <rPr>
        <sz val="9"/>
        <rFont val="Arial"/>
        <family val="2"/>
        <charset val="1"/>
      </rPr>
      <t xml:space="preserve">SERVICIO POR AVERIGUACION EN ESPERA DE CONFIRMACION DEL USUARIO</t>
    </r>
  </si>
  <si>
    <r>
      <rPr>
        <b val="true"/>
        <sz val="9"/>
        <rFont val="Arial"/>
        <family val="2"/>
        <charset val="1"/>
      </rPr>
      <t xml:space="preserve">06-</t>
    </r>
    <r>
      <rPr>
        <sz val="9"/>
        <rFont val="Arial"/>
        <family val="2"/>
        <charset val="1"/>
      </rPr>
      <t xml:space="preserve">USUARIO QUE UTILIZARIA EL TAXIS, NO CORRESPONDE AL USUARIO DE LA ORDEN</t>
    </r>
  </si>
  <si>
    <r>
      <rPr>
        <b val="true"/>
        <sz val="9"/>
        <rFont val="Arial"/>
        <family val="2"/>
        <charset val="1"/>
      </rPr>
      <t xml:space="preserve">06-</t>
    </r>
    <r>
      <rPr>
        <sz val="9"/>
        <rFont val="Arial"/>
        <family val="2"/>
        <charset val="1"/>
      </rPr>
      <t xml:space="preserve">SE REALIZO DESVIO DE RUTA, APROBADOR DEBE AVALAR EL SERVICIO</t>
    </r>
  </si>
  <si>
    <r>
      <rPr>
        <b val="true"/>
        <sz val="9"/>
        <rFont val="Arial"/>
        <family val="2"/>
        <charset val="1"/>
      </rPr>
      <t xml:space="preserve">07</t>
    </r>
    <r>
      <rPr>
        <sz val="9"/>
        <rFont val="Arial"/>
        <family val="2"/>
        <charset val="1"/>
      </rPr>
      <t xml:space="preserve">-CANCELADO POR VYT, POR ERROR EN LA ASIGNACION DEL SERVICIO</t>
    </r>
  </si>
  <si>
    <r>
      <rPr>
        <b val="true"/>
        <sz val="9"/>
        <rFont val="Arial"/>
        <family val="2"/>
        <charset val="1"/>
      </rPr>
      <t xml:space="preserve">07-</t>
    </r>
    <r>
      <rPr>
        <sz val="9"/>
        <rFont val="Arial"/>
        <family val="2"/>
        <charset val="1"/>
      </rPr>
      <t xml:space="preserve">USUARIO DEBE AVALAR EL RECORRIDO NOCTURNO</t>
    </r>
  </si>
  <si>
    <r>
      <rPr>
        <b val="true"/>
        <sz val="9"/>
        <rFont val="Arial"/>
        <family val="2"/>
        <charset val="1"/>
      </rPr>
      <t xml:space="preserve">08-</t>
    </r>
    <r>
      <rPr>
        <sz val="9"/>
        <rFont val="Arial"/>
        <family val="2"/>
        <charset val="1"/>
      </rPr>
      <t xml:space="preserve">CANCELADO POR LA LÍNEA, POR TRANSFERENCIA A OTRA PRESTADORA DE SERV.</t>
    </r>
  </si>
  <si>
    <r>
      <rPr>
        <b val="true"/>
        <sz val="9"/>
        <rFont val="Arial"/>
        <family val="2"/>
        <charset val="1"/>
      </rPr>
      <t xml:space="preserve">08-</t>
    </r>
    <r>
      <rPr>
        <sz val="9"/>
        <rFont val="Arial"/>
        <family val="2"/>
        <charset val="1"/>
      </rPr>
      <t xml:space="preserve">USUARIO NO CORRESPONDE A LA ORDEN</t>
    </r>
  </si>
  <si>
    <r>
      <rPr>
        <b val="true"/>
        <sz val="9"/>
        <rFont val="Arial"/>
        <family val="2"/>
        <charset val="1"/>
      </rPr>
      <t xml:space="preserve">09-</t>
    </r>
    <r>
      <rPr>
        <sz val="9"/>
        <rFont val="Arial"/>
        <family val="2"/>
        <charset val="1"/>
      </rPr>
      <t xml:space="preserve">ACTIVIDAD O CONDICION DEL SERVICIO NO CORRESPONDE A LA SOLICITUD</t>
    </r>
  </si>
  <si>
    <r>
      <rPr>
        <b val="true"/>
        <sz val="9"/>
        <rFont val="Arial"/>
        <family val="2"/>
        <charset val="1"/>
      </rPr>
      <t xml:space="preserve">09-</t>
    </r>
    <r>
      <rPr>
        <sz val="9"/>
        <rFont val="Arial"/>
        <family val="2"/>
        <charset val="1"/>
      </rPr>
      <t xml:space="preserve">RUTA NO ESTA EN EL TABULADOR, USUARIO DEBE AVALAR EL KILOMETRAJE DEL RECORRIDO.</t>
    </r>
  </si>
  <si>
    <r>
      <rPr>
        <b val="true"/>
        <sz val="9"/>
        <rFont val="Arial"/>
        <family val="2"/>
        <charset val="1"/>
      </rPr>
      <t xml:space="preserve">10-</t>
    </r>
    <r>
      <rPr>
        <sz val="9"/>
        <rFont val="Arial"/>
        <family val="2"/>
        <charset val="1"/>
      </rPr>
      <t xml:space="preserve">USUARIO DE VACACIONES</t>
    </r>
  </si>
  <si>
    <r>
      <rPr>
        <b val="true"/>
        <sz val="9"/>
        <rFont val="Arial"/>
        <family val="2"/>
        <charset val="1"/>
      </rPr>
      <t xml:space="preserve">10-</t>
    </r>
    <r>
      <rPr>
        <sz val="9"/>
        <rFont val="Arial"/>
        <family val="2"/>
        <charset val="1"/>
      </rPr>
      <t xml:space="preserve">TICKET NO ESTA RELACIONADO EN EL CORRIDO</t>
    </r>
  </si>
  <si>
    <r>
      <rPr>
        <b val="true"/>
        <sz val="9"/>
        <rFont val="Arial"/>
        <family val="2"/>
        <charset val="1"/>
      </rPr>
      <t xml:space="preserve">11-</t>
    </r>
    <r>
      <rPr>
        <sz val="9"/>
        <rFont val="Arial"/>
        <family val="2"/>
        <charset val="1"/>
      </rPr>
      <t xml:space="preserve">USUARIO NO REQUIRE EL SERVICIO</t>
    </r>
  </si>
  <si>
    <r>
      <rPr>
        <b val="true"/>
        <sz val="9"/>
        <rFont val="Arial"/>
        <family val="2"/>
        <charset val="1"/>
      </rPr>
      <t xml:space="preserve">11-</t>
    </r>
    <r>
      <rPr>
        <sz val="9"/>
        <rFont val="Arial"/>
        <family val="2"/>
        <charset val="1"/>
      </rPr>
      <t xml:space="preserve">TICKET NO ESTA FISICAMENTE EN LA CARPETA</t>
    </r>
  </si>
  <si>
    <r>
      <rPr>
        <b val="true"/>
        <sz val="9"/>
        <rFont val="Arial"/>
        <family val="2"/>
        <charset val="1"/>
      </rPr>
      <t xml:space="preserve">12-</t>
    </r>
    <r>
      <rPr>
        <sz val="9"/>
        <rFont val="Arial"/>
        <family val="2"/>
        <charset val="1"/>
      </rPr>
      <t xml:space="preserve">ORDEN RESET DUPLICADA (USUARIO CON 2 SERVICIOS CARGADOS EN RESET)</t>
    </r>
  </si>
  <si>
    <r>
      <rPr>
        <b val="true"/>
        <sz val="9"/>
        <rFont val="Arial"/>
        <family val="2"/>
        <charset val="1"/>
      </rPr>
      <t xml:space="preserve">12-</t>
    </r>
    <r>
      <rPr>
        <sz val="9"/>
        <rFont val="Arial"/>
        <family val="2"/>
        <charset val="1"/>
      </rPr>
      <t xml:space="preserve">TICKET ESTA REPETIDO EN EL CORRIDO</t>
    </r>
  </si>
  <si>
    <r>
      <rPr>
        <b val="true"/>
        <sz val="9"/>
        <rFont val="Arial"/>
        <family val="2"/>
        <charset val="1"/>
      </rPr>
      <t xml:space="preserve">13-</t>
    </r>
    <r>
      <rPr>
        <sz val="9"/>
        <rFont val="Arial"/>
        <family val="2"/>
        <charset val="1"/>
      </rPr>
      <t xml:space="preserve">TAXISTA NO LLEGÓ A LA HORA (USUARIO TUVO QUE IRSE POR OTROS MEDIOS)</t>
    </r>
  </si>
  <si>
    <r>
      <rPr>
        <b val="true"/>
        <sz val="9"/>
        <rFont val="Arial"/>
        <family val="2"/>
        <charset val="1"/>
      </rPr>
      <t xml:space="preserve">13-</t>
    </r>
    <r>
      <rPr>
        <sz val="9"/>
        <rFont val="Arial"/>
        <family val="2"/>
        <charset val="1"/>
      </rPr>
      <t xml:space="preserve">USUARIO DEBE AVALAR ENMIENDA EN LOS DATOS (RECORRIDOS, HORA DE INICIO O CIERRE DEL SERVICIO)</t>
    </r>
  </si>
  <si>
    <r>
      <rPr>
        <b val="true"/>
        <sz val="9"/>
        <rFont val="Arial"/>
        <family val="2"/>
        <charset val="1"/>
      </rPr>
      <t xml:space="preserve">14-</t>
    </r>
    <r>
      <rPr>
        <sz val="9"/>
        <rFont val="Arial"/>
        <family val="2"/>
        <charset val="1"/>
      </rPr>
      <t xml:space="preserve">TAXISTA NO FUE A PRESTAR EL SERVICIO</t>
    </r>
  </si>
  <si>
    <r>
      <rPr>
        <b val="true"/>
        <sz val="9"/>
        <rFont val="Arial"/>
        <family val="2"/>
        <charset val="1"/>
      </rPr>
      <t xml:space="preserve">14-</t>
    </r>
    <r>
      <rPr>
        <sz val="9"/>
        <rFont val="Arial"/>
        <family val="2"/>
        <charset val="1"/>
      </rPr>
      <t xml:space="preserve">FECHA DEL SERVICIO NO CORRESPONDE A LA ORDEN</t>
    </r>
  </si>
  <si>
    <r>
      <rPr>
        <b val="true"/>
        <sz val="9"/>
        <rFont val="Arial"/>
        <family val="2"/>
        <charset val="1"/>
      </rPr>
      <t xml:space="preserve">15-</t>
    </r>
    <r>
      <rPr>
        <sz val="9"/>
        <rFont val="Arial"/>
        <family val="2"/>
        <charset val="1"/>
      </rPr>
      <t xml:space="preserve">SERVICIO SIN DATOS DEL USUARIO ( NOMBRE Y APELLIDO)</t>
    </r>
  </si>
  <si>
    <r>
      <rPr>
        <b val="true"/>
        <sz val="9"/>
        <rFont val="Arial"/>
        <family val="2"/>
        <charset val="1"/>
      </rPr>
      <t xml:space="preserve">15-</t>
    </r>
    <r>
      <rPr>
        <sz val="9"/>
        <rFont val="Arial"/>
        <family val="2"/>
        <charset val="1"/>
      </rPr>
      <t xml:space="preserve">SERVICIO NO CORRESPONDE A LA ORDEN</t>
    </r>
  </si>
  <si>
    <r>
      <rPr>
        <b val="true"/>
        <sz val="9"/>
        <rFont val="Arial"/>
        <family val="2"/>
        <charset val="1"/>
      </rPr>
      <t xml:space="preserve">16-</t>
    </r>
    <r>
      <rPr>
        <sz val="9"/>
        <rFont val="Arial"/>
        <family val="2"/>
        <charset val="1"/>
      </rPr>
      <t xml:space="preserve">USUARIO DEBE JUSTIFICAR LA ESPERA MAYOR A 1:30 HORAS EN LOS CAMBIOS DE GUARDIA</t>
    </r>
  </si>
  <si>
    <r>
      <rPr>
        <b val="true"/>
        <sz val="9"/>
        <rFont val="Arial"/>
        <family val="2"/>
        <charset val="1"/>
      </rPr>
      <t xml:space="preserve">17-</t>
    </r>
    <r>
      <rPr>
        <sz val="9"/>
        <rFont val="Arial"/>
        <family val="2"/>
        <charset val="1"/>
      </rPr>
      <t xml:space="preserve">USUARIO DEBE DE COLOCAR TODOS SUS DATOS COMO HORA DE INICIO Y CIERRE DEL SERVICIO</t>
    </r>
  </si>
  <si>
    <r>
      <rPr>
        <b val="true"/>
        <sz val="9"/>
        <rFont val="Arial"/>
        <family val="2"/>
        <charset val="1"/>
      </rPr>
      <t xml:space="preserve">18-</t>
    </r>
    <r>
      <rPr>
        <sz val="9"/>
        <rFont val="Arial"/>
        <family val="2"/>
        <charset val="1"/>
      </rPr>
      <t xml:space="preserve">SERVICIO EXTEMPORANEO</t>
    </r>
  </si>
  <si>
    <r>
      <rPr>
        <b val="true"/>
        <sz val="9"/>
        <rFont val="Arial"/>
        <family val="2"/>
        <charset val="1"/>
      </rPr>
      <t xml:space="preserve">19-</t>
    </r>
    <r>
      <rPr>
        <sz val="9"/>
        <rFont val="Arial"/>
        <family val="2"/>
        <charset val="1"/>
      </rPr>
      <t xml:space="preserve">LOS RECORRIDOS NO SON LEGIBLES</t>
    </r>
  </si>
  <si>
    <r>
      <rPr>
        <b val="true"/>
        <sz val="9"/>
        <rFont val="Arial"/>
        <family val="2"/>
        <charset val="1"/>
      </rPr>
      <t xml:space="preserve">20-</t>
    </r>
    <r>
      <rPr>
        <sz val="9"/>
        <rFont val="Arial"/>
        <family val="2"/>
        <charset val="1"/>
      </rPr>
      <t xml:space="preserve">FALTAN DATOS DEL CONDUCTOR Y DEL VEHICULO</t>
    </r>
  </si>
  <si>
    <r>
      <rPr>
        <b val="true"/>
        <sz val="9"/>
        <rFont val="Arial"/>
        <family val="2"/>
        <charset val="1"/>
      </rPr>
      <t xml:space="preserve">21-</t>
    </r>
    <r>
      <rPr>
        <sz val="9"/>
        <rFont val="Arial"/>
        <family val="2"/>
        <charset val="1"/>
      </rPr>
      <t xml:space="preserve">ENMIENDA EN LOS DATOS DEL CONDUCTOR Y DEL VEHICULO</t>
    </r>
  </si>
  <si>
    <r>
      <rPr>
        <b val="true"/>
        <sz val="9"/>
        <rFont val="Arial"/>
        <family val="2"/>
        <charset val="1"/>
      </rPr>
      <t xml:space="preserve">22-</t>
    </r>
    <r>
      <rPr>
        <sz val="9"/>
        <rFont val="Arial"/>
        <family val="2"/>
        <charset val="1"/>
      </rPr>
      <t xml:space="preserve">SE DEBEN ESPECIFICAR TODOS LOS RECORRIDOS (ORIGEN-DESTINO)</t>
    </r>
  </si>
  <si>
    <r>
      <rPr>
        <b val="true"/>
        <sz val="9"/>
        <rFont val="Arial"/>
        <family val="2"/>
        <charset val="1"/>
      </rPr>
      <t xml:space="preserve">23-</t>
    </r>
    <r>
      <rPr>
        <sz val="9"/>
        <rFont val="Arial"/>
        <family val="2"/>
        <charset val="1"/>
      </rPr>
      <t xml:space="preserve">DEBE USAR EL FORMATO PARA CAMBIO DE GUARDIA.</t>
    </r>
  </si>
  <si>
    <r>
      <rPr>
        <b val="true"/>
        <sz val="9"/>
        <rFont val="Arial"/>
        <family val="2"/>
        <charset val="1"/>
      </rPr>
      <t xml:space="preserve">24-</t>
    </r>
    <r>
      <rPr>
        <sz val="9"/>
        <rFont val="Arial"/>
        <family val="2"/>
        <charset val="1"/>
      </rPr>
      <t xml:space="preserve">SE DEBE REALIZAR EL CAMBIO DE LINEA ANTES DE LA ENTREGA DE LA CARPETA.</t>
    </r>
  </si>
  <si>
    <r>
      <rPr>
        <b val="true"/>
        <sz val="9"/>
        <rFont val="Arial"/>
        <family val="2"/>
        <charset val="1"/>
      </rPr>
      <t xml:space="preserve">25-</t>
    </r>
    <r>
      <rPr>
        <sz val="9"/>
        <rFont val="Arial"/>
        <family val="2"/>
        <charset val="1"/>
      </rPr>
      <t xml:space="preserve">ORDEN RESET NO ES ORIGINAL</t>
    </r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</si>
</sst>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@"/>
    <numFmt numFmtId="166" formatCode="#,##0.00"/>
    <numFmt numFmtId="167" formatCode="[H]:MM:SS"/>
    <numFmt numFmtId="168" formatCode="0"/>
    <numFmt numFmtId="169" formatCode="DD/MM/YYYY"/>
    <numFmt numFmtId="170" formatCode="_(* #,##0.00_);_(* \(#,##0.00\);_(* \-??_);_(@_)"/>
    <numFmt numFmtId="171" formatCode="#,##0"/>
    <numFmt numFmtId="172" formatCode="0%"/>
    <numFmt numFmtId="173" formatCode="#,##0\ _€;\-#,##0\ _€"/>
    <numFmt numFmtId="174" formatCode="DD/MM/YYYY;@"/>
    <numFmt numFmtId="175" formatCode="DD/MM/YY;@"/>
    <numFmt numFmtId="176" formatCode="DD/MM/YYYY\ HH:MM&quot; a&quot;.M\./&quot;p.&quot;M\."/>
    <numFmt numFmtId="177" formatCode="D/M/YY;@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9"/>
      <name val="Arial"/>
      <family val="2"/>
      <charset val="1"/>
    </font>
    <font>
      <b val="true"/>
      <sz val="9"/>
      <color rgb="FFFF0000"/>
      <name val="Arial"/>
      <family val="2"/>
      <charset val="1"/>
    </font>
    <font>
      <sz val="9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8"/>
      <name val="Arial"/>
      <family val="2"/>
      <charset val="1"/>
    </font>
    <font>
      <sz val="8"/>
      <name val="Arial"/>
      <family val="2"/>
      <charset val="1"/>
    </font>
    <font>
      <b val="true"/>
      <sz val="9"/>
      <color rgb="FFFFFFFF"/>
      <name val="Arial"/>
      <family val="2"/>
      <charset val="1"/>
    </font>
    <font>
      <sz val="10"/>
      <name val="Arial Unicode MS"/>
      <family val="2"/>
      <charset val="1"/>
    </font>
    <font>
      <u val="single"/>
      <sz val="9"/>
      <name val="Arial"/>
      <family val="2"/>
      <charset val="1"/>
    </font>
    <font>
      <b val="true"/>
      <i val="true"/>
      <sz val="11"/>
      <color rgb="FF000000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hair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hair"/>
      <right style="hair"/>
      <top style="medium"/>
      <bottom style="medium"/>
      <diagonal/>
    </border>
    <border diagonalUp="false" diagonalDown="false">
      <left style="hair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hair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hair"/>
      <top style="medium"/>
      <bottom style="hair"/>
      <diagonal/>
    </border>
    <border diagonalUp="false" diagonalDown="false">
      <left style="hair"/>
      <right style="hair"/>
      <top style="medium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medium"/>
      <top style="medium"/>
      <bottom style="hair"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 style="hair"/>
      <right style="medium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6" fillId="0" borderId="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5" fontId="4" fillId="0" borderId="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4" fillId="0" borderId="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7" fillId="0" borderId="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4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8" fillId="0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5" fillId="0" borderId="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5" fillId="0" borderId="4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8" fontId="7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4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9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4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5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5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5" fillId="0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4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4" fillId="2" borderId="2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4" fillId="2" borderId="2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5" fillId="0" borderId="2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4" fillId="2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5" fillId="2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4" fillId="2" borderId="2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9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4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4" fillId="2" borderId="2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3" fontId="4" fillId="2" borderId="2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5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4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73" fontId="4" fillId="2" borderId="2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4" fillId="0" borderId="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4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5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5" fillId="0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8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5" fillId="0" borderId="9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10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5" fontId="5" fillId="0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4" fontId="5" fillId="0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0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0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0" borderId="1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5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0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5" fillId="0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5" fillId="0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5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5" fillId="0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5" fillId="0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5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5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5" fillId="0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5" fillId="0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5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5" fillId="0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11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9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5" fontId="7" fillId="0" borderId="2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8" fontId="0" fillId="0" borderId="20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75" fontId="7" fillId="0" borderId="2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7" fillId="0" borderId="20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12" fillId="0" borderId="2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8" fontId="7" fillId="0" borderId="2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0" fillId="0" borderId="20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6" fontId="7" fillId="2" borderId="2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7" fillId="2" borderId="2" xfId="1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7" fillId="2" borderId="2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7" fillId="0" borderId="2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1" fontId="7" fillId="0" borderId="2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1" fontId="7" fillId="2" borderId="2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6" fontId="7" fillId="0" borderId="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7" fontId="7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7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7" fontId="7" fillId="0" borderId="2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13" fillId="0" borderId="2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6" fontId="7" fillId="4" borderId="20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6" fontId="5" fillId="0" borderId="2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4" borderId="23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7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7" fillId="2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4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5" fontId="7" fillId="0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8" fontId="0" fillId="0" borderId="2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75" fontId="7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5" fontId="7" fillId="0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5" fontId="7" fillId="0" borderId="2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8" fontId="7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0" fillId="0" borderId="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6" fontId="7" fillId="2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7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1" fontId="7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1" fontId="7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7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7" fillId="4" borderId="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7" fillId="4" borderId="25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7" fillId="2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7" fillId="0" borderId="2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7" fillId="5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7" fillId="5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7" fillId="5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7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76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</font>
      <fill>
        <patternFill>
          <bgColor rgb="FFCCFFFF"/>
        </patternFill>
      </fill>
    </dxf>
    <dxf>
      <font>
        <b val="1"/>
        <i val="0"/>
      </font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true"/>
  </sheetPr>
  <dimension ref="A1:BW553"/>
  <sheetViews>
    <sheetView windowProtection="true" showFormulas="false" showGridLines="false" showRowColHeaders="true" showZeros="false" rightToLeft="false" tabSelected="true" showOutlineSymbols="true" defaultGridColor="true" view="normal" topLeftCell="A1" colorId="64" zoomScale="100" zoomScaleNormal="100" zoomScalePageLayoutView="100" workbookViewId="0">
      <pane xSplit="3" ySplit="7" topLeftCell="D8" activePane="bottomRight" state="frozen"/>
      <selection pane="topLeft" activeCell="A1" activeCellId="0" sqref="A1"/>
      <selection pane="topRight" activeCell="D1" activeCellId="0" sqref="D1"/>
      <selection pane="bottomLeft" activeCell="A8" activeCellId="0" sqref="A8"/>
      <selection pane="bottomRight" activeCell="AN8" activeCellId="0" sqref="AN8"/>
    </sheetView>
  </sheetViews>
  <sheetFormatPr defaultRowHeight="12.75"/>
  <cols>
    <col collapsed="false" hidden="false" max="1" min="1" style="0" width="4.47448979591837"/>
    <col collapsed="false" hidden="false" max="2" min="2" style="0" width="29.4642857142857"/>
    <col collapsed="false" hidden="false" max="3" min="3" style="0" width="9.0969387755102"/>
    <col collapsed="false" hidden="false" max="4" min="4" style="0" width="9.41326530612245"/>
    <col collapsed="false" hidden="false" max="5" min="5" style="1" width="16.0459183673469"/>
    <col collapsed="false" hidden="false" max="6" min="6" style="0" width="15.1173469387755"/>
    <col collapsed="false" hidden="false" max="7" min="7" style="0" width="14.5"/>
    <col collapsed="false" hidden="false" max="8" min="8" style="0" width="19.2857142857143"/>
    <col collapsed="false" hidden="false" max="9" min="9" style="0" width="16.1989795918367"/>
    <col collapsed="false" hidden="false" max="10" min="10" style="0" width="12.030612244898"/>
    <col collapsed="false" hidden="false" max="11" min="11" style="2" width="13.1122448979592"/>
    <col collapsed="false" hidden="false" max="12" min="12" style="0" width="13.1122448979592"/>
    <col collapsed="false" hidden="false" max="13" min="13" style="0" width="33.1734693877551"/>
    <col collapsed="false" hidden="false" max="15" min="15" style="0" width="9.25"/>
    <col collapsed="false" hidden="false" max="16" min="16" style="0" width="11.2602040816327"/>
    <col collapsed="false" hidden="false" max="19" min="17" style="0" width="10.9540816326531"/>
    <col collapsed="false" hidden="false" max="20" min="20" style="0" width="9.25"/>
    <col collapsed="false" hidden="false" max="21" min="21" style="0" width="18.5102040816327"/>
    <col collapsed="false" hidden="false" max="22" min="22" style="0" width="9.56632653061224"/>
    <col collapsed="false" hidden="false" max="23" min="23" style="0" width="8.17857142857143"/>
    <col collapsed="false" hidden="false" max="24" min="24" style="0" width="12.030612244898"/>
    <col collapsed="false" hidden="false" max="25" min="25" style="0" width="19.7448979591837"/>
    <col collapsed="false" hidden="false" max="26" min="26" style="0" width="20.2142857142857"/>
    <col collapsed="false" hidden="false" max="27" min="27" style="0" width="9.41326530612245"/>
    <col collapsed="false" hidden="false" max="29" min="28" style="0" width="10.0255102040816"/>
    <col collapsed="false" hidden="false" max="30" min="30" style="0" width="9.0969387755102"/>
    <col collapsed="false" hidden="false" max="31" min="31" style="0" width="7.71428571428571"/>
    <col collapsed="false" hidden="false" max="33" min="32" style="0" width="11.1071428571429"/>
    <col collapsed="false" hidden="false" max="34" min="34" style="0" width="13.1122448979592"/>
    <col collapsed="false" hidden="false" max="35" min="35" style="0" width="12.8061224489796"/>
    <col collapsed="false" hidden="false" max="36" min="36" style="1" width="21.75"/>
    <col collapsed="false" hidden="false" max="37" min="37" style="3" width="11.1071428571429"/>
    <col collapsed="false" hidden="false" max="38" min="38" style="4" width="11.1071428571429"/>
    <col collapsed="false" hidden="false" max="39" min="39" style="1" width="17.280612244898"/>
    <col collapsed="false" hidden="false" max="40" min="40" style="0" width="50.9081632653061"/>
    <col collapsed="false" hidden="false" max="41" min="41" style="0" width="70.8061224489796"/>
    <col collapsed="false" hidden="false" max="42" min="42" style="0" width="1.69897959183673"/>
    <col collapsed="false" hidden="false" max="43" min="43" style="2" width="35.9438775510204"/>
    <col collapsed="false" hidden="false" max="44" min="44" style="0" width="2.31122448979592"/>
    <col collapsed="false" hidden="false" max="46" min="45" style="0" width="10.4948979591837"/>
    <col collapsed="false" hidden="false" max="48" min="47" style="0" width="5.70408163265306"/>
    <col collapsed="false" hidden="false" max="49" min="49" style="0" width="9.71938775510204"/>
    <col collapsed="false" hidden="false" max="52" min="50" style="0" width="5.70408163265306"/>
    <col collapsed="false" hidden="false" max="53" min="53" style="0" width="23.6071428571429"/>
    <col collapsed="false" hidden="false" max="54" min="54" style="0" width="12.3367346938776"/>
    <col collapsed="false" hidden="false" max="55" min="55" style="0" width="12.1836734693878"/>
    <col collapsed="false" hidden="false" max="71" min="56" style="0" width="10.4948979591837"/>
    <col collapsed="false" hidden="true" max="75" min="72" style="3" width="0"/>
    <col collapsed="false" hidden="false" max="79" min="76" style="0" width="10.4948979591837"/>
    <col collapsed="false" hidden="false" max="80" min="80" style="0" width="50.9081632653061"/>
    <col collapsed="false" hidden="false" max="1025" min="81" style="0" width="10.4948979591837"/>
  </cols>
  <sheetData>
    <row r="1" s="15" customFormat="true" ht="15" hidden="false" customHeight="true" outlineLevel="0" collapsed="false">
      <c r="A1" s="5" t="s">
        <v>0</v>
      </c>
      <c r="B1" s="5"/>
      <c r="C1" s="5"/>
      <c r="D1" s="5"/>
      <c r="E1" s="5"/>
      <c r="F1" s="6" t="s">
        <v>1</v>
      </c>
      <c r="G1" s="7" t="s">
        <v>2</v>
      </c>
      <c r="H1" s="7"/>
      <c r="I1" s="7" t="s">
        <v>3</v>
      </c>
      <c r="J1" s="7"/>
      <c r="K1" s="7"/>
      <c r="L1" s="7" t="s">
        <v>4</v>
      </c>
      <c r="M1" s="7"/>
      <c r="N1" s="7"/>
      <c r="O1" s="8" t="s">
        <v>5</v>
      </c>
      <c r="P1" s="9"/>
      <c r="Q1" s="10" t="s">
        <v>6</v>
      </c>
      <c r="R1" s="10"/>
      <c r="S1" s="10"/>
      <c r="T1" s="10"/>
      <c r="U1" s="10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0" t="s">
        <v>7</v>
      </c>
      <c r="AI1" s="10"/>
      <c r="AJ1" s="12"/>
      <c r="AK1" s="13"/>
      <c r="AL1" s="14"/>
      <c r="AM1" s="12"/>
      <c r="AO1" s="16"/>
      <c r="AP1" s="16"/>
      <c r="AQ1" s="17"/>
      <c r="BT1" s="13"/>
      <c r="BU1" s="13"/>
      <c r="BV1" s="13"/>
      <c r="BW1" s="13"/>
    </row>
    <row r="2" customFormat="false" ht="15" hidden="false" customHeight="true" outlineLevel="0" collapsed="false">
      <c r="A2" s="18"/>
      <c r="B2" s="19" t="s">
        <v>8</v>
      </c>
      <c r="C2" s="20"/>
      <c r="D2" s="20"/>
      <c r="E2" s="21"/>
      <c r="F2" s="22"/>
      <c r="G2" s="23"/>
      <c r="H2" s="23"/>
      <c r="I2" s="24" t="s">
        <v>9</v>
      </c>
      <c r="J2" s="25"/>
      <c r="K2" s="26"/>
      <c r="L2" s="27"/>
      <c r="M2" s="27"/>
      <c r="N2" s="27"/>
      <c r="O2" s="28"/>
      <c r="P2" s="16"/>
      <c r="Q2" s="29" t="s">
        <v>10</v>
      </c>
      <c r="R2" s="29" t="s">
        <v>11</v>
      </c>
      <c r="S2" s="30" t="s">
        <v>12</v>
      </c>
      <c r="T2" s="31" t="s">
        <v>13</v>
      </c>
      <c r="U2" s="32" t="s">
        <v>14</v>
      </c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33" t="n">
        <v>40945</v>
      </c>
      <c r="AI2" s="34" t="n">
        <v>40951</v>
      </c>
      <c r="AJ2" s="12"/>
      <c r="AK2" s="13"/>
      <c r="AL2" s="14"/>
      <c r="AM2" s="12"/>
      <c r="AO2" s="35"/>
      <c r="AP2" s="35"/>
      <c r="AQ2" s="36"/>
      <c r="BT2" s="13"/>
      <c r="BU2" s="13"/>
      <c r="BV2" s="13"/>
      <c r="BW2" s="13"/>
    </row>
    <row r="3" s="57" customFormat="true" ht="15" hidden="false" customHeight="true" outlineLevel="0" collapsed="false">
      <c r="A3" s="37" t="s">
        <v>15</v>
      </c>
      <c r="B3" s="37"/>
      <c r="C3" s="37"/>
      <c r="D3" s="37"/>
      <c r="E3" s="38" t="n">
        <f aca="false">SUBTOTAL(9,$N$8:$N$508)</f>
        <v>0</v>
      </c>
      <c r="F3" s="39" t="s">
        <v>16</v>
      </c>
      <c r="G3" s="40" t="n">
        <f aca="false">SUBTOTAL(9,$O$8:$O$508)</f>
        <v>0</v>
      </c>
      <c r="H3" s="41" t="s">
        <v>17</v>
      </c>
      <c r="I3" s="42" t="n">
        <f aca="false">(SUBTOTAL(102,Q8:Q508))+(SUBTOTAL(102,R8:R508))</f>
        <v>0</v>
      </c>
      <c r="J3" s="43" t="s">
        <v>18</v>
      </c>
      <c r="K3" s="44" t="e">
        <f aca="false">IF(E4="","",(SUM($I3+I4))/$E$4)</f>
        <v>#DIV/0!</v>
      </c>
      <c r="L3" s="45" t="s">
        <v>19</v>
      </c>
      <c r="M3" s="45"/>
      <c r="N3" s="45"/>
      <c r="O3" s="46" t="n">
        <f aca="false">SUBTOTAL(9,$Q$8:$Q$508)</f>
        <v>0</v>
      </c>
      <c r="P3" s="47"/>
      <c r="Q3" s="48" t="n">
        <f aca="false">I3</f>
        <v>0</v>
      </c>
      <c r="R3" s="49" t="n">
        <f aca="false">I4</f>
        <v>0</v>
      </c>
      <c r="S3" s="49" t="n">
        <f aca="false">BW4</f>
        <v>0</v>
      </c>
      <c r="T3" s="48" t="n">
        <f aca="false">E4-(Q3+R3+S3)</f>
        <v>0</v>
      </c>
      <c r="U3" s="50" t="n">
        <f aca="false">SUM(Q3:T3)</f>
        <v>0</v>
      </c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2" t="s">
        <v>20</v>
      </c>
      <c r="AI3" s="53" t="n">
        <f aca="false">O3+O4</f>
        <v>0</v>
      </c>
      <c r="AJ3" s="54"/>
      <c r="AK3" s="55"/>
      <c r="AL3" s="56"/>
      <c r="AM3" s="54"/>
      <c r="AO3" s="58"/>
      <c r="AP3" s="58"/>
      <c r="AQ3" s="59"/>
      <c r="BT3" s="55"/>
      <c r="BU3" s="55"/>
      <c r="BV3" s="55"/>
      <c r="BW3" s="55"/>
    </row>
    <row r="4" s="15" customFormat="true" ht="15" hidden="false" customHeight="true" outlineLevel="0" collapsed="false">
      <c r="A4" s="37" t="s">
        <v>21</v>
      </c>
      <c r="B4" s="37"/>
      <c r="C4" s="37"/>
      <c r="D4" s="37"/>
      <c r="E4" s="60" t="n">
        <f aca="false">SUBTOTAL(3,$C$8:$C$508)</f>
        <v>0</v>
      </c>
      <c r="F4" s="39" t="s">
        <v>22</v>
      </c>
      <c r="G4" s="61" t="n">
        <f aca="false">SUBTOTAL(3,$O$8:$O$508)</f>
        <v>0</v>
      </c>
      <c r="H4" s="41" t="s">
        <v>23</v>
      </c>
      <c r="I4" s="42" t="n">
        <f aca="false">BU4</f>
        <v>0</v>
      </c>
      <c r="J4" s="62" t="s">
        <v>24</v>
      </c>
      <c r="K4" s="63" t="n">
        <f aca="false">SUBTOTAL(109,P8:P508)</f>
        <v>0</v>
      </c>
      <c r="L4" s="45" t="s">
        <v>25</v>
      </c>
      <c r="M4" s="45"/>
      <c r="N4" s="45"/>
      <c r="O4" s="46" t="n">
        <f aca="false">SUBTOTAL(9,$R$8:$R$508)</f>
        <v>0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64"/>
      <c r="AI4" s="65"/>
      <c r="AJ4" s="12"/>
      <c r="AK4" s="13"/>
      <c r="AL4" s="14"/>
      <c r="AM4" s="12"/>
      <c r="AQ4" s="66"/>
      <c r="BT4" s="67" t="n">
        <f aca="false">SUBTOTAL(9,$BT$8:$BT$508)</f>
        <v>0</v>
      </c>
      <c r="BU4" s="67" t="n">
        <f aca="false">SUBTOTAL(9,$BU$8:$BU$508)</f>
        <v>0</v>
      </c>
      <c r="BV4" s="67" t="n">
        <f aca="false">SUBTOTAL(9,$BV$8:$BV$508)</f>
        <v>0</v>
      </c>
      <c r="BW4" s="67" t="n">
        <f aca="false">SUBTOTAL(109,$BW$8:$BW$508)</f>
        <v>0</v>
      </c>
    </row>
    <row r="5" customFormat="false" ht="6.75" hidden="false" customHeight="true" outlineLevel="0" collapsed="false">
      <c r="A5" s="68"/>
      <c r="C5" s="68"/>
      <c r="D5" s="68"/>
      <c r="E5" s="68"/>
      <c r="F5" s="69"/>
      <c r="G5" s="70"/>
      <c r="H5" s="70"/>
      <c r="K5" s="0"/>
      <c r="AJ5" s="0"/>
      <c r="AK5" s="0"/>
      <c r="AL5" s="0"/>
      <c r="AM5" s="0"/>
      <c r="AP5" s="71"/>
      <c r="AQ5" s="0"/>
      <c r="BT5" s="0"/>
      <c r="BU5" s="0"/>
      <c r="BV5" s="0"/>
      <c r="BW5" s="0"/>
    </row>
    <row r="6" s="71" customFormat="true" ht="23.25" hidden="false" customHeight="true" outlineLevel="0" collapsed="false">
      <c r="B6" s="72"/>
      <c r="C6" s="72"/>
      <c r="D6" s="73"/>
      <c r="E6" s="74" t="s">
        <v>26</v>
      </c>
      <c r="F6" s="74"/>
      <c r="G6" s="75" t="s">
        <v>27</v>
      </c>
      <c r="H6" s="75"/>
      <c r="I6" s="74" t="s">
        <v>28</v>
      </c>
      <c r="J6" s="74"/>
      <c r="K6" s="75" t="s">
        <v>29</v>
      </c>
      <c r="L6" s="75"/>
      <c r="M6" s="75"/>
      <c r="N6" s="74" t="s">
        <v>24</v>
      </c>
      <c r="O6" s="74"/>
      <c r="P6" s="74"/>
      <c r="Q6" s="74" t="s">
        <v>30</v>
      </c>
      <c r="R6" s="74"/>
      <c r="S6" s="76"/>
      <c r="T6" s="77"/>
      <c r="U6" s="77"/>
      <c r="V6" s="78" t="s">
        <v>31</v>
      </c>
      <c r="W6" s="78"/>
      <c r="X6" s="78"/>
      <c r="Y6" s="78" t="s">
        <v>32</v>
      </c>
      <c r="Z6" s="78"/>
      <c r="AA6" s="79"/>
      <c r="AB6" s="79"/>
      <c r="AC6" s="79"/>
      <c r="AD6" s="79"/>
      <c r="AE6" s="80" t="s">
        <v>7</v>
      </c>
      <c r="AF6" s="80"/>
      <c r="AG6" s="80"/>
      <c r="AH6" s="78" t="s">
        <v>33</v>
      </c>
      <c r="AI6" s="78"/>
      <c r="AJ6" s="81"/>
      <c r="AK6" s="82"/>
      <c r="AL6" s="83"/>
      <c r="AM6" s="84"/>
      <c r="AO6" s="74" t="s">
        <v>34</v>
      </c>
      <c r="AP6" s="85"/>
      <c r="AQ6" s="74" t="s">
        <v>34</v>
      </c>
      <c r="BT6" s="86"/>
      <c r="BU6" s="86"/>
      <c r="BV6" s="86"/>
      <c r="BW6" s="86"/>
    </row>
    <row r="7" customFormat="false" ht="30" hidden="false" customHeight="true" outlineLevel="0" collapsed="false">
      <c r="A7" s="87" t="s">
        <v>35</v>
      </c>
      <c r="B7" s="88" t="s">
        <v>3</v>
      </c>
      <c r="C7" s="89" t="s">
        <v>36</v>
      </c>
      <c r="D7" s="90" t="s">
        <v>37</v>
      </c>
      <c r="E7" s="91" t="s">
        <v>38</v>
      </c>
      <c r="F7" s="92" t="s">
        <v>39</v>
      </c>
      <c r="G7" s="93" t="s">
        <v>40</v>
      </c>
      <c r="H7" s="92" t="s">
        <v>41</v>
      </c>
      <c r="I7" s="93" t="s">
        <v>42</v>
      </c>
      <c r="J7" s="92" t="s">
        <v>43</v>
      </c>
      <c r="K7" s="93" t="s">
        <v>44</v>
      </c>
      <c r="L7" s="89" t="s">
        <v>45</v>
      </c>
      <c r="M7" s="92" t="s">
        <v>46</v>
      </c>
      <c r="N7" s="93" t="s">
        <v>47</v>
      </c>
      <c r="O7" s="94" t="s">
        <v>48</v>
      </c>
      <c r="P7" s="95" t="s">
        <v>49</v>
      </c>
      <c r="Q7" s="96" t="s">
        <v>50</v>
      </c>
      <c r="R7" s="94" t="s">
        <v>51</v>
      </c>
      <c r="S7" s="97" t="s">
        <v>52</v>
      </c>
      <c r="T7" s="98" t="s">
        <v>53</v>
      </c>
      <c r="U7" s="99" t="s">
        <v>54</v>
      </c>
      <c r="V7" s="100" t="s">
        <v>55</v>
      </c>
      <c r="W7" s="101" t="s">
        <v>56</v>
      </c>
      <c r="X7" s="102" t="s">
        <v>57</v>
      </c>
      <c r="Y7" s="100" t="s">
        <v>58</v>
      </c>
      <c r="Z7" s="99" t="s">
        <v>59</v>
      </c>
      <c r="AA7" s="103" t="s">
        <v>60</v>
      </c>
      <c r="AB7" s="104" t="s">
        <v>61</v>
      </c>
      <c r="AC7" s="105" t="s">
        <v>62</v>
      </c>
      <c r="AD7" s="106" t="s">
        <v>63</v>
      </c>
      <c r="AE7" s="93" t="s">
        <v>64</v>
      </c>
      <c r="AF7" s="107" t="s">
        <v>65</v>
      </c>
      <c r="AG7" s="108" t="s">
        <v>66</v>
      </c>
      <c r="AH7" s="100" t="s">
        <v>67</v>
      </c>
      <c r="AI7" s="101" t="s">
        <v>68</v>
      </c>
      <c r="AJ7" s="92" t="s">
        <v>69</v>
      </c>
      <c r="AK7" s="93" t="s">
        <v>70</v>
      </c>
      <c r="AL7" s="109" t="s">
        <v>71</v>
      </c>
      <c r="AM7" s="89" t="s">
        <v>72</v>
      </c>
      <c r="AN7" s="88" t="s">
        <v>73</v>
      </c>
      <c r="AO7" s="74" t="s">
        <v>74</v>
      </c>
      <c r="AP7" s="85"/>
      <c r="AQ7" s="74" t="s">
        <v>75</v>
      </c>
      <c r="AS7" s="110" t="s">
        <v>76</v>
      </c>
      <c r="AT7" s="111" t="s">
        <v>77</v>
      </c>
      <c r="AU7" s="111" t="s">
        <v>78</v>
      </c>
      <c r="AV7" s="111" t="s">
        <v>78</v>
      </c>
      <c r="AW7" s="112" t="s">
        <v>24</v>
      </c>
      <c r="AX7" s="111" t="s">
        <v>78</v>
      </c>
      <c r="AY7" s="111" t="s">
        <v>78</v>
      </c>
      <c r="AZ7" s="111" t="s">
        <v>78</v>
      </c>
      <c r="BA7" s="111" t="s">
        <v>26</v>
      </c>
      <c r="BB7" s="111" t="s">
        <v>79</v>
      </c>
      <c r="BC7" s="113" t="s">
        <v>80</v>
      </c>
      <c r="BT7" s="0"/>
      <c r="BU7" s="0"/>
      <c r="BV7" s="0"/>
      <c r="BW7" s="0"/>
    </row>
    <row r="8" s="15" customFormat="true" ht="23.1" hidden="false" customHeight="true" outlineLevel="0" collapsed="false">
      <c r="A8" s="114" t="n">
        <v>1</v>
      </c>
      <c r="B8" s="115"/>
      <c r="C8" s="116"/>
      <c r="D8" s="117"/>
      <c r="E8" s="115"/>
      <c r="F8" s="118"/>
      <c r="G8" s="115"/>
      <c r="H8" s="119"/>
      <c r="I8" s="115"/>
      <c r="J8" s="118"/>
      <c r="K8" s="118"/>
      <c r="L8" s="120"/>
      <c r="M8" s="115"/>
      <c r="N8" s="121"/>
      <c r="O8" s="121"/>
      <c r="P8" s="122" t="n">
        <f aca="false">IF(O8="",N8,"")</f>
        <v>0</v>
      </c>
      <c r="Q8" s="123" t="str">
        <f aca="false">IF(O8="","",(IF(N8&gt;O8,N8-O8,"")))</f>
        <v/>
      </c>
      <c r="R8" s="124" t="str">
        <f aca="false">IF(N8-O8&lt;0,N8-O8,"")</f>
        <v/>
      </c>
      <c r="S8" s="124" t="str">
        <f aca="false">IF(C8&lt;&gt;"",IF($N8="","CANCELADO",IF($O8&lt;&gt;"","FACTURADO","DEVUELTO")),IF(C8="",""))</f>
        <v/>
      </c>
      <c r="T8" s="125"/>
      <c r="U8" s="115"/>
      <c r="V8" s="126"/>
      <c r="W8" s="126"/>
      <c r="X8" s="127" t="n">
        <f aca="false">V8+W8</f>
        <v>0</v>
      </c>
      <c r="Y8" s="128"/>
      <c r="Z8" s="128"/>
      <c r="AA8" s="129" t="n">
        <f aca="false">IF(AND(Y8&lt;&gt;"",Z8&lt;&gt;""),Z8-Y8,0)</f>
        <v>0</v>
      </c>
      <c r="AB8" s="130"/>
      <c r="AC8" s="130"/>
      <c r="AD8" s="131" t="n">
        <f aca="false">AA8-(AB8+AC8)</f>
        <v>0</v>
      </c>
      <c r="AE8" s="120"/>
      <c r="AF8" s="132"/>
      <c r="AG8" s="117"/>
      <c r="AH8" s="115"/>
      <c r="AI8" s="118"/>
      <c r="AJ8" s="115"/>
      <c r="AK8" s="118"/>
      <c r="AL8" s="120"/>
      <c r="AM8" s="115"/>
      <c r="AN8" s="133"/>
      <c r="AO8" s="134"/>
      <c r="AP8" s="135"/>
      <c r="AQ8" s="136"/>
      <c r="AS8" s="137" t="n">
        <v>1</v>
      </c>
      <c r="AT8" s="138" t="n">
        <v>77101001</v>
      </c>
      <c r="AU8" s="138"/>
      <c r="AV8" s="138"/>
      <c r="AW8" s="139"/>
      <c r="AX8" s="138"/>
      <c r="AY8" s="138"/>
      <c r="AZ8" s="138"/>
      <c r="BA8" s="140" t="str">
        <f aca="false">IF(E8="","",E8)</f>
        <v/>
      </c>
      <c r="BB8" s="141" t="str">
        <f aca="false">IF(K8="","",K8)</f>
        <v/>
      </c>
      <c r="BC8" s="142" t="str">
        <f aca="false">IF(L8="","",L8)</f>
        <v/>
      </c>
      <c r="BS8" s="13" t="str">
        <f aca="false">IF($N8="","",IF(N8=O8,1,IF(N8&gt;=o,1,"")))</f>
        <v/>
      </c>
      <c r="BT8" s="13" t="str">
        <f aca="false">IF($S8="CANCELADO","1","")</f>
        <v/>
      </c>
      <c r="BU8" s="13" t="str">
        <f aca="false">IF($S8="DEVUELTO",1,"")</f>
        <v/>
      </c>
      <c r="BV8" s="13" t="str">
        <f aca="false">IF($O8="","",IF(O8&lt;=N8,1,IF(O8&gt;=N8,1,"")))</f>
        <v/>
      </c>
      <c r="BW8" s="13" t="str">
        <f aca="false">IF($S8="CANCELADO",1,"")</f>
        <v/>
      </c>
    </row>
    <row r="9" customFormat="false" ht="23.1" hidden="false" customHeight="true" outlineLevel="0" collapsed="false">
      <c r="A9" s="143" t="n">
        <v>2</v>
      </c>
      <c r="B9" s="144"/>
      <c r="C9" s="145"/>
      <c r="D9" s="146"/>
      <c r="E9" s="147"/>
      <c r="F9" s="148"/>
      <c r="G9" s="144"/>
      <c r="H9" s="144"/>
      <c r="I9" s="144"/>
      <c r="J9" s="148"/>
      <c r="K9" s="148"/>
      <c r="L9" s="149"/>
      <c r="M9" s="144"/>
      <c r="N9" s="150"/>
      <c r="O9" s="150"/>
      <c r="P9" s="151" t="n">
        <f aca="false">IF(O9="",N9,"")</f>
        <v>0</v>
      </c>
      <c r="Q9" s="151" t="str">
        <f aca="false">IF(O9="","",(IF(N9&gt;O9,N9-O9,"")))</f>
        <v/>
      </c>
      <c r="R9" s="151" t="str">
        <f aca="false">IF(N9-O9&lt;0,N9-O9,"")</f>
        <v/>
      </c>
      <c r="S9" s="151" t="str">
        <f aca="false">IF(C9&lt;&gt;"",IF($N9="","CANCELADO",IF($O9&lt;&gt;"","FACTURADO","DEVUELTO")),IF(C9="",""))</f>
        <v/>
      </c>
      <c r="T9" s="152"/>
      <c r="U9" s="144"/>
      <c r="V9" s="153"/>
      <c r="W9" s="153"/>
      <c r="X9" s="154" t="n">
        <f aca="false">V9+W9</f>
        <v>0</v>
      </c>
      <c r="Y9" s="128"/>
      <c r="Z9" s="128"/>
      <c r="AA9" s="129" t="n">
        <f aca="false">IF(AND(Y9&lt;&gt;"",Z9&lt;&gt;""),Z9-Y9,0)</f>
        <v>0</v>
      </c>
      <c r="AB9" s="130"/>
      <c r="AC9" s="130"/>
      <c r="AD9" s="129" t="n">
        <f aca="false">AA9-(AB9+AC9)</f>
        <v>0</v>
      </c>
      <c r="AE9" s="149"/>
      <c r="AF9" s="155"/>
      <c r="AG9" s="146"/>
      <c r="AH9" s="144"/>
      <c r="AI9" s="148"/>
      <c r="AJ9" s="144"/>
      <c r="AK9" s="148"/>
      <c r="AL9" s="149"/>
      <c r="AM9" s="144"/>
      <c r="AN9" s="144"/>
      <c r="AO9" s="156"/>
      <c r="AP9" s="135"/>
      <c r="AQ9" s="157"/>
      <c r="AS9" s="137" t="n">
        <v>2</v>
      </c>
      <c r="AT9" s="141" t="n">
        <v>77101001</v>
      </c>
      <c r="AU9" s="138"/>
      <c r="AV9" s="138"/>
      <c r="AW9" s="139"/>
      <c r="AX9" s="138"/>
      <c r="AY9" s="138"/>
      <c r="AZ9" s="138"/>
      <c r="BA9" s="140" t="str">
        <f aca="false">IF(E9="","",E9)</f>
        <v/>
      </c>
      <c r="BB9" s="141" t="str">
        <f aca="false">IF(K9="","",K9)</f>
        <v/>
      </c>
      <c r="BC9" s="142" t="str">
        <f aca="false">IF(L9="","",L9)</f>
        <v/>
      </c>
      <c r="BT9" s="13" t="str">
        <f aca="false">IF($S9="CANCELADO","1","")</f>
        <v/>
      </c>
      <c r="BU9" s="13" t="str">
        <f aca="false">IF($S9="DEVUELTO",1,"")</f>
        <v/>
      </c>
      <c r="BV9" s="13" t="str">
        <f aca="false">IF($O9="","",IF(O9&lt;=N9,1,IF(O9&gt;=N9,1,"")))</f>
        <v/>
      </c>
      <c r="BW9" s="13" t="str">
        <f aca="false">IF($S9="CANCELADO",1,"")</f>
        <v/>
      </c>
    </row>
    <row r="10" customFormat="false" ht="23.1" hidden="false" customHeight="true" outlineLevel="0" collapsed="false">
      <c r="A10" s="143" t="n">
        <v>3</v>
      </c>
      <c r="B10" s="144"/>
      <c r="C10" s="145"/>
      <c r="D10" s="146"/>
      <c r="E10" s="147"/>
      <c r="F10" s="148"/>
      <c r="G10" s="144"/>
      <c r="H10" s="144"/>
      <c r="I10" s="144"/>
      <c r="J10" s="148"/>
      <c r="K10" s="148"/>
      <c r="L10" s="149"/>
      <c r="M10" s="144"/>
      <c r="N10" s="150"/>
      <c r="O10" s="150"/>
      <c r="P10" s="151" t="n">
        <f aca="false">IF(O10="",N10,"")</f>
        <v>0</v>
      </c>
      <c r="Q10" s="151" t="str">
        <f aca="false">IF(O10="","",(IF(N10&gt;O10,N10-O10,"")))</f>
        <v/>
      </c>
      <c r="R10" s="151" t="str">
        <f aca="false">IF(N10-O10&lt;0,N10-O10,"")</f>
        <v/>
      </c>
      <c r="S10" s="151" t="str">
        <f aca="false">IF(C10&lt;&gt;"",IF($N10="","CANCELADO",IF($O10&lt;&gt;"","FACTURADO","DEVUELTO")),IF(C10="",""))</f>
        <v/>
      </c>
      <c r="T10" s="152"/>
      <c r="U10" s="144"/>
      <c r="V10" s="153"/>
      <c r="W10" s="153"/>
      <c r="X10" s="154" t="n">
        <f aca="false">V10+W10</f>
        <v>0</v>
      </c>
      <c r="Y10" s="128"/>
      <c r="Z10" s="128"/>
      <c r="AA10" s="129" t="n">
        <f aca="false">IF(AND(Y10&lt;&gt;"",Z10&lt;&gt;""),Z10-Y10,0)</f>
        <v>0</v>
      </c>
      <c r="AB10" s="130"/>
      <c r="AC10" s="130"/>
      <c r="AD10" s="129" t="n">
        <f aca="false">AA10-(AB10+AC10)</f>
        <v>0</v>
      </c>
      <c r="AE10" s="149"/>
      <c r="AF10" s="155"/>
      <c r="AG10" s="146"/>
      <c r="AH10" s="144"/>
      <c r="AI10" s="148"/>
      <c r="AJ10" s="144"/>
      <c r="AK10" s="148"/>
      <c r="AL10" s="149"/>
      <c r="AM10" s="144"/>
      <c r="AN10" s="144"/>
      <c r="AO10" s="156"/>
      <c r="AP10" s="135"/>
      <c r="AQ10" s="157"/>
      <c r="AS10" s="137" t="n">
        <v>3</v>
      </c>
      <c r="AT10" s="158" t="n">
        <v>77101001</v>
      </c>
      <c r="AU10" s="138"/>
      <c r="AV10" s="138"/>
      <c r="AW10" s="139" t="str">
        <f aca="false">IF(O10="","",O10)</f>
        <v/>
      </c>
      <c r="AX10" s="138"/>
      <c r="AY10" s="138"/>
      <c r="AZ10" s="138"/>
      <c r="BA10" s="140" t="str">
        <f aca="false">IF(E10="","",E10)</f>
        <v/>
      </c>
      <c r="BB10" s="141" t="str">
        <f aca="false">IF(K10="","",K10)</f>
        <v/>
      </c>
      <c r="BC10" s="142" t="str">
        <f aca="false">IF(L10="","",L10)</f>
        <v/>
      </c>
      <c r="BT10" s="13" t="str">
        <f aca="false">IF($S10="CANCELADO","1","")</f>
        <v/>
      </c>
      <c r="BU10" s="13" t="str">
        <f aca="false">IF($S10="DEVUELTO",1,"")</f>
        <v/>
      </c>
      <c r="BV10" s="13" t="str">
        <f aca="false">IF($O10="","",IF(O10&lt;=N10,1,IF(O10&gt;=N10,1,"")))</f>
        <v/>
      </c>
      <c r="BW10" s="13" t="str">
        <f aca="false">IF($S10="CANCELADO",1,"")</f>
        <v/>
      </c>
    </row>
    <row r="11" customFormat="false" ht="23.1" hidden="false" customHeight="true" outlineLevel="0" collapsed="false">
      <c r="A11" s="143" t="n">
        <v>4</v>
      </c>
      <c r="B11" s="144"/>
      <c r="C11" s="145"/>
      <c r="D11" s="146"/>
      <c r="E11" s="147"/>
      <c r="F11" s="148"/>
      <c r="G11" s="144"/>
      <c r="H11" s="144"/>
      <c r="I11" s="144"/>
      <c r="J11" s="148"/>
      <c r="K11" s="148"/>
      <c r="L11" s="149"/>
      <c r="M11" s="144"/>
      <c r="N11" s="150"/>
      <c r="O11" s="150"/>
      <c r="P11" s="151" t="n">
        <f aca="false">IF(O11="",N11,"")</f>
        <v>0</v>
      </c>
      <c r="Q11" s="151" t="str">
        <f aca="false">IF(O11="","",(IF(N11&gt;O11,N11-O11,"")))</f>
        <v/>
      </c>
      <c r="R11" s="151" t="str">
        <f aca="false">IF(N11-O11&lt;0,N11-O11,"")</f>
        <v/>
      </c>
      <c r="S11" s="151" t="str">
        <f aca="false">IF(C11&lt;&gt;"",IF($N11="","CANCELADO",IF($O11&lt;&gt;"","FACTURADO","DEVUELTO")),IF(C11="",""))</f>
        <v/>
      </c>
      <c r="T11" s="152"/>
      <c r="U11" s="144"/>
      <c r="V11" s="153"/>
      <c r="W11" s="153"/>
      <c r="X11" s="154" t="n">
        <f aca="false">V11+W11</f>
        <v>0</v>
      </c>
      <c r="Y11" s="128"/>
      <c r="Z11" s="128"/>
      <c r="AA11" s="129" t="n">
        <f aca="false">IF(AND(Y11&lt;&gt;"",Z11&lt;&gt;""),Z11-Y11,0)</f>
        <v>0</v>
      </c>
      <c r="AB11" s="130"/>
      <c r="AC11" s="130"/>
      <c r="AD11" s="129" t="n">
        <f aca="false">AA11-(AB11+AC11)</f>
        <v>0</v>
      </c>
      <c r="AE11" s="149"/>
      <c r="AF11" s="155"/>
      <c r="AG11" s="146"/>
      <c r="AH11" s="144"/>
      <c r="AI11" s="148"/>
      <c r="AJ11" s="144"/>
      <c r="AK11" s="148"/>
      <c r="AL11" s="149"/>
      <c r="AM11" s="144"/>
      <c r="AN11" s="144"/>
      <c r="AO11" s="156"/>
      <c r="AP11" s="135"/>
      <c r="AQ11" s="157"/>
      <c r="AS11" s="137" t="n">
        <v>4</v>
      </c>
      <c r="AT11" s="158" t="n">
        <v>77101001</v>
      </c>
      <c r="AU11" s="138"/>
      <c r="AV11" s="138"/>
      <c r="AW11" s="139" t="str">
        <f aca="false">IF(O11="","",O11)</f>
        <v/>
      </c>
      <c r="AX11" s="138"/>
      <c r="AY11" s="138"/>
      <c r="AZ11" s="138"/>
      <c r="BA11" s="140" t="str">
        <f aca="false">IF(E11="","",E11)</f>
        <v/>
      </c>
      <c r="BB11" s="141" t="str">
        <f aca="false">IF(K11="","",K11)</f>
        <v/>
      </c>
      <c r="BC11" s="142" t="str">
        <f aca="false">IF(L11="","",L11)</f>
        <v/>
      </c>
      <c r="BT11" s="13" t="str">
        <f aca="false">IF($S11="CANCELADO","1","")</f>
        <v/>
      </c>
      <c r="BU11" s="13" t="str">
        <f aca="false">IF($S11="DEVUELTO",1,"")</f>
        <v/>
      </c>
      <c r="BV11" s="13" t="str">
        <f aca="false">IF($O11="","",IF(O11&lt;=N11,1,IF(O11&gt;=N11,1,"")))</f>
        <v/>
      </c>
      <c r="BW11" s="13" t="str">
        <f aca="false">IF($S11="CANCELADO",1,"")</f>
        <v/>
      </c>
    </row>
    <row r="12" customFormat="false" ht="23.1" hidden="false" customHeight="true" outlineLevel="0" collapsed="false">
      <c r="A12" s="143" t="n">
        <v>5</v>
      </c>
      <c r="B12" s="144"/>
      <c r="C12" s="145"/>
      <c r="D12" s="146"/>
      <c r="E12" s="147"/>
      <c r="F12" s="148"/>
      <c r="G12" s="144"/>
      <c r="H12" s="144"/>
      <c r="I12" s="144"/>
      <c r="J12" s="148"/>
      <c r="K12" s="148"/>
      <c r="L12" s="149"/>
      <c r="M12" s="144"/>
      <c r="N12" s="150"/>
      <c r="O12" s="150"/>
      <c r="P12" s="151" t="n">
        <f aca="false">IF(O12="",N12,"")</f>
        <v>0</v>
      </c>
      <c r="Q12" s="151" t="str">
        <f aca="false">IF(O12="","",(IF(N12&gt;O12,N12-O12,"")))</f>
        <v/>
      </c>
      <c r="R12" s="151" t="str">
        <f aca="false">IF(N12-O12&lt;0,N12-O12,"")</f>
        <v/>
      </c>
      <c r="S12" s="151" t="str">
        <f aca="false">IF(C12&lt;&gt;"",IF($N12="","CANCELADO",IF($O12&lt;&gt;"","FACTURADO","DEVUELTO")),IF(C12="",""))</f>
        <v/>
      </c>
      <c r="T12" s="152"/>
      <c r="U12" s="144"/>
      <c r="V12" s="153"/>
      <c r="W12" s="153"/>
      <c r="X12" s="154" t="n">
        <f aca="false">V12+W12</f>
        <v>0</v>
      </c>
      <c r="Y12" s="128"/>
      <c r="Z12" s="128"/>
      <c r="AA12" s="129" t="n">
        <f aca="false">IF(AND(Y12&lt;&gt;"",Z12&lt;&gt;""),Z12-Y12,0)</f>
        <v>0</v>
      </c>
      <c r="AB12" s="130"/>
      <c r="AC12" s="130"/>
      <c r="AD12" s="129" t="n">
        <f aca="false">AA12-(AB12+AC12)</f>
        <v>0</v>
      </c>
      <c r="AE12" s="149"/>
      <c r="AF12" s="155"/>
      <c r="AG12" s="146"/>
      <c r="AH12" s="144"/>
      <c r="AI12" s="148"/>
      <c r="AJ12" s="144"/>
      <c r="AK12" s="148"/>
      <c r="AL12" s="149"/>
      <c r="AM12" s="144"/>
      <c r="AN12" s="144"/>
      <c r="AO12" s="156"/>
      <c r="AP12" s="135"/>
      <c r="AQ12" s="157"/>
      <c r="AS12" s="137" t="n">
        <v>5</v>
      </c>
      <c r="AT12" s="158" t="n">
        <v>77101001</v>
      </c>
      <c r="AU12" s="138"/>
      <c r="AV12" s="138"/>
      <c r="AW12" s="139" t="str">
        <f aca="false">IF(O12="","",O12)</f>
        <v/>
      </c>
      <c r="AX12" s="138"/>
      <c r="AY12" s="138"/>
      <c r="AZ12" s="138"/>
      <c r="BA12" s="140" t="str">
        <f aca="false">IF(E12="","",E12)</f>
        <v/>
      </c>
      <c r="BB12" s="141" t="str">
        <f aca="false">IF(K12="","",K12)</f>
        <v/>
      </c>
      <c r="BC12" s="142" t="str">
        <f aca="false">IF(L12="","",L12)</f>
        <v/>
      </c>
      <c r="BT12" s="13" t="str">
        <f aca="false">IF($S12="CANCELADO","1","")</f>
        <v/>
      </c>
      <c r="BU12" s="13" t="str">
        <f aca="false">IF($S12="DEVUELTO",1,"")</f>
        <v/>
      </c>
      <c r="BV12" s="13" t="str">
        <f aca="false">IF($O12="","",IF(O12&lt;=N12,1,IF(O12&gt;=N12,1,"")))</f>
        <v/>
      </c>
      <c r="BW12" s="13" t="str">
        <f aca="false">IF($S12="CANCELADO",1,"")</f>
        <v/>
      </c>
    </row>
    <row r="13" customFormat="false" ht="23.1" hidden="false" customHeight="true" outlineLevel="0" collapsed="false">
      <c r="A13" s="143" t="n">
        <v>6</v>
      </c>
      <c r="B13" s="144"/>
      <c r="C13" s="145"/>
      <c r="D13" s="146"/>
      <c r="E13" s="147"/>
      <c r="F13" s="148"/>
      <c r="G13" s="144"/>
      <c r="H13" s="144"/>
      <c r="I13" s="144"/>
      <c r="J13" s="148"/>
      <c r="K13" s="148"/>
      <c r="L13" s="149"/>
      <c r="M13" s="144"/>
      <c r="N13" s="150"/>
      <c r="O13" s="150"/>
      <c r="P13" s="151" t="n">
        <f aca="false">IF(O13="",N13,"")</f>
        <v>0</v>
      </c>
      <c r="Q13" s="151" t="str">
        <f aca="false">IF(O13="","",(IF(N13&gt;O13,N13-O13,"")))</f>
        <v/>
      </c>
      <c r="R13" s="151" t="str">
        <f aca="false">IF(N13-O13&lt;0,N13-O13,"")</f>
        <v/>
      </c>
      <c r="S13" s="151" t="str">
        <f aca="false">IF(C13&lt;&gt;"",IF($N13="","CANCELADO",IF($O13&lt;&gt;"","FACTURADO","DEVUELTO")),IF(C13="",""))</f>
        <v/>
      </c>
      <c r="T13" s="152"/>
      <c r="U13" s="144"/>
      <c r="V13" s="153"/>
      <c r="W13" s="153"/>
      <c r="X13" s="154" t="n">
        <f aca="false">V13+W13</f>
        <v>0</v>
      </c>
      <c r="Y13" s="128"/>
      <c r="Z13" s="128"/>
      <c r="AA13" s="129" t="n">
        <f aca="false">IF(AND(Y13&lt;&gt;"",Z13&lt;&gt;""),Z13-Y13,0)</f>
        <v>0</v>
      </c>
      <c r="AB13" s="130"/>
      <c r="AC13" s="130"/>
      <c r="AD13" s="129" t="n">
        <f aca="false">AA13-(AB13+AC13)</f>
        <v>0</v>
      </c>
      <c r="AE13" s="149"/>
      <c r="AF13" s="155"/>
      <c r="AG13" s="146"/>
      <c r="AH13" s="144"/>
      <c r="AI13" s="148"/>
      <c r="AJ13" s="144"/>
      <c r="AK13" s="148"/>
      <c r="AL13" s="149"/>
      <c r="AM13" s="144"/>
      <c r="AN13" s="144"/>
      <c r="AO13" s="156"/>
      <c r="AP13" s="135"/>
      <c r="AQ13" s="157"/>
      <c r="AS13" s="137" t="n">
        <v>6</v>
      </c>
      <c r="AT13" s="158" t="n">
        <v>77101001</v>
      </c>
      <c r="AU13" s="138"/>
      <c r="AV13" s="138"/>
      <c r="AW13" s="139" t="str">
        <f aca="false">IF(O13="","",O13)</f>
        <v/>
      </c>
      <c r="AX13" s="138"/>
      <c r="AY13" s="138"/>
      <c r="AZ13" s="138"/>
      <c r="BA13" s="140" t="str">
        <f aca="false">IF(E13="","",E13)</f>
        <v/>
      </c>
      <c r="BB13" s="141" t="str">
        <f aca="false">IF(K13="","",K13)</f>
        <v/>
      </c>
      <c r="BC13" s="142" t="str">
        <f aca="false">IF(L13="","",L13)</f>
        <v/>
      </c>
      <c r="BT13" s="13" t="str">
        <f aca="false">IF($S13="CANCELADO","1","")</f>
        <v/>
      </c>
      <c r="BU13" s="13" t="str">
        <f aca="false">IF($S13="DEVUELTO",1,"")</f>
        <v/>
      </c>
      <c r="BV13" s="13" t="str">
        <f aca="false">IF($O13="","",IF(O13&lt;=N13,1,IF(O13&gt;=N13,1,"")))</f>
        <v/>
      </c>
      <c r="BW13" s="13" t="str">
        <f aca="false">IF($S13="CANCELADO",1,"")</f>
        <v/>
      </c>
    </row>
    <row r="14" customFormat="false" ht="23.1" hidden="false" customHeight="true" outlineLevel="0" collapsed="false">
      <c r="A14" s="143" t="n">
        <v>7</v>
      </c>
      <c r="B14" s="144"/>
      <c r="C14" s="145"/>
      <c r="D14" s="146"/>
      <c r="E14" s="147"/>
      <c r="F14" s="148"/>
      <c r="G14" s="144"/>
      <c r="H14" s="144"/>
      <c r="I14" s="144"/>
      <c r="J14" s="148"/>
      <c r="K14" s="148"/>
      <c r="L14" s="149"/>
      <c r="M14" s="144"/>
      <c r="N14" s="150"/>
      <c r="O14" s="150"/>
      <c r="P14" s="151" t="n">
        <f aca="false">IF(O14="",N14,"")</f>
        <v>0</v>
      </c>
      <c r="Q14" s="151" t="str">
        <f aca="false">IF(O14="","",(IF(N14&gt;O14,N14-O14,"")))</f>
        <v/>
      </c>
      <c r="R14" s="151" t="str">
        <f aca="false">IF(N14-O14&lt;0,N14-O14,"")</f>
        <v/>
      </c>
      <c r="S14" s="151" t="str">
        <f aca="false">IF(C14&lt;&gt;"",IF($N14="","CANCELADO",IF($O14&lt;&gt;"","FACTURADO","DEVUELTO")),IF(C14="",""))</f>
        <v/>
      </c>
      <c r="T14" s="152"/>
      <c r="U14" s="144"/>
      <c r="V14" s="153"/>
      <c r="W14" s="153"/>
      <c r="X14" s="154" t="n">
        <f aca="false">V14+W14</f>
        <v>0</v>
      </c>
      <c r="Y14" s="128"/>
      <c r="Z14" s="128"/>
      <c r="AA14" s="129" t="n">
        <f aca="false">IF(AND(Y14&lt;&gt;"",Z14&lt;&gt;""),Z14-Y14,0)</f>
        <v>0</v>
      </c>
      <c r="AB14" s="130"/>
      <c r="AC14" s="130"/>
      <c r="AD14" s="129" t="n">
        <f aca="false">AA14-(AB14+AC14)</f>
        <v>0</v>
      </c>
      <c r="AE14" s="149"/>
      <c r="AF14" s="155"/>
      <c r="AG14" s="146"/>
      <c r="AH14" s="144"/>
      <c r="AI14" s="148"/>
      <c r="AJ14" s="144"/>
      <c r="AK14" s="148"/>
      <c r="AL14" s="149"/>
      <c r="AM14" s="144"/>
      <c r="AN14" s="144"/>
      <c r="AO14" s="156"/>
      <c r="AP14" s="135"/>
      <c r="AQ14" s="157"/>
      <c r="AS14" s="137" t="n">
        <v>7</v>
      </c>
      <c r="AT14" s="158" t="n">
        <v>77101001</v>
      </c>
      <c r="AU14" s="138"/>
      <c r="AV14" s="138"/>
      <c r="AW14" s="139" t="str">
        <f aca="false">IF(O14="","",O14)</f>
        <v/>
      </c>
      <c r="AX14" s="138"/>
      <c r="AY14" s="138"/>
      <c r="AZ14" s="138"/>
      <c r="BA14" s="140" t="str">
        <f aca="false">IF(E14="","",E14)</f>
        <v/>
      </c>
      <c r="BB14" s="141" t="str">
        <f aca="false">IF(K14="","",K14)</f>
        <v/>
      </c>
      <c r="BC14" s="142" t="str">
        <f aca="false">IF(L14="","",L14)</f>
        <v/>
      </c>
      <c r="BT14" s="13" t="str">
        <f aca="false">IF($S14="CANCELADO","1","")</f>
        <v/>
      </c>
      <c r="BU14" s="13" t="str">
        <f aca="false">IF($S14="DEVUELTO",1,"")</f>
        <v/>
      </c>
      <c r="BV14" s="13" t="str">
        <f aca="false">IF($O14="","",IF(O14&lt;=N14,1,IF(O14&gt;=N14,1,"")))</f>
        <v/>
      </c>
      <c r="BW14" s="13" t="str">
        <f aca="false">IF($S14="CANCELADO",1,"")</f>
        <v/>
      </c>
    </row>
    <row r="15" customFormat="false" ht="23.1" hidden="false" customHeight="true" outlineLevel="0" collapsed="false">
      <c r="A15" s="143" t="n">
        <v>8</v>
      </c>
      <c r="B15" s="144"/>
      <c r="C15" s="145"/>
      <c r="D15" s="146"/>
      <c r="E15" s="147"/>
      <c r="F15" s="148"/>
      <c r="G15" s="144"/>
      <c r="H15" s="144"/>
      <c r="I15" s="144"/>
      <c r="J15" s="148"/>
      <c r="K15" s="148"/>
      <c r="L15" s="149"/>
      <c r="M15" s="144"/>
      <c r="N15" s="150"/>
      <c r="O15" s="150"/>
      <c r="P15" s="151" t="n">
        <f aca="false">IF(O15="",N15,"")</f>
        <v>0</v>
      </c>
      <c r="Q15" s="151" t="str">
        <f aca="false">IF(O15="","",(IF(N15&gt;O15,N15-O15,"")))</f>
        <v/>
      </c>
      <c r="R15" s="151" t="str">
        <f aca="false">IF(N15-O15&lt;0,N15-O15,"")</f>
        <v/>
      </c>
      <c r="S15" s="151" t="str">
        <f aca="false">IF(C15&lt;&gt;"",IF($N15="","CANCELADO",IF($O15&lt;&gt;"","FACTURADO","DEVUELTO")),IF(C15="",""))</f>
        <v/>
      </c>
      <c r="T15" s="152"/>
      <c r="U15" s="144"/>
      <c r="V15" s="153"/>
      <c r="W15" s="153"/>
      <c r="X15" s="154" t="n">
        <f aca="false">V15+W15</f>
        <v>0</v>
      </c>
      <c r="Y15" s="128"/>
      <c r="Z15" s="128"/>
      <c r="AA15" s="129" t="n">
        <f aca="false">IF(AND(Y15&lt;&gt;"",Z15&lt;&gt;""),Z15-Y15,0)</f>
        <v>0</v>
      </c>
      <c r="AB15" s="130"/>
      <c r="AC15" s="130"/>
      <c r="AD15" s="129" t="n">
        <f aca="false">AA15-(AB15+AC15)</f>
        <v>0</v>
      </c>
      <c r="AE15" s="149"/>
      <c r="AF15" s="155"/>
      <c r="AG15" s="146"/>
      <c r="AH15" s="144"/>
      <c r="AI15" s="148"/>
      <c r="AJ15" s="144"/>
      <c r="AK15" s="148"/>
      <c r="AL15" s="149"/>
      <c r="AM15" s="144"/>
      <c r="AN15" s="144"/>
      <c r="AO15" s="156"/>
      <c r="AP15" s="135"/>
      <c r="AQ15" s="157"/>
      <c r="AS15" s="137" t="n">
        <v>8</v>
      </c>
      <c r="AT15" s="158" t="n">
        <v>77101001</v>
      </c>
      <c r="AU15" s="138"/>
      <c r="AV15" s="138"/>
      <c r="AW15" s="139" t="str">
        <f aca="false">IF(O15="","",O15)</f>
        <v/>
      </c>
      <c r="AX15" s="138"/>
      <c r="AY15" s="138"/>
      <c r="AZ15" s="138"/>
      <c r="BA15" s="140" t="str">
        <f aca="false">IF(E15="","",E15)</f>
        <v/>
      </c>
      <c r="BB15" s="141" t="str">
        <f aca="false">IF(K15="","",K15)</f>
        <v/>
      </c>
      <c r="BC15" s="142" t="str">
        <f aca="false">IF(L15="","",L15)</f>
        <v/>
      </c>
      <c r="BT15" s="13" t="str">
        <f aca="false">IF($S15="CANCELADO","1","")</f>
        <v/>
      </c>
      <c r="BU15" s="13" t="str">
        <f aca="false">IF($S15="DEVUELTO",1,"")</f>
        <v/>
      </c>
      <c r="BV15" s="13" t="str">
        <f aca="false">IF($O15="","",IF(O15&lt;=N15,1,IF(O15&gt;=N15,1,"")))</f>
        <v/>
      </c>
      <c r="BW15" s="13" t="str">
        <f aca="false">IF($S15="CANCELADO",1,"")</f>
        <v/>
      </c>
    </row>
    <row r="16" customFormat="false" ht="23.1" hidden="false" customHeight="true" outlineLevel="0" collapsed="false">
      <c r="A16" s="143" t="n">
        <v>9</v>
      </c>
      <c r="B16" s="144"/>
      <c r="C16" s="145"/>
      <c r="D16" s="146"/>
      <c r="E16" s="147"/>
      <c r="F16" s="148"/>
      <c r="G16" s="144"/>
      <c r="H16" s="144"/>
      <c r="I16" s="144"/>
      <c r="J16" s="148"/>
      <c r="K16" s="148"/>
      <c r="L16" s="149"/>
      <c r="M16" s="144"/>
      <c r="N16" s="150"/>
      <c r="O16" s="150"/>
      <c r="P16" s="151" t="n">
        <f aca="false">IF(O16="",N16,"")</f>
        <v>0</v>
      </c>
      <c r="Q16" s="151" t="str">
        <f aca="false">IF(O16="","",(IF(N16&gt;O16,N16-O16,"")))</f>
        <v/>
      </c>
      <c r="R16" s="151" t="str">
        <f aca="false">IF(N16-O16&lt;0,N16-O16,"")</f>
        <v/>
      </c>
      <c r="S16" s="151" t="str">
        <f aca="false">IF(C16&lt;&gt;"",IF($N16="","CANCELADO",IF($O16&lt;&gt;"","FACTURADO","DEVUELTO")),IF(C16="",""))</f>
        <v/>
      </c>
      <c r="T16" s="152"/>
      <c r="U16" s="144"/>
      <c r="V16" s="153"/>
      <c r="W16" s="153"/>
      <c r="X16" s="154" t="n">
        <f aca="false">V16+W16</f>
        <v>0</v>
      </c>
      <c r="Y16" s="128"/>
      <c r="Z16" s="128"/>
      <c r="AA16" s="129" t="n">
        <f aca="false">IF(AND(Y16&lt;&gt;"",Z16&lt;&gt;""),Z16-Y16,0)</f>
        <v>0</v>
      </c>
      <c r="AB16" s="130"/>
      <c r="AC16" s="130"/>
      <c r="AD16" s="129" t="n">
        <f aca="false">AA16-(AB16+AC16)</f>
        <v>0</v>
      </c>
      <c r="AE16" s="149"/>
      <c r="AF16" s="155"/>
      <c r="AG16" s="146"/>
      <c r="AH16" s="144"/>
      <c r="AI16" s="148"/>
      <c r="AJ16" s="144"/>
      <c r="AK16" s="148"/>
      <c r="AL16" s="149"/>
      <c r="AM16" s="144"/>
      <c r="AN16" s="144"/>
      <c r="AO16" s="156"/>
      <c r="AP16" s="135"/>
      <c r="AQ16" s="157"/>
      <c r="AS16" s="137" t="n">
        <v>9</v>
      </c>
      <c r="AT16" s="158" t="n">
        <v>77101001</v>
      </c>
      <c r="AU16" s="138"/>
      <c r="AV16" s="138"/>
      <c r="AW16" s="139" t="str">
        <f aca="false">IF(O16="","",O16)</f>
        <v/>
      </c>
      <c r="AX16" s="138"/>
      <c r="AY16" s="138"/>
      <c r="AZ16" s="138"/>
      <c r="BA16" s="140" t="str">
        <f aca="false">IF(E16="","",E16)</f>
        <v/>
      </c>
      <c r="BB16" s="141" t="str">
        <f aca="false">IF(K16="","",K16)</f>
        <v/>
      </c>
      <c r="BC16" s="142" t="str">
        <f aca="false">IF(L16="","",L16)</f>
        <v/>
      </c>
      <c r="BT16" s="13" t="str">
        <f aca="false">IF($S16="CANCELADO","1","")</f>
        <v/>
      </c>
      <c r="BU16" s="13" t="str">
        <f aca="false">IF($S16="DEVUELTO",1,"")</f>
        <v/>
      </c>
      <c r="BV16" s="13" t="str">
        <f aca="false">IF($O16="","",IF(O16&lt;=N16,1,IF(O16&gt;=N16,1,"")))</f>
        <v/>
      </c>
      <c r="BW16" s="13" t="str">
        <f aca="false">IF($S16="CANCELADO",1,"")</f>
        <v/>
      </c>
    </row>
    <row r="17" customFormat="false" ht="23.1" hidden="false" customHeight="true" outlineLevel="0" collapsed="false">
      <c r="A17" s="143" t="n">
        <v>10</v>
      </c>
      <c r="B17" s="144"/>
      <c r="C17" s="145"/>
      <c r="D17" s="146"/>
      <c r="E17" s="147"/>
      <c r="F17" s="148"/>
      <c r="G17" s="144"/>
      <c r="H17" s="144"/>
      <c r="I17" s="144"/>
      <c r="J17" s="148"/>
      <c r="K17" s="148"/>
      <c r="L17" s="149"/>
      <c r="M17" s="144"/>
      <c r="N17" s="150"/>
      <c r="O17" s="150"/>
      <c r="P17" s="151" t="n">
        <f aca="false">IF(O17="",N17,"")</f>
        <v>0</v>
      </c>
      <c r="Q17" s="151" t="str">
        <f aca="false">IF(O17="","",(IF(N17&gt;O17,N17-O17,"")))</f>
        <v/>
      </c>
      <c r="R17" s="151" t="str">
        <f aca="false">IF(N17-O17&lt;0,N17-O17,"")</f>
        <v/>
      </c>
      <c r="S17" s="151" t="str">
        <f aca="false">IF(C17&lt;&gt;"",IF($N17="","CANCELADO",IF($O17&lt;&gt;"","FACTURADO","DEVUELTO")),IF(C17="",""))</f>
        <v/>
      </c>
      <c r="T17" s="152"/>
      <c r="U17" s="144"/>
      <c r="V17" s="153"/>
      <c r="W17" s="153"/>
      <c r="X17" s="154" t="n">
        <f aca="false">V17+W17</f>
        <v>0</v>
      </c>
      <c r="Y17" s="128"/>
      <c r="Z17" s="128"/>
      <c r="AA17" s="129" t="n">
        <f aca="false">IF(AND(Y17&lt;&gt;"",Z17&lt;&gt;""),Z17-Y17,0)</f>
        <v>0</v>
      </c>
      <c r="AB17" s="130"/>
      <c r="AC17" s="130"/>
      <c r="AD17" s="129" t="n">
        <f aca="false">AA17-(AB17+AC17)</f>
        <v>0</v>
      </c>
      <c r="AE17" s="149"/>
      <c r="AF17" s="155"/>
      <c r="AG17" s="146"/>
      <c r="AH17" s="144"/>
      <c r="AI17" s="148"/>
      <c r="AJ17" s="144"/>
      <c r="AK17" s="148"/>
      <c r="AL17" s="149"/>
      <c r="AM17" s="144"/>
      <c r="AN17" s="144"/>
      <c r="AO17" s="156"/>
      <c r="AP17" s="135"/>
      <c r="AQ17" s="157"/>
      <c r="AS17" s="137" t="n">
        <v>10</v>
      </c>
      <c r="AT17" s="158" t="n">
        <v>77101001</v>
      </c>
      <c r="AU17" s="138"/>
      <c r="AV17" s="138"/>
      <c r="AW17" s="139" t="str">
        <f aca="false">IF(O17="","",O17)</f>
        <v/>
      </c>
      <c r="AX17" s="138"/>
      <c r="AY17" s="138"/>
      <c r="AZ17" s="138"/>
      <c r="BA17" s="140" t="str">
        <f aca="false">IF(E17="","",E17)</f>
        <v/>
      </c>
      <c r="BB17" s="141" t="str">
        <f aca="false">IF(K17="","",K17)</f>
        <v/>
      </c>
      <c r="BC17" s="142" t="str">
        <f aca="false">IF(L17="","",L17)</f>
        <v/>
      </c>
      <c r="BT17" s="13" t="str">
        <f aca="false">IF($S17="CANCELADO",1,"")</f>
        <v/>
      </c>
      <c r="BU17" s="13" t="str">
        <f aca="false">IF($S17="DEVUELTO",1,"")</f>
        <v/>
      </c>
      <c r="BV17" s="13" t="str">
        <f aca="false">IF($O17="","",IF(O17&lt;=N17,1,IF(O17&gt;=N17,1,"")))</f>
        <v/>
      </c>
      <c r="BW17" s="13" t="str">
        <f aca="false">IF($S17="CANCELADO",1,"")</f>
        <v/>
      </c>
    </row>
    <row r="18" customFormat="false" ht="23.1" hidden="false" customHeight="true" outlineLevel="0" collapsed="false">
      <c r="A18" s="143" t="n">
        <v>11</v>
      </c>
      <c r="B18" s="159"/>
      <c r="C18" s="145"/>
      <c r="D18" s="146"/>
      <c r="E18" s="147"/>
      <c r="F18" s="148"/>
      <c r="G18" s="144"/>
      <c r="H18" s="144"/>
      <c r="I18" s="144"/>
      <c r="J18" s="148"/>
      <c r="K18" s="148"/>
      <c r="L18" s="149"/>
      <c r="M18" s="144"/>
      <c r="N18" s="150"/>
      <c r="O18" s="150"/>
      <c r="P18" s="151" t="n">
        <f aca="false">IF(O18="",N18,"")</f>
        <v>0</v>
      </c>
      <c r="Q18" s="151" t="str">
        <f aca="false">IF(O18="","",(IF(N18&gt;O18,N18-O18,"")))</f>
        <v/>
      </c>
      <c r="R18" s="151" t="str">
        <f aca="false">IF(N18-O18&lt;0,N18-O18,"")</f>
        <v/>
      </c>
      <c r="S18" s="151" t="str">
        <f aca="false">IF(C18&lt;&gt;"",IF($N18="","CANCELADO",IF($O18&lt;&gt;"","FACTURADO","DEVUELTO")),IF(C18="",""))</f>
        <v/>
      </c>
      <c r="T18" s="152"/>
      <c r="U18" s="144"/>
      <c r="V18" s="153"/>
      <c r="W18" s="153"/>
      <c r="X18" s="154" t="n">
        <f aca="false">V18+W18</f>
        <v>0</v>
      </c>
      <c r="Y18" s="128"/>
      <c r="Z18" s="128"/>
      <c r="AA18" s="129" t="n">
        <f aca="false">IF(AND(Y18&lt;&gt;"",Z18&lt;&gt;""),Z18-Y18,0)</f>
        <v>0</v>
      </c>
      <c r="AB18" s="130"/>
      <c r="AC18" s="130"/>
      <c r="AD18" s="129" t="n">
        <f aca="false">AA18-(AB18+AC18)</f>
        <v>0</v>
      </c>
      <c r="AE18" s="149"/>
      <c r="AF18" s="155"/>
      <c r="AG18" s="146"/>
      <c r="AH18" s="144"/>
      <c r="AI18" s="148"/>
      <c r="AJ18" s="144"/>
      <c r="AK18" s="148"/>
      <c r="AL18" s="149"/>
      <c r="AM18" s="144"/>
      <c r="AN18" s="144"/>
      <c r="AO18" s="156"/>
      <c r="AP18" s="135"/>
      <c r="AQ18" s="157"/>
      <c r="AS18" s="137" t="n">
        <v>11</v>
      </c>
      <c r="AT18" s="160" t="n">
        <v>77101001</v>
      </c>
      <c r="AU18" s="161"/>
      <c r="AV18" s="161"/>
      <c r="AW18" s="162" t="str">
        <f aca="false">IF(O18="","",O18)</f>
        <v/>
      </c>
      <c r="AX18" s="161"/>
      <c r="AY18" s="161"/>
      <c r="AZ18" s="161"/>
      <c r="BA18" s="163" t="str">
        <f aca="false">IF(E18="","",E18)</f>
        <v/>
      </c>
      <c r="BB18" s="164" t="str">
        <f aca="false">IF(K18="","",K18)</f>
        <v/>
      </c>
      <c r="BC18" s="165" t="str">
        <f aca="false">IF(L18="","",L18)</f>
        <v/>
      </c>
      <c r="BT18" s="13" t="str">
        <f aca="false">IF($S18="CANCELADO",1,"")</f>
        <v/>
      </c>
      <c r="BU18" s="13" t="str">
        <f aca="false">IF($S18="DEVUELTO",1,"")</f>
        <v/>
      </c>
      <c r="BV18" s="13" t="str">
        <f aca="false">IF($O18="","",IF(O18&lt;=N18,1,IF(O18&gt;=N18,1,"")))</f>
        <v/>
      </c>
      <c r="BW18" s="13" t="str">
        <f aca="false">IF($S18="CANCELADO",1,"")</f>
        <v/>
      </c>
    </row>
    <row r="19" customFormat="false" ht="23.1" hidden="false" customHeight="true" outlineLevel="0" collapsed="false">
      <c r="A19" s="143" t="n">
        <v>12</v>
      </c>
      <c r="B19" s="144"/>
      <c r="C19" s="145"/>
      <c r="D19" s="146"/>
      <c r="E19" s="147"/>
      <c r="F19" s="148"/>
      <c r="G19" s="144"/>
      <c r="H19" s="144"/>
      <c r="I19" s="144"/>
      <c r="J19" s="148"/>
      <c r="K19" s="148"/>
      <c r="L19" s="149"/>
      <c r="M19" s="144"/>
      <c r="N19" s="150"/>
      <c r="O19" s="150"/>
      <c r="P19" s="151" t="n">
        <f aca="false">IF(O19="",N19,"")</f>
        <v>0</v>
      </c>
      <c r="Q19" s="151" t="str">
        <f aca="false">IF(O19="","",(IF(N19&gt;O19,N19-O19,"")))</f>
        <v/>
      </c>
      <c r="R19" s="151" t="str">
        <f aca="false">IF(N19-O19&lt;0,N19-O19,"")</f>
        <v/>
      </c>
      <c r="S19" s="151" t="str">
        <f aca="false">IF(C19&lt;&gt;"",IF($N19="","CANCELADO",IF($O19&lt;&gt;"","FACTURADO","DEVUELTO")),IF(C19="",""))</f>
        <v/>
      </c>
      <c r="T19" s="152"/>
      <c r="U19" s="144"/>
      <c r="V19" s="153"/>
      <c r="W19" s="153"/>
      <c r="X19" s="154" t="n">
        <f aca="false">V19+W19</f>
        <v>0</v>
      </c>
      <c r="Y19" s="128"/>
      <c r="Z19" s="128"/>
      <c r="AA19" s="129" t="n">
        <f aca="false">IF(AND(Y19&lt;&gt;"",Z19&lt;&gt;""),Z19-Y19,0)</f>
        <v>0</v>
      </c>
      <c r="AB19" s="130"/>
      <c r="AC19" s="130"/>
      <c r="AD19" s="129" t="n">
        <f aca="false">AA19-(AB19+AC19)</f>
        <v>0</v>
      </c>
      <c r="AE19" s="149"/>
      <c r="AF19" s="155"/>
      <c r="AG19" s="146"/>
      <c r="AH19" s="144"/>
      <c r="AI19" s="148"/>
      <c r="AJ19" s="144"/>
      <c r="AK19" s="148"/>
      <c r="AL19" s="149"/>
      <c r="AM19" s="144"/>
      <c r="AN19" s="144"/>
      <c r="AO19" s="156"/>
      <c r="AP19" s="135"/>
      <c r="AQ19" s="157"/>
      <c r="AS19" s="137" t="n">
        <v>12</v>
      </c>
      <c r="AT19" s="160" t="n">
        <v>77101001</v>
      </c>
      <c r="AU19" s="161"/>
      <c r="AV19" s="161"/>
      <c r="AW19" s="162" t="str">
        <f aca="false">IF(O19="","",O19)</f>
        <v/>
      </c>
      <c r="AX19" s="161"/>
      <c r="AY19" s="161"/>
      <c r="AZ19" s="161"/>
      <c r="BA19" s="163" t="str">
        <f aca="false">IF(E19="","",E19)</f>
        <v/>
      </c>
      <c r="BB19" s="164" t="str">
        <f aca="false">IF(K19="","",K19)</f>
        <v/>
      </c>
      <c r="BC19" s="165" t="str">
        <f aca="false">IF(L19="","",L19)</f>
        <v/>
      </c>
      <c r="BT19" s="13" t="str">
        <f aca="false">IF($S19="CANCELADO",1,"")</f>
        <v/>
      </c>
      <c r="BU19" s="13" t="str">
        <f aca="false">IF($S19="DEVUELTO",1,"")</f>
        <v/>
      </c>
      <c r="BV19" s="13" t="str">
        <f aca="false">IF($O19="","",IF(O19&lt;=N19,1,IF(O19&gt;=N19,1,"")))</f>
        <v/>
      </c>
      <c r="BW19" s="13" t="str">
        <f aca="false">IF($S19="CANCELADO",1,"")</f>
        <v/>
      </c>
    </row>
    <row r="20" customFormat="false" ht="23.1" hidden="false" customHeight="true" outlineLevel="0" collapsed="false">
      <c r="A20" s="143" t="n">
        <v>13</v>
      </c>
      <c r="B20" s="144"/>
      <c r="C20" s="145"/>
      <c r="D20" s="146"/>
      <c r="E20" s="147"/>
      <c r="F20" s="148"/>
      <c r="G20" s="144"/>
      <c r="H20" s="144"/>
      <c r="I20" s="144"/>
      <c r="J20" s="148"/>
      <c r="K20" s="148"/>
      <c r="L20" s="149"/>
      <c r="M20" s="144"/>
      <c r="N20" s="150"/>
      <c r="O20" s="150"/>
      <c r="P20" s="151" t="n">
        <f aca="false">IF(O20="",N20,"")</f>
        <v>0</v>
      </c>
      <c r="Q20" s="151" t="str">
        <f aca="false">IF(O20="","",(IF(N20&gt;O20,N20-O20,"")))</f>
        <v/>
      </c>
      <c r="R20" s="151" t="str">
        <f aca="false">IF(N20-O20&lt;0,N20-O20,"")</f>
        <v/>
      </c>
      <c r="S20" s="151" t="str">
        <f aca="false">IF(C20&lt;&gt;"",IF($N20="","CANCELADO",IF($O20&lt;&gt;"","FACTURADO","DEVUELTO")),IF(C20="",""))</f>
        <v/>
      </c>
      <c r="T20" s="152"/>
      <c r="U20" s="144"/>
      <c r="V20" s="153"/>
      <c r="W20" s="153"/>
      <c r="X20" s="154" t="n">
        <f aca="false">V20+W20</f>
        <v>0</v>
      </c>
      <c r="Y20" s="128"/>
      <c r="Z20" s="128"/>
      <c r="AA20" s="129" t="n">
        <f aca="false">IF(AND(Y20&lt;&gt;"",Z20&lt;&gt;""),Z20-Y20,0)</f>
        <v>0</v>
      </c>
      <c r="AB20" s="130"/>
      <c r="AC20" s="130"/>
      <c r="AD20" s="129" t="n">
        <f aca="false">AA20-(AB20+AC20)</f>
        <v>0</v>
      </c>
      <c r="AE20" s="149"/>
      <c r="AF20" s="155"/>
      <c r="AG20" s="146"/>
      <c r="AH20" s="144"/>
      <c r="AI20" s="148"/>
      <c r="AJ20" s="144"/>
      <c r="AK20" s="148"/>
      <c r="AL20" s="149"/>
      <c r="AM20" s="144"/>
      <c r="AN20" s="144"/>
      <c r="AO20" s="156"/>
      <c r="AP20" s="135"/>
      <c r="AQ20" s="157"/>
      <c r="AS20" s="137" t="n">
        <v>13</v>
      </c>
      <c r="AT20" s="160" t="n">
        <v>77101001</v>
      </c>
      <c r="AU20" s="161"/>
      <c r="AV20" s="161"/>
      <c r="AW20" s="162" t="str">
        <f aca="false">IF(O20="","",O20)</f>
        <v/>
      </c>
      <c r="AX20" s="161"/>
      <c r="AY20" s="161"/>
      <c r="AZ20" s="161"/>
      <c r="BA20" s="163" t="str">
        <f aca="false">IF(E20="","",E20)</f>
        <v/>
      </c>
      <c r="BB20" s="164" t="str">
        <f aca="false">IF(K20="","",K20)</f>
        <v/>
      </c>
      <c r="BC20" s="165" t="str">
        <f aca="false">IF(L20="","",L20)</f>
        <v/>
      </c>
      <c r="BT20" s="13" t="str">
        <f aca="false">IF($S20="CANCELADO",1,"")</f>
        <v/>
      </c>
      <c r="BU20" s="13" t="str">
        <f aca="false">IF($S20="DEVUELTO",1,"")</f>
        <v/>
      </c>
      <c r="BV20" s="13" t="str">
        <f aca="false">IF($O20="","",IF(O20&lt;=N20,1,""))</f>
        <v/>
      </c>
      <c r="BW20" s="13" t="str">
        <f aca="false">IF($S20="CANCELADO",1,"")</f>
        <v/>
      </c>
    </row>
    <row r="21" customFormat="false" ht="23.1" hidden="false" customHeight="true" outlineLevel="0" collapsed="false">
      <c r="A21" s="143" t="n">
        <v>14</v>
      </c>
      <c r="B21" s="144"/>
      <c r="C21" s="145"/>
      <c r="D21" s="146"/>
      <c r="E21" s="147"/>
      <c r="F21" s="148"/>
      <c r="G21" s="144"/>
      <c r="H21" s="144"/>
      <c r="I21" s="144"/>
      <c r="J21" s="148"/>
      <c r="K21" s="148"/>
      <c r="L21" s="149"/>
      <c r="M21" s="144"/>
      <c r="N21" s="150"/>
      <c r="O21" s="150"/>
      <c r="P21" s="151" t="n">
        <f aca="false">IF(O21="",N21,"")</f>
        <v>0</v>
      </c>
      <c r="Q21" s="151" t="str">
        <f aca="false">IF(O21="","",(IF(N21&gt;O21,N21-O21,"")))</f>
        <v/>
      </c>
      <c r="R21" s="151" t="str">
        <f aca="false">IF(N21-O21&lt;0,N21-O21,"")</f>
        <v/>
      </c>
      <c r="S21" s="151" t="str">
        <f aca="false">IF(C21&lt;&gt;"",IF($N21="","CANCELADO",IF($O21&lt;&gt;"","FACTURADO","DEVUELTO")),IF(C21="",""))</f>
        <v/>
      </c>
      <c r="T21" s="152"/>
      <c r="U21" s="144"/>
      <c r="V21" s="153"/>
      <c r="W21" s="153"/>
      <c r="X21" s="154" t="n">
        <f aca="false">V21+W21</f>
        <v>0</v>
      </c>
      <c r="Y21" s="128"/>
      <c r="Z21" s="128"/>
      <c r="AA21" s="129" t="n">
        <f aca="false">IF(AND(Y21&lt;&gt;"",Z21&lt;&gt;""),Z21-Y21,0)</f>
        <v>0</v>
      </c>
      <c r="AB21" s="130"/>
      <c r="AC21" s="130"/>
      <c r="AD21" s="129" t="n">
        <f aca="false">AA21-(AB21+AC21)</f>
        <v>0</v>
      </c>
      <c r="AE21" s="149"/>
      <c r="AF21" s="155"/>
      <c r="AG21" s="146"/>
      <c r="AH21" s="144"/>
      <c r="AI21" s="148"/>
      <c r="AJ21" s="144"/>
      <c r="AK21" s="148"/>
      <c r="AL21" s="149"/>
      <c r="AM21" s="144"/>
      <c r="AN21" s="144"/>
      <c r="AO21" s="156"/>
      <c r="AP21" s="135"/>
      <c r="AQ21" s="157"/>
      <c r="AS21" s="137" t="n">
        <v>14</v>
      </c>
      <c r="AT21" s="160" t="n">
        <v>77101001</v>
      </c>
      <c r="AU21" s="161"/>
      <c r="AV21" s="161"/>
      <c r="AW21" s="162" t="str">
        <f aca="false">IF(O21="","",O21)</f>
        <v/>
      </c>
      <c r="AX21" s="161"/>
      <c r="AY21" s="161"/>
      <c r="AZ21" s="161"/>
      <c r="BA21" s="163" t="str">
        <f aca="false">IF(E21="","",E21)</f>
        <v/>
      </c>
      <c r="BB21" s="164" t="str">
        <f aca="false">IF(K21="","",K21)</f>
        <v/>
      </c>
      <c r="BC21" s="165" t="str">
        <f aca="false">IF(L21="","",L21)</f>
        <v/>
      </c>
      <c r="BT21" s="13" t="str">
        <f aca="false">IF($S21="CANCELADO",1,"")</f>
        <v/>
      </c>
      <c r="BU21" s="13" t="str">
        <f aca="false">IF($S21="DEVUELTO",1,"")</f>
        <v/>
      </c>
      <c r="BV21" s="13" t="str">
        <f aca="false">IF($O21="","",IF(O21&lt;=N21,1,""))</f>
        <v/>
      </c>
      <c r="BW21" s="13" t="str">
        <f aca="false">IF($S21="CANCELADO",1,"")</f>
        <v/>
      </c>
    </row>
    <row r="22" customFormat="false" ht="23.1" hidden="false" customHeight="true" outlineLevel="0" collapsed="false">
      <c r="A22" s="143" t="n">
        <v>15</v>
      </c>
      <c r="B22" s="144"/>
      <c r="C22" s="145"/>
      <c r="D22" s="146"/>
      <c r="E22" s="147"/>
      <c r="F22" s="148"/>
      <c r="G22" s="144"/>
      <c r="H22" s="144"/>
      <c r="I22" s="144"/>
      <c r="J22" s="148"/>
      <c r="K22" s="148"/>
      <c r="L22" s="149"/>
      <c r="M22" s="144"/>
      <c r="N22" s="150"/>
      <c r="O22" s="150"/>
      <c r="P22" s="151" t="n">
        <f aca="false">IF(O22="",N22,"")</f>
        <v>0</v>
      </c>
      <c r="Q22" s="151" t="str">
        <f aca="false">IF(O22="","",(IF(N22&gt;O22,N22-O22,"")))</f>
        <v/>
      </c>
      <c r="R22" s="151" t="str">
        <f aca="false">IF(N22-O22&lt;0,N22-O22,"")</f>
        <v/>
      </c>
      <c r="S22" s="151" t="str">
        <f aca="false">IF(C22&lt;&gt;"",IF($N22="","CANCELADO",IF($O22&lt;&gt;"","FACTURADO","DEVUELTO")),IF(C22="",""))</f>
        <v/>
      </c>
      <c r="T22" s="152"/>
      <c r="U22" s="144"/>
      <c r="V22" s="153"/>
      <c r="W22" s="153"/>
      <c r="X22" s="154" t="n">
        <f aca="false">V22+W22</f>
        <v>0</v>
      </c>
      <c r="Y22" s="128"/>
      <c r="Z22" s="128"/>
      <c r="AA22" s="129" t="n">
        <f aca="false">IF(AND(Y22&lt;&gt;"",Z22&lt;&gt;""),Z22-Y22,0)</f>
        <v>0</v>
      </c>
      <c r="AB22" s="130"/>
      <c r="AC22" s="130"/>
      <c r="AD22" s="129" t="n">
        <f aca="false">AA22-(AB22+AC22)</f>
        <v>0</v>
      </c>
      <c r="AE22" s="149"/>
      <c r="AF22" s="155"/>
      <c r="AG22" s="146"/>
      <c r="AH22" s="144"/>
      <c r="AI22" s="148"/>
      <c r="AJ22" s="144"/>
      <c r="AK22" s="148"/>
      <c r="AL22" s="149"/>
      <c r="AM22" s="144"/>
      <c r="AN22" s="144"/>
      <c r="AO22" s="156"/>
      <c r="AP22" s="135"/>
      <c r="AQ22" s="157"/>
      <c r="AS22" s="137" t="n">
        <v>15</v>
      </c>
      <c r="AT22" s="160" t="n">
        <v>77101001</v>
      </c>
      <c r="AU22" s="161"/>
      <c r="AV22" s="161"/>
      <c r="AW22" s="162" t="str">
        <f aca="false">IF(O22="","",O22)</f>
        <v/>
      </c>
      <c r="AX22" s="161"/>
      <c r="AY22" s="161"/>
      <c r="AZ22" s="161"/>
      <c r="BA22" s="163" t="str">
        <f aca="false">IF(E22="","",E22)</f>
        <v/>
      </c>
      <c r="BB22" s="164" t="str">
        <f aca="false">IF(K22="","",K22)</f>
        <v/>
      </c>
      <c r="BC22" s="165" t="str">
        <f aca="false">IF(L22="","",L22)</f>
        <v/>
      </c>
      <c r="BT22" s="13" t="str">
        <f aca="false">IF($S22="CANCELADO",1,"")</f>
        <v/>
      </c>
      <c r="BU22" s="13" t="str">
        <f aca="false">IF($S22="DEVUELTO",1,"")</f>
        <v/>
      </c>
      <c r="BV22" s="13" t="str">
        <f aca="false">IF($O22="","",IF(O22&lt;=N22,1,""))</f>
        <v/>
      </c>
      <c r="BW22" s="13" t="str">
        <f aca="false">IF($S22="CANCELADO",1,"")</f>
        <v/>
      </c>
    </row>
    <row r="23" customFormat="false" ht="23.1" hidden="false" customHeight="true" outlineLevel="0" collapsed="false">
      <c r="A23" s="143" t="n">
        <v>16</v>
      </c>
      <c r="B23" s="144"/>
      <c r="C23" s="145"/>
      <c r="D23" s="146"/>
      <c r="E23" s="147"/>
      <c r="F23" s="148"/>
      <c r="G23" s="144"/>
      <c r="H23" s="144"/>
      <c r="I23" s="144"/>
      <c r="J23" s="148"/>
      <c r="K23" s="148"/>
      <c r="L23" s="149"/>
      <c r="M23" s="144"/>
      <c r="N23" s="150"/>
      <c r="O23" s="150"/>
      <c r="P23" s="151" t="n">
        <f aca="false">IF(O23="",N23,"")</f>
        <v>0</v>
      </c>
      <c r="Q23" s="151" t="str">
        <f aca="false">IF(O23="","",(IF(N23&gt;O23,N23-O23,"")))</f>
        <v/>
      </c>
      <c r="R23" s="151" t="str">
        <f aca="false">IF(N23-O23&lt;0,N23-O23,"")</f>
        <v/>
      </c>
      <c r="S23" s="151" t="str">
        <f aca="false">IF(C23&lt;&gt;"",IF($N23="","CANCELADO",IF($O23&lt;&gt;"","FACTURADO","DEVUELTO")),IF(C23="",""))</f>
        <v/>
      </c>
      <c r="T23" s="152"/>
      <c r="U23" s="144"/>
      <c r="V23" s="153"/>
      <c r="W23" s="153"/>
      <c r="X23" s="154" t="n">
        <f aca="false">V23+W23</f>
        <v>0</v>
      </c>
      <c r="Y23" s="128"/>
      <c r="Z23" s="128"/>
      <c r="AA23" s="129" t="n">
        <f aca="false">IF(AND(Y23&lt;&gt;"",Z23&lt;&gt;""),Z23-Y23,0)</f>
        <v>0</v>
      </c>
      <c r="AB23" s="130"/>
      <c r="AC23" s="130"/>
      <c r="AD23" s="129" t="n">
        <f aca="false">AA23-(AB23+AC23)</f>
        <v>0</v>
      </c>
      <c r="AE23" s="149"/>
      <c r="AF23" s="155"/>
      <c r="AG23" s="146"/>
      <c r="AH23" s="144"/>
      <c r="AI23" s="148"/>
      <c r="AJ23" s="144"/>
      <c r="AK23" s="148"/>
      <c r="AL23" s="149"/>
      <c r="AM23" s="144"/>
      <c r="AN23" s="144"/>
      <c r="AO23" s="156"/>
      <c r="AP23" s="135"/>
      <c r="AQ23" s="157"/>
      <c r="AS23" s="137" t="n">
        <v>16</v>
      </c>
      <c r="AT23" s="160" t="n">
        <v>77101001</v>
      </c>
      <c r="AU23" s="161"/>
      <c r="AV23" s="161"/>
      <c r="AW23" s="162" t="str">
        <f aca="false">IF(O23="","",O23)</f>
        <v/>
      </c>
      <c r="AX23" s="161"/>
      <c r="AY23" s="161"/>
      <c r="AZ23" s="161"/>
      <c r="BA23" s="163" t="str">
        <f aca="false">IF(E23="","",E23)</f>
        <v/>
      </c>
      <c r="BB23" s="164" t="str">
        <f aca="false">IF(K23="","",K23)</f>
        <v/>
      </c>
      <c r="BC23" s="165" t="str">
        <f aca="false">IF(L23="","",L23)</f>
        <v/>
      </c>
      <c r="BT23" s="13" t="str">
        <f aca="false">IF($S23="CANCELADO",1,"")</f>
        <v/>
      </c>
      <c r="BU23" s="13" t="str">
        <f aca="false">IF($S23="DEVUELTO",1,"")</f>
        <v/>
      </c>
      <c r="BV23" s="13" t="str">
        <f aca="false">IF($O23="","",IF(O23&lt;=N23,1,""))</f>
        <v/>
      </c>
      <c r="BW23" s="13" t="str">
        <f aca="false">IF($S23="CANCELADO",1,"")</f>
        <v/>
      </c>
    </row>
    <row r="24" customFormat="false" ht="23.1" hidden="false" customHeight="true" outlineLevel="0" collapsed="false">
      <c r="A24" s="143" t="n">
        <v>17</v>
      </c>
      <c r="B24" s="144"/>
      <c r="C24" s="145"/>
      <c r="D24" s="146"/>
      <c r="E24" s="147"/>
      <c r="F24" s="148"/>
      <c r="G24" s="144"/>
      <c r="H24" s="144"/>
      <c r="I24" s="144"/>
      <c r="J24" s="148"/>
      <c r="K24" s="148"/>
      <c r="L24" s="149"/>
      <c r="M24" s="144"/>
      <c r="N24" s="150"/>
      <c r="O24" s="150"/>
      <c r="P24" s="151" t="n">
        <f aca="false">IF(O24="",N24,"")</f>
        <v>0</v>
      </c>
      <c r="Q24" s="151" t="str">
        <f aca="false">IF(O24="","",(IF(N24&gt;O24,N24-O24,"")))</f>
        <v/>
      </c>
      <c r="R24" s="151" t="str">
        <f aca="false">IF(N24-O24&lt;0,N24-O24,"")</f>
        <v/>
      </c>
      <c r="S24" s="151" t="str">
        <f aca="false">IF(C24&lt;&gt;"",IF($N24="","CANCELADO",IF($O24&lt;&gt;"","FACTURADO","DEVUELTO")),IF(C24="",""))</f>
        <v/>
      </c>
      <c r="T24" s="152"/>
      <c r="U24" s="144"/>
      <c r="V24" s="153"/>
      <c r="W24" s="153"/>
      <c r="X24" s="154" t="n">
        <f aca="false">V24+W24</f>
        <v>0</v>
      </c>
      <c r="Y24" s="128"/>
      <c r="Z24" s="128"/>
      <c r="AA24" s="129" t="n">
        <f aca="false">IF(AND(Y24&lt;&gt;"",Z24&lt;&gt;""),Z24-Y24,0)</f>
        <v>0</v>
      </c>
      <c r="AB24" s="130"/>
      <c r="AC24" s="130"/>
      <c r="AD24" s="129" t="n">
        <f aca="false">AA24-(AB24+AC24)</f>
        <v>0</v>
      </c>
      <c r="AE24" s="149"/>
      <c r="AF24" s="155"/>
      <c r="AG24" s="146"/>
      <c r="AH24" s="144"/>
      <c r="AI24" s="148"/>
      <c r="AJ24" s="144"/>
      <c r="AK24" s="148"/>
      <c r="AL24" s="149"/>
      <c r="AM24" s="144"/>
      <c r="AN24" s="144"/>
      <c r="AO24" s="156"/>
      <c r="AP24" s="135"/>
      <c r="AQ24" s="157"/>
      <c r="AS24" s="137" t="n">
        <v>17</v>
      </c>
      <c r="AT24" s="160" t="n">
        <v>77101001</v>
      </c>
      <c r="AU24" s="161"/>
      <c r="AV24" s="161"/>
      <c r="AW24" s="162" t="str">
        <f aca="false">IF(O24="","",O24)</f>
        <v/>
      </c>
      <c r="AX24" s="161"/>
      <c r="AY24" s="161"/>
      <c r="AZ24" s="161"/>
      <c r="BA24" s="163" t="str">
        <f aca="false">IF(E24="","",E24)</f>
        <v/>
      </c>
      <c r="BB24" s="164" t="str">
        <f aca="false">IF(K24="","",K24)</f>
        <v/>
      </c>
      <c r="BC24" s="165" t="str">
        <f aca="false">IF(L24="","",L24)</f>
        <v/>
      </c>
      <c r="BT24" s="13" t="str">
        <f aca="false">IF($S24="CANCELADO",1,"")</f>
        <v/>
      </c>
      <c r="BU24" s="13" t="str">
        <f aca="false">IF($S24="DEVUELTO",1,"")</f>
        <v/>
      </c>
      <c r="BV24" s="13" t="str">
        <f aca="false">IF($O24="","",IF(O24&lt;=N24,1,""))</f>
        <v/>
      </c>
      <c r="BW24" s="13" t="str">
        <f aca="false">IF($S24="CANCELADO",1,"")</f>
        <v/>
      </c>
    </row>
    <row r="25" customFormat="false" ht="23.1" hidden="false" customHeight="true" outlineLevel="0" collapsed="false">
      <c r="A25" s="143" t="n">
        <v>18</v>
      </c>
      <c r="B25" s="144"/>
      <c r="C25" s="145"/>
      <c r="D25" s="146"/>
      <c r="E25" s="147"/>
      <c r="F25" s="148"/>
      <c r="G25" s="144"/>
      <c r="H25" s="144"/>
      <c r="I25" s="144"/>
      <c r="J25" s="148"/>
      <c r="K25" s="148"/>
      <c r="L25" s="149"/>
      <c r="M25" s="144"/>
      <c r="N25" s="150"/>
      <c r="O25" s="150"/>
      <c r="P25" s="151" t="n">
        <f aca="false">IF(O25="",N25,"")</f>
        <v>0</v>
      </c>
      <c r="Q25" s="151" t="str">
        <f aca="false">IF(O25="","",(IF(N25&gt;O25,N25-O25,"")))</f>
        <v/>
      </c>
      <c r="R25" s="151" t="str">
        <f aca="false">IF(N25-O25&lt;0,N25-O25,"")</f>
        <v/>
      </c>
      <c r="S25" s="151" t="str">
        <f aca="false">IF(C25&lt;&gt;"",IF($N25="","CANCELADO",IF($O25&lt;&gt;"","FACTURADO","DEVUELTO")),IF(C25="",""))</f>
        <v/>
      </c>
      <c r="T25" s="152"/>
      <c r="U25" s="144"/>
      <c r="V25" s="153"/>
      <c r="W25" s="153"/>
      <c r="X25" s="154" t="n">
        <f aca="false">V25+W25</f>
        <v>0</v>
      </c>
      <c r="Y25" s="128"/>
      <c r="Z25" s="128"/>
      <c r="AA25" s="129" t="n">
        <f aca="false">IF(AND(Y25&lt;&gt;"",Z25&lt;&gt;""),Z25-Y25,0)</f>
        <v>0</v>
      </c>
      <c r="AB25" s="130"/>
      <c r="AC25" s="130"/>
      <c r="AD25" s="129" t="n">
        <f aca="false">AA25-(AB25+AC25)</f>
        <v>0</v>
      </c>
      <c r="AE25" s="149"/>
      <c r="AF25" s="155"/>
      <c r="AG25" s="146"/>
      <c r="AH25" s="144"/>
      <c r="AI25" s="148"/>
      <c r="AJ25" s="144"/>
      <c r="AK25" s="148"/>
      <c r="AL25" s="149"/>
      <c r="AM25" s="144"/>
      <c r="AN25" s="144"/>
      <c r="AO25" s="156"/>
      <c r="AP25" s="135"/>
      <c r="AQ25" s="157"/>
      <c r="AS25" s="137" t="n">
        <v>18</v>
      </c>
      <c r="AT25" s="160" t="n">
        <v>77101001</v>
      </c>
      <c r="AU25" s="161"/>
      <c r="AV25" s="161"/>
      <c r="AW25" s="162" t="str">
        <f aca="false">IF(O25="","",O25)</f>
        <v/>
      </c>
      <c r="AX25" s="161"/>
      <c r="AY25" s="161"/>
      <c r="AZ25" s="161"/>
      <c r="BA25" s="163" t="str">
        <f aca="false">IF(E25="","",E25)</f>
        <v/>
      </c>
      <c r="BB25" s="164" t="str">
        <f aca="false">IF(K25="","",K25)</f>
        <v/>
      </c>
      <c r="BC25" s="165" t="str">
        <f aca="false">IF(L25="","",L25)</f>
        <v/>
      </c>
      <c r="BT25" s="13" t="str">
        <f aca="false">IF($S25="CANCELADO",1,"")</f>
        <v/>
      </c>
      <c r="BU25" s="13" t="str">
        <f aca="false">IF($S25="DEVUELTO",1,"")</f>
        <v/>
      </c>
      <c r="BV25" s="13" t="str">
        <f aca="false">IF($O25="","",IF(O25&lt;=N25,1,""))</f>
        <v/>
      </c>
      <c r="BW25" s="13" t="str">
        <f aca="false">IF($S25="CANCELADO",1,"")</f>
        <v/>
      </c>
    </row>
    <row r="26" customFormat="false" ht="23.1" hidden="false" customHeight="true" outlineLevel="0" collapsed="false">
      <c r="A26" s="143" t="n">
        <v>19</v>
      </c>
      <c r="B26" s="144"/>
      <c r="C26" s="145"/>
      <c r="D26" s="146"/>
      <c r="E26" s="147"/>
      <c r="F26" s="148"/>
      <c r="G26" s="144"/>
      <c r="H26" s="144"/>
      <c r="I26" s="144"/>
      <c r="J26" s="148"/>
      <c r="K26" s="148"/>
      <c r="L26" s="149"/>
      <c r="M26" s="144"/>
      <c r="N26" s="150"/>
      <c r="O26" s="150"/>
      <c r="P26" s="151" t="n">
        <f aca="false">IF(O26="",N26,"")</f>
        <v>0</v>
      </c>
      <c r="Q26" s="151" t="str">
        <f aca="false">IF(O26="","",(IF(N26&gt;O26,N26-O26,"")))</f>
        <v/>
      </c>
      <c r="R26" s="151" t="str">
        <f aca="false">IF(N26-O26&lt;0,N26-O26,"")</f>
        <v/>
      </c>
      <c r="S26" s="151" t="str">
        <f aca="false">IF(C26&lt;&gt;"",IF($N26="","CANCELADO",IF($O26&lt;&gt;"","FACTURADO","DEVUELTO")),IF(C26="",""))</f>
        <v/>
      </c>
      <c r="T26" s="152"/>
      <c r="U26" s="144"/>
      <c r="V26" s="153"/>
      <c r="W26" s="153"/>
      <c r="X26" s="154" t="n">
        <f aca="false">V26+W26</f>
        <v>0</v>
      </c>
      <c r="Y26" s="128"/>
      <c r="Z26" s="128"/>
      <c r="AA26" s="129" t="n">
        <f aca="false">IF(AND(Y26&lt;&gt;"",Z26&lt;&gt;""),Z26-Y26,0)</f>
        <v>0</v>
      </c>
      <c r="AB26" s="130"/>
      <c r="AC26" s="130"/>
      <c r="AD26" s="129" t="n">
        <f aca="false">AA26-(AB26+AC26)</f>
        <v>0</v>
      </c>
      <c r="AE26" s="149"/>
      <c r="AF26" s="155"/>
      <c r="AG26" s="146"/>
      <c r="AH26" s="144"/>
      <c r="AI26" s="148"/>
      <c r="AJ26" s="144"/>
      <c r="AK26" s="148"/>
      <c r="AL26" s="149"/>
      <c r="AM26" s="144"/>
      <c r="AN26" s="144"/>
      <c r="AO26" s="156"/>
      <c r="AP26" s="135"/>
      <c r="AQ26" s="157"/>
      <c r="AS26" s="137" t="n">
        <v>19</v>
      </c>
      <c r="AT26" s="160" t="n">
        <v>77101001</v>
      </c>
      <c r="AU26" s="161"/>
      <c r="AV26" s="161"/>
      <c r="AW26" s="162" t="str">
        <f aca="false">IF(O26="","",O26)</f>
        <v/>
      </c>
      <c r="AX26" s="161"/>
      <c r="AY26" s="161"/>
      <c r="AZ26" s="161"/>
      <c r="BA26" s="163" t="str">
        <f aca="false">IF(E26="","",E26)</f>
        <v/>
      </c>
      <c r="BB26" s="164" t="str">
        <f aca="false">IF(K26="","",K26)</f>
        <v/>
      </c>
      <c r="BC26" s="165" t="str">
        <f aca="false">IF(L26="","",L26)</f>
        <v/>
      </c>
      <c r="BT26" s="13" t="str">
        <f aca="false">IF($S26="CANCELADO",1,"")</f>
        <v/>
      </c>
      <c r="BU26" s="13" t="str">
        <f aca="false">IF($S26="DEVUELTO",1,"")</f>
        <v/>
      </c>
      <c r="BV26" s="13" t="str">
        <f aca="false">IF($O26="","",IF(O26&lt;=N26,1,""))</f>
        <v/>
      </c>
      <c r="BW26" s="13" t="str">
        <f aca="false">IF($S26="CANCELADO",1,"")</f>
        <v/>
      </c>
    </row>
    <row r="27" customFormat="false" ht="23.1" hidden="false" customHeight="true" outlineLevel="0" collapsed="false">
      <c r="A27" s="143" t="n">
        <v>20</v>
      </c>
      <c r="B27" s="144"/>
      <c r="C27" s="145"/>
      <c r="D27" s="146"/>
      <c r="E27" s="147"/>
      <c r="F27" s="148"/>
      <c r="G27" s="144"/>
      <c r="H27" s="144"/>
      <c r="I27" s="144"/>
      <c r="J27" s="148"/>
      <c r="K27" s="148"/>
      <c r="L27" s="149"/>
      <c r="M27" s="144"/>
      <c r="N27" s="150"/>
      <c r="O27" s="150"/>
      <c r="P27" s="151" t="n">
        <f aca="false">IF(O27="",N27,"")</f>
        <v>0</v>
      </c>
      <c r="Q27" s="151" t="str">
        <f aca="false">IF(O27="","",(IF(N27&gt;O27,N27-O27,"")))</f>
        <v/>
      </c>
      <c r="R27" s="151" t="str">
        <f aca="false">IF(N27-O27&lt;0,N27-O27,"")</f>
        <v/>
      </c>
      <c r="S27" s="151" t="str">
        <f aca="false">IF(C27&lt;&gt;"",IF($N27="","CANCELADO",IF($O27&lt;&gt;"","FACTURADO","DEVUELTO")),IF(C27="",""))</f>
        <v/>
      </c>
      <c r="T27" s="152"/>
      <c r="U27" s="144"/>
      <c r="V27" s="153"/>
      <c r="W27" s="153"/>
      <c r="X27" s="154" t="n">
        <f aca="false">V27+W27</f>
        <v>0</v>
      </c>
      <c r="Y27" s="128"/>
      <c r="Z27" s="128"/>
      <c r="AA27" s="129" t="n">
        <f aca="false">IF(AND(Y27&lt;&gt;"",Z27&lt;&gt;""),Z27-Y27,0)</f>
        <v>0</v>
      </c>
      <c r="AB27" s="130"/>
      <c r="AC27" s="130"/>
      <c r="AD27" s="129" t="n">
        <f aca="false">AA27-(AB27+AC27)</f>
        <v>0</v>
      </c>
      <c r="AE27" s="149"/>
      <c r="AF27" s="155"/>
      <c r="AG27" s="146"/>
      <c r="AH27" s="144"/>
      <c r="AI27" s="148"/>
      <c r="AJ27" s="144"/>
      <c r="AK27" s="148"/>
      <c r="AL27" s="149"/>
      <c r="AM27" s="144"/>
      <c r="AN27" s="144"/>
      <c r="AO27" s="156"/>
      <c r="AP27" s="135"/>
      <c r="AQ27" s="157"/>
      <c r="AS27" s="137" t="n">
        <v>20</v>
      </c>
      <c r="AT27" s="160" t="n">
        <v>77101001</v>
      </c>
      <c r="AU27" s="161"/>
      <c r="AV27" s="161"/>
      <c r="AW27" s="162" t="str">
        <f aca="false">IF(O27="","",O27)</f>
        <v/>
      </c>
      <c r="AX27" s="161"/>
      <c r="AY27" s="161"/>
      <c r="AZ27" s="161"/>
      <c r="BA27" s="163" t="str">
        <f aca="false">IF(E27="","",E27)</f>
        <v/>
      </c>
      <c r="BB27" s="164" t="str">
        <f aca="false">IF(K27="","",K27)</f>
        <v/>
      </c>
      <c r="BC27" s="165" t="str">
        <f aca="false">IF(L27="","",L27)</f>
        <v/>
      </c>
      <c r="BT27" s="13" t="str">
        <f aca="false">IF($S27="CANCELADO",1,"")</f>
        <v/>
      </c>
      <c r="BU27" s="13" t="str">
        <f aca="false">IF($S27="DEVUELTO",1,"")</f>
        <v/>
      </c>
      <c r="BV27" s="13" t="str">
        <f aca="false">IF($O27="","",IF(O27&lt;=N27,1,""))</f>
        <v/>
      </c>
      <c r="BW27" s="13" t="str">
        <f aca="false">IF($S27="CANCELADO",1,"")</f>
        <v/>
      </c>
    </row>
    <row r="28" customFormat="false" ht="23.1" hidden="false" customHeight="true" outlineLevel="0" collapsed="false">
      <c r="A28" s="143" t="n">
        <v>21</v>
      </c>
      <c r="B28" s="144"/>
      <c r="C28" s="145"/>
      <c r="D28" s="146"/>
      <c r="E28" s="147"/>
      <c r="F28" s="148"/>
      <c r="G28" s="144"/>
      <c r="H28" s="144"/>
      <c r="I28" s="144"/>
      <c r="J28" s="148"/>
      <c r="K28" s="148"/>
      <c r="L28" s="149"/>
      <c r="M28" s="144"/>
      <c r="N28" s="150"/>
      <c r="O28" s="150"/>
      <c r="P28" s="151" t="n">
        <f aca="false">IF(O28="",N28,"")</f>
        <v>0</v>
      </c>
      <c r="Q28" s="151" t="str">
        <f aca="false">IF(O28="","",(IF(N28&gt;O28,N28-O28,"")))</f>
        <v/>
      </c>
      <c r="R28" s="151" t="str">
        <f aca="false">IF(N28-O28&lt;0,N28-O28,"")</f>
        <v/>
      </c>
      <c r="S28" s="151" t="str">
        <f aca="false">IF(C28&lt;&gt;"",IF($N28="","CANCELADO",IF($O28&lt;&gt;"","FACTURADO","DEVUELTO")),IF(C28="",""))</f>
        <v/>
      </c>
      <c r="T28" s="152"/>
      <c r="U28" s="144"/>
      <c r="V28" s="153"/>
      <c r="W28" s="153"/>
      <c r="X28" s="154" t="n">
        <f aca="false">V28+W28</f>
        <v>0</v>
      </c>
      <c r="Y28" s="128"/>
      <c r="Z28" s="128"/>
      <c r="AA28" s="129" t="n">
        <f aca="false">IF(AND(Y28&lt;&gt;"",Z28&lt;&gt;""),Z28-Y28,0)</f>
        <v>0</v>
      </c>
      <c r="AB28" s="130"/>
      <c r="AC28" s="130"/>
      <c r="AD28" s="129" t="n">
        <f aca="false">AA28-(AB28+AC28)</f>
        <v>0</v>
      </c>
      <c r="AE28" s="149"/>
      <c r="AF28" s="155"/>
      <c r="AG28" s="146"/>
      <c r="AH28" s="144"/>
      <c r="AI28" s="148"/>
      <c r="AJ28" s="144"/>
      <c r="AK28" s="148"/>
      <c r="AL28" s="149"/>
      <c r="AM28" s="144"/>
      <c r="AN28" s="144"/>
      <c r="AO28" s="156"/>
      <c r="AP28" s="135"/>
      <c r="AQ28" s="157"/>
      <c r="AS28" s="137" t="n">
        <v>21</v>
      </c>
      <c r="AT28" s="138" t="n">
        <v>77101001</v>
      </c>
      <c r="AU28" s="138"/>
      <c r="AV28" s="138"/>
      <c r="AW28" s="139" t="str">
        <f aca="false">IF(O28="","",O28)</f>
        <v/>
      </c>
      <c r="AX28" s="138"/>
      <c r="AY28" s="138"/>
      <c r="AZ28" s="138"/>
      <c r="BA28" s="140" t="str">
        <f aca="false">IF(E28="","",E28)</f>
        <v/>
      </c>
      <c r="BB28" s="141" t="str">
        <f aca="false">IF(K28="","",K28)</f>
        <v/>
      </c>
      <c r="BC28" s="142" t="str">
        <f aca="false">IF(L28="","",L28)</f>
        <v/>
      </c>
      <c r="BT28" s="13" t="str">
        <f aca="false">IF($S28="CANCELADO",1,"")</f>
        <v/>
      </c>
      <c r="BU28" s="13" t="str">
        <f aca="false">IF($S28="DEVUELTO",1,"")</f>
        <v/>
      </c>
      <c r="BV28" s="13" t="str">
        <f aca="false">IF($O28="","",IF(O28&lt;=N28,1,""))</f>
        <v/>
      </c>
      <c r="BW28" s="13" t="str">
        <f aca="false">IF($S28="CANCELADO",1,"")</f>
        <v/>
      </c>
    </row>
    <row r="29" customFormat="false" ht="23.1" hidden="false" customHeight="true" outlineLevel="0" collapsed="false">
      <c r="A29" s="143" t="n">
        <v>22</v>
      </c>
      <c r="B29" s="159"/>
      <c r="C29" s="145"/>
      <c r="D29" s="146"/>
      <c r="E29" s="147"/>
      <c r="F29" s="148"/>
      <c r="G29" s="144"/>
      <c r="H29" s="144"/>
      <c r="I29" s="144"/>
      <c r="J29" s="148"/>
      <c r="K29" s="148"/>
      <c r="L29" s="149"/>
      <c r="M29" s="144"/>
      <c r="N29" s="150"/>
      <c r="O29" s="150"/>
      <c r="P29" s="151" t="n">
        <f aca="false">IF(O29="",N29,"")</f>
        <v>0</v>
      </c>
      <c r="Q29" s="151" t="str">
        <f aca="false">IF(O29="","",(IF(N29&gt;O29,N29-O29,"")))</f>
        <v/>
      </c>
      <c r="R29" s="151" t="str">
        <f aca="false">IF(N29-O29&lt;0,N29-O29,"")</f>
        <v/>
      </c>
      <c r="S29" s="151" t="str">
        <f aca="false">IF(C29&lt;&gt;"",IF($N29="","CANCELADO",IF($O29&lt;&gt;"","FACTURADO","DEVUELTO")),IF(C29="",""))</f>
        <v/>
      </c>
      <c r="T29" s="152"/>
      <c r="U29" s="144"/>
      <c r="V29" s="153"/>
      <c r="W29" s="153"/>
      <c r="X29" s="154" t="n">
        <f aca="false">V29+W29</f>
        <v>0</v>
      </c>
      <c r="Y29" s="128"/>
      <c r="Z29" s="128"/>
      <c r="AA29" s="129" t="n">
        <f aca="false">IF(AND(Y29&lt;&gt;"",Z29&lt;&gt;""),Z29-Y29,0)</f>
        <v>0</v>
      </c>
      <c r="AB29" s="130"/>
      <c r="AC29" s="130"/>
      <c r="AD29" s="129" t="n">
        <f aca="false">AA29-(AB29+AC29)</f>
        <v>0</v>
      </c>
      <c r="AE29" s="149"/>
      <c r="AF29" s="155"/>
      <c r="AG29" s="146"/>
      <c r="AH29" s="144"/>
      <c r="AI29" s="148"/>
      <c r="AJ29" s="144"/>
      <c r="AK29" s="148"/>
      <c r="AL29" s="149"/>
      <c r="AM29" s="144"/>
      <c r="AN29" s="144"/>
      <c r="AO29" s="156"/>
      <c r="AP29" s="135"/>
      <c r="AQ29" s="157"/>
      <c r="AS29" s="137" t="n">
        <v>22</v>
      </c>
      <c r="AT29" s="141" t="n">
        <v>77101001</v>
      </c>
      <c r="AU29" s="138"/>
      <c r="AV29" s="138"/>
      <c r="AW29" s="139" t="str">
        <f aca="false">IF(O29="","",O29)</f>
        <v/>
      </c>
      <c r="AX29" s="138"/>
      <c r="AY29" s="138"/>
      <c r="AZ29" s="138"/>
      <c r="BA29" s="140" t="str">
        <f aca="false">IF(E29="","",E29)</f>
        <v/>
      </c>
      <c r="BB29" s="141" t="str">
        <f aca="false">IF(K29="","",K29)</f>
        <v/>
      </c>
      <c r="BC29" s="142" t="str">
        <f aca="false">IF(L29="","",L29)</f>
        <v/>
      </c>
      <c r="BT29" s="13" t="str">
        <f aca="false">IF($S29="CANCELADO",1,"")</f>
        <v/>
      </c>
      <c r="BU29" s="13" t="str">
        <f aca="false">IF($S29="DEVUELTO",1,"")</f>
        <v/>
      </c>
      <c r="BV29" s="13" t="str">
        <f aca="false">IF($O29="","",IF(O29&lt;=N29,1,""))</f>
        <v/>
      </c>
      <c r="BW29" s="13" t="str">
        <f aca="false">IF($S29="CANCELADO",1,"")</f>
        <v/>
      </c>
    </row>
    <row r="30" customFormat="false" ht="23.1" hidden="false" customHeight="true" outlineLevel="0" collapsed="false">
      <c r="A30" s="143" t="n">
        <v>23</v>
      </c>
      <c r="B30" s="144"/>
      <c r="C30" s="145"/>
      <c r="D30" s="146"/>
      <c r="E30" s="147"/>
      <c r="F30" s="148"/>
      <c r="G30" s="144"/>
      <c r="H30" s="144"/>
      <c r="I30" s="144"/>
      <c r="J30" s="148"/>
      <c r="K30" s="148"/>
      <c r="L30" s="149"/>
      <c r="M30" s="144"/>
      <c r="N30" s="150"/>
      <c r="O30" s="150"/>
      <c r="P30" s="151" t="n">
        <f aca="false">IF(O30="",N30,"")</f>
        <v>0</v>
      </c>
      <c r="Q30" s="151" t="str">
        <f aca="false">IF(O30="","",(IF(N30&gt;O30,N30-O30,"")))</f>
        <v/>
      </c>
      <c r="R30" s="151" t="str">
        <f aca="false">IF(N30-O30&lt;0,N30-O30,"")</f>
        <v/>
      </c>
      <c r="S30" s="151" t="str">
        <f aca="false">IF(C30&lt;&gt;"",IF($N30="","CANCELADO",IF($O30&lt;&gt;"","FACTURADO","DEVUELTO")),IF(C30="",""))</f>
        <v/>
      </c>
      <c r="T30" s="152"/>
      <c r="U30" s="144"/>
      <c r="V30" s="153"/>
      <c r="W30" s="153"/>
      <c r="X30" s="154" t="n">
        <f aca="false">V30+W30</f>
        <v>0</v>
      </c>
      <c r="Y30" s="128"/>
      <c r="Z30" s="128"/>
      <c r="AA30" s="129" t="n">
        <f aca="false">IF(AND(Y30&lt;&gt;"",Z30&lt;&gt;""),Z30-Y30,0)</f>
        <v>0</v>
      </c>
      <c r="AB30" s="130"/>
      <c r="AC30" s="130"/>
      <c r="AD30" s="129" t="n">
        <f aca="false">AA30-(AB30+AC30)</f>
        <v>0</v>
      </c>
      <c r="AE30" s="149"/>
      <c r="AF30" s="155"/>
      <c r="AG30" s="146"/>
      <c r="AH30" s="144"/>
      <c r="AI30" s="148"/>
      <c r="AJ30" s="144"/>
      <c r="AK30" s="148"/>
      <c r="AL30" s="149"/>
      <c r="AM30" s="144"/>
      <c r="AN30" s="144"/>
      <c r="AO30" s="156"/>
      <c r="AP30" s="135"/>
      <c r="AQ30" s="157"/>
      <c r="AS30" s="137" t="n">
        <v>23</v>
      </c>
      <c r="AT30" s="158" t="n">
        <v>77101001</v>
      </c>
      <c r="AU30" s="138"/>
      <c r="AV30" s="138"/>
      <c r="AW30" s="139" t="str">
        <f aca="false">IF(O30="","",O30)</f>
        <v/>
      </c>
      <c r="AX30" s="138"/>
      <c r="AY30" s="138"/>
      <c r="AZ30" s="138"/>
      <c r="BA30" s="140" t="str">
        <f aca="false">IF(E30="","",E30)</f>
        <v/>
      </c>
      <c r="BB30" s="141" t="str">
        <f aca="false">IF(K30="","",K30)</f>
        <v/>
      </c>
      <c r="BC30" s="142" t="str">
        <f aca="false">IF(L30="","",L30)</f>
        <v/>
      </c>
      <c r="BT30" s="13" t="str">
        <f aca="false">IF($S30="CANCELADO",1,"")</f>
        <v/>
      </c>
      <c r="BU30" s="13" t="str">
        <f aca="false">IF($S30="DEVUELTO",1,"")</f>
        <v/>
      </c>
      <c r="BV30" s="13" t="str">
        <f aca="false">IF($O30="","",IF(O30&lt;=N30,1,""))</f>
        <v/>
      </c>
      <c r="BW30" s="13" t="str">
        <f aca="false">IF($S30="CANCELADO",1,"")</f>
        <v/>
      </c>
    </row>
    <row r="31" customFormat="false" ht="23.1" hidden="false" customHeight="true" outlineLevel="0" collapsed="false">
      <c r="A31" s="143" t="n">
        <v>24</v>
      </c>
      <c r="B31" s="144"/>
      <c r="C31" s="145"/>
      <c r="D31" s="146"/>
      <c r="E31" s="147"/>
      <c r="F31" s="148"/>
      <c r="G31" s="144"/>
      <c r="H31" s="144"/>
      <c r="I31" s="144"/>
      <c r="J31" s="148"/>
      <c r="K31" s="148"/>
      <c r="L31" s="149"/>
      <c r="M31" s="144"/>
      <c r="N31" s="150"/>
      <c r="O31" s="150"/>
      <c r="P31" s="151" t="n">
        <f aca="false">IF(O31="",N31,"")</f>
        <v>0</v>
      </c>
      <c r="Q31" s="151" t="str">
        <f aca="false">IF(O31="","",(IF(N31&gt;O31,N31-O31,"")))</f>
        <v/>
      </c>
      <c r="R31" s="151" t="str">
        <f aca="false">IF(N31-O31&lt;0,N31-O31,"")</f>
        <v/>
      </c>
      <c r="S31" s="151" t="str">
        <f aca="false">IF(C31&lt;&gt;"",IF($N31="","CANCELADO",IF($O31&lt;&gt;"","FACTURADO","DEVUELTO")),IF(C31="",""))</f>
        <v/>
      </c>
      <c r="T31" s="152"/>
      <c r="U31" s="144"/>
      <c r="V31" s="153"/>
      <c r="W31" s="153"/>
      <c r="X31" s="154" t="n">
        <f aca="false">V31+W31</f>
        <v>0</v>
      </c>
      <c r="Y31" s="128"/>
      <c r="Z31" s="128"/>
      <c r="AA31" s="129" t="n">
        <f aca="false">IF(AND(Y31&lt;&gt;"",Z31&lt;&gt;""),Z31-Y31,0)</f>
        <v>0</v>
      </c>
      <c r="AB31" s="130"/>
      <c r="AC31" s="130"/>
      <c r="AD31" s="129" t="n">
        <f aca="false">AA31-(AB31+AC31)</f>
        <v>0</v>
      </c>
      <c r="AE31" s="149"/>
      <c r="AF31" s="155"/>
      <c r="AG31" s="146"/>
      <c r="AH31" s="144"/>
      <c r="AI31" s="148"/>
      <c r="AJ31" s="144"/>
      <c r="AK31" s="148"/>
      <c r="AL31" s="149"/>
      <c r="AM31" s="144"/>
      <c r="AN31" s="144"/>
      <c r="AO31" s="156"/>
      <c r="AP31" s="135"/>
      <c r="AQ31" s="157"/>
      <c r="AS31" s="137" t="n">
        <v>24</v>
      </c>
      <c r="AT31" s="158" t="n">
        <v>77101001</v>
      </c>
      <c r="AU31" s="138"/>
      <c r="AV31" s="138"/>
      <c r="AW31" s="139" t="str">
        <f aca="false">IF(O31="","",O31)</f>
        <v/>
      </c>
      <c r="AX31" s="138"/>
      <c r="AY31" s="138"/>
      <c r="AZ31" s="138"/>
      <c r="BA31" s="140" t="str">
        <f aca="false">IF(E31="","",E31)</f>
        <v/>
      </c>
      <c r="BB31" s="141" t="str">
        <f aca="false">IF(K31="","",K31)</f>
        <v/>
      </c>
      <c r="BC31" s="142" t="str">
        <f aca="false">IF(L31="","",L31)</f>
        <v/>
      </c>
      <c r="BT31" s="13" t="str">
        <f aca="false">IF($S31="CANCELADO",1,"")</f>
        <v/>
      </c>
      <c r="BU31" s="13" t="str">
        <f aca="false">IF($S31="DEVUELTO",1,"")</f>
        <v/>
      </c>
      <c r="BV31" s="13" t="str">
        <f aca="false">IF($O31="","",IF(O31&lt;=N31,1,""))</f>
        <v/>
      </c>
      <c r="BW31" s="13" t="str">
        <f aca="false">IF($S31="CANCELADO",1,"")</f>
        <v/>
      </c>
    </row>
    <row r="32" customFormat="false" ht="23.1" hidden="false" customHeight="true" outlineLevel="0" collapsed="false">
      <c r="A32" s="143" t="n">
        <v>25</v>
      </c>
      <c r="B32" s="144"/>
      <c r="C32" s="145"/>
      <c r="D32" s="146"/>
      <c r="E32" s="147"/>
      <c r="F32" s="148"/>
      <c r="G32" s="144"/>
      <c r="H32" s="144"/>
      <c r="I32" s="144"/>
      <c r="J32" s="148"/>
      <c r="K32" s="148"/>
      <c r="L32" s="149"/>
      <c r="M32" s="144"/>
      <c r="N32" s="150"/>
      <c r="O32" s="150"/>
      <c r="P32" s="151" t="n">
        <f aca="false">IF(O32="",N32,"")</f>
        <v>0</v>
      </c>
      <c r="Q32" s="151" t="str">
        <f aca="false">IF(O32="","",(IF(N32&gt;O32,N32-O32,"")))</f>
        <v/>
      </c>
      <c r="R32" s="151" t="str">
        <f aca="false">IF(N32-O32&lt;0,N32-O32,"")</f>
        <v/>
      </c>
      <c r="S32" s="151" t="str">
        <f aca="false">IF(C32&lt;&gt;"",IF($N32="","CANCELADO",IF($O32&lt;&gt;"","FACTURADO","DEVUELTO")),IF(C32="",""))</f>
        <v/>
      </c>
      <c r="T32" s="152"/>
      <c r="U32" s="144"/>
      <c r="V32" s="153"/>
      <c r="W32" s="153"/>
      <c r="X32" s="154" t="n">
        <f aca="false">V32+W32</f>
        <v>0</v>
      </c>
      <c r="Y32" s="128"/>
      <c r="Z32" s="128"/>
      <c r="AA32" s="129" t="n">
        <f aca="false">IF(AND(Y32&lt;&gt;"",Z32&lt;&gt;""),Z32-Y32,0)</f>
        <v>0</v>
      </c>
      <c r="AB32" s="130"/>
      <c r="AC32" s="130"/>
      <c r="AD32" s="129" t="n">
        <f aca="false">AA32-(AB32+AC32)</f>
        <v>0</v>
      </c>
      <c r="AE32" s="149"/>
      <c r="AF32" s="155"/>
      <c r="AG32" s="146"/>
      <c r="AH32" s="144"/>
      <c r="AI32" s="148"/>
      <c r="AJ32" s="144"/>
      <c r="AK32" s="148"/>
      <c r="AL32" s="149"/>
      <c r="AM32" s="144"/>
      <c r="AN32" s="144"/>
      <c r="AO32" s="156"/>
      <c r="AP32" s="135"/>
      <c r="AQ32" s="157"/>
      <c r="AS32" s="137" t="n">
        <v>25</v>
      </c>
      <c r="AT32" s="158" t="n">
        <v>77101001</v>
      </c>
      <c r="AU32" s="138"/>
      <c r="AV32" s="138"/>
      <c r="AW32" s="139" t="str">
        <f aca="false">IF(O32="","",O32)</f>
        <v/>
      </c>
      <c r="AX32" s="138"/>
      <c r="AY32" s="138"/>
      <c r="AZ32" s="138"/>
      <c r="BA32" s="140" t="str">
        <f aca="false">IF(E32="","",E32)</f>
        <v/>
      </c>
      <c r="BB32" s="141" t="str">
        <f aca="false">IF(K32="","",K32)</f>
        <v/>
      </c>
      <c r="BC32" s="142" t="str">
        <f aca="false">IF(L32="","",L32)</f>
        <v/>
      </c>
      <c r="BT32" s="13" t="str">
        <f aca="false">IF($S32="CANCELADO",1,"")</f>
        <v/>
      </c>
      <c r="BU32" s="13" t="str">
        <f aca="false">IF($S32="DEVUELTO",1,"")</f>
        <v/>
      </c>
      <c r="BV32" s="13" t="str">
        <f aca="false">IF($O32="","",IF(O32&lt;=N32,1,""))</f>
        <v/>
      </c>
      <c r="BW32" s="13" t="str">
        <f aca="false">IF($S32="CANCELADO",1,"")</f>
        <v/>
      </c>
    </row>
    <row r="33" customFormat="false" ht="23.1" hidden="false" customHeight="true" outlineLevel="0" collapsed="false">
      <c r="A33" s="143" t="n">
        <v>26</v>
      </c>
      <c r="B33" s="144"/>
      <c r="C33" s="145"/>
      <c r="D33" s="146"/>
      <c r="E33" s="147"/>
      <c r="F33" s="148"/>
      <c r="G33" s="144"/>
      <c r="H33" s="144"/>
      <c r="I33" s="144"/>
      <c r="J33" s="148"/>
      <c r="K33" s="148"/>
      <c r="L33" s="149"/>
      <c r="M33" s="144"/>
      <c r="N33" s="150"/>
      <c r="O33" s="150"/>
      <c r="P33" s="151" t="n">
        <f aca="false">IF(O33="",N33,"")</f>
        <v>0</v>
      </c>
      <c r="Q33" s="151" t="str">
        <f aca="false">IF(O33="","",(IF(N33&gt;O33,N33-O33,"")))</f>
        <v/>
      </c>
      <c r="R33" s="151" t="str">
        <f aca="false">IF(N33-O33&lt;0,N33-O33,"")</f>
        <v/>
      </c>
      <c r="S33" s="151" t="str">
        <f aca="false">IF(C33&lt;&gt;"",IF($N33="","CANCELADO",IF($O33&lt;&gt;"","FACTURADO","DEVUELTO")),IF(C33="",""))</f>
        <v/>
      </c>
      <c r="T33" s="152"/>
      <c r="U33" s="144"/>
      <c r="V33" s="153"/>
      <c r="W33" s="153"/>
      <c r="X33" s="154" t="n">
        <f aca="false">V33+W33</f>
        <v>0</v>
      </c>
      <c r="Y33" s="128"/>
      <c r="Z33" s="128"/>
      <c r="AA33" s="129" t="n">
        <f aca="false">IF(AND(Y33&lt;&gt;"",Z33&lt;&gt;""),Z33-Y33,0)</f>
        <v>0</v>
      </c>
      <c r="AB33" s="130"/>
      <c r="AC33" s="130"/>
      <c r="AD33" s="129" t="n">
        <f aca="false">AA33-(AB33+AC33)</f>
        <v>0</v>
      </c>
      <c r="AE33" s="149"/>
      <c r="AF33" s="155"/>
      <c r="AG33" s="146"/>
      <c r="AH33" s="144"/>
      <c r="AI33" s="148"/>
      <c r="AJ33" s="144"/>
      <c r="AK33" s="148"/>
      <c r="AL33" s="149"/>
      <c r="AM33" s="144"/>
      <c r="AN33" s="144"/>
      <c r="AO33" s="156"/>
      <c r="AP33" s="135"/>
      <c r="AQ33" s="157"/>
      <c r="AS33" s="137" t="n">
        <v>26</v>
      </c>
      <c r="AT33" s="158" t="n">
        <v>77101001</v>
      </c>
      <c r="AU33" s="138"/>
      <c r="AV33" s="138"/>
      <c r="AW33" s="139" t="str">
        <f aca="false">IF(O33="","",O33)</f>
        <v/>
      </c>
      <c r="AX33" s="138"/>
      <c r="AY33" s="138"/>
      <c r="AZ33" s="138"/>
      <c r="BA33" s="140" t="str">
        <f aca="false">IF(E33="","",E33)</f>
        <v/>
      </c>
      <c r="BB33" s="141" t="str">
        <f aca="false">IF(K33="","",K33)</f>
        <v/>
      </c>
      <c r="BC33" s="142" t="str">
        <f aca="false">IF(L33="","",L33)</f>
        <v/>
      </c>
      <c r="BT33" s="13" t="str">
        <f aca="false">IF($S33="CANCELADO",1,"")</f>
        <v/>
      </c>
      <c r="BU33" s="13" t="str">
        <f aca="false">IF($S33="DEVUELTO",1,"")</f>
        <v/>
      </c>
      <c r="BV33" s="13" t="str">
        <f aca="false">IF($O33="","",IF(O33&lt;=N33,1,""))</f>
        <v/>
      </c>
      <c r="BW33" s="13" t="str">
        <f aca="false">IF($S33="CANCELADO",1,"")</f>
        <v/>
      </c>
    </row>
    <row r="34" customFormat="false" ht="23.1" hidden="false" customHeight="true" outlineLevel="0" collapsed="false">
      <c r="A34" s="143" t="n">
        <v>27</v>
      </c>
      <c r="B34" s="144"/>
      <c r="C34" s="145"/>
      <c r="D34" s="146"/>
      <c r="E34" s="147"/>
      <c r="F34" s="148"/>
      <c r="G34" s="144"/>
      <c r="H34" s="144"/>
      <c r="I34" s="144"/>
      <c r="J34" s="148"/>
      <c r="K34" s="148"/>
      <c r="L34" s="149"/>
      <c r="M34" s="144"/>
      <c r="N34" s="150"/>
      <c r="O34" s="150"/>
      <c r="P34" s="151" t="n">
        <f aca="false">IF(O34="",N34,"")</f>
        <v>0</v>
      </c>
      <c r="Q34" s="151" t="str">
        <f aca="false">IF(O34="","",(IF(N34&gt;O34,N34-O34,"")))</f>
        <v/>
      </c>
      <c r="R34" s="151" t="str">
        <f aca="false">IF(N34-O34&lt;0,N34-O34,"")</f>
        <v/>
      </c>
      <c r="S34" s="151" t="str">
        <f aca="false">IF(C34&lt;&gt;"",IF($N34="","CANCELADO",IF($O34&lt;&gt;"","FACTURADO","DEVUELTO")),IF(C34="",""))</f>
        <v/>
      </c>
      <c r="T34" s="152"/>
      <c r="U34" s="144"/>
      <c r="V34" s="153"/>
      <c r="W34" s="153"/>
      <c r="X34" s="154" t="n">
        <f aca="false">V34+W34</f>
        <v>0</v>
      </c>
      <c r="Y34" s="128"/>
      <c r="Z34" s="128"/>
      <c r="AA34" s="129" t="n">
        <f aca="false">IF(AND(Y34&lt;&gt;"",Z34&lt;&gt;""),Z34-Y34,0)</f>
        <v>0</v>
      </c>
      <c r="AB34" s="130"/>
      <c r="AC34" s="130"/>
      <c r="AD34" s="129" t="n">
        <f aca="false">AA34-(AB34+AC34)</f>
        <v>0</v>
      </c>
      <c r="AE34" s="149"/>
      <c r="AF34" s="155"/>
      <c r="AG34" s="146"/>
      <c r="AH34" s="144"/>
      <c r="AI34" s="148"/>
      <c r="AJ34" s="144"/>
      <c r="AK34" s="148"/>
      <c r="AL34" s="149"/>
      <c r="AM34" s="144"/>
      <c r="AN34" s="144"/>
      <c r="AO34" s="156"/>
      <c r="AP34" s="135"/>
      <c r="AQ34" s="157"/>
      <c r="AS34" s="137" t="n">
        <v>27</v>
      </c>
      <c r="AT34" s="158" t="n">
        <v>77101001</v>
      </c>
      <c r="AU34" s="138"/>
      <c r="AV34" s="138"/>
      <c r="AW34" s="139" t="str">
        <f aca="false">IF(O34="","",O34)</f>
        <v/>
      </c>
      <c r="AX34" s="138"/>
      <c r="AY34" s="138"/>
      <c r="AZ34" s="138"/>
      <c r="BA34" s="140" t="str">
        <f aca="false">IF(E34="","",E34)</f>
        <v/>
      </c>
      <c r="BB34" s="141" t="str">
        <f aca="false">IF(K34="","",K34)</f>
        <v/>
      </c>
      <c r="BC34" s="142" t="str">
        <f aca="false">IF(L34="","",L34)</f>
        <v/>
      </c>
      <c r="BT34" s="13" t="str">
        <f aca="false">IF($S34="CANCELADO",1,"")</f>
        <v/>
      </c>
      <c r="BU34" s="13" t="str">
        <f aca="false">IF($S34="DEVUELTO",1,"")</f>
        <v/>
      </c>
      <c r="BV34" s="13" t="str">
        <f aca="false">IF($O34="","",IF(O34&lt;=N34,1,""))</f>
        <v/>
      </c>
      <c r="BW34" s="13" t="str">
        <f aca="false">IF($S34="CANCELADO",1,"")</f>
        <v/>
      </c>
    </row>
    <row r="35" customFormat="false" ht="23.1" hidden="false" customHeight="true" outlineLevel="0" collapsed="false">
      <c r="A35" s="143" t="n">
        <v>28</v>
      </c>
      <c r="B35" s="144"/>
      <c r="C35" s="145"/>
      <c r="D35" s="146"/>
      <c r="E35" s="147"/>
      <c r="F35" s="148"/>
      <c r="G35" s="144"/>
      <c r="H35" s="144"/>
      <c r="I35" s="144"/>
      <c r="J35" s="148"/>
      <c r="K35" s="148"/>
      <c r="L35" s="149"/>
      <c r="M35" s="144"/>
      <c r="N35" s="150"/>
      <c r="O35" s="150"/>
      <c r="P35" s="151" t="n">
        <f aca="false">IF(O35="",N35,"")</f>
        <v>0</v>
      </c>
      <c r="Q35" s="151" t="str">
        <f aca="false">IF(O35="","",(IF(N35&gt;O35,N35-O35,"")))</f>
        <v/>
      </c>
      <c r="R35" s="151" t="str">
        <f aca="false">IF(N35-O35&lt;0,N35-O35,"")</f>
        <v/>
      </c>
      <c r="S35" s="151" t="str">
        <f aca="false">IF(C35&lt;&gt;"",IF($N35="","CANCELADO",IF($O35&lt;&gt;"","FACTURADO","DEVUELTO")),IF(C35="",""))</f>
        <v/>
      </c>
      <c r="T35" s="152"/>
      <c r="U35" s="144"/>
      <c r="V35" s="153"/>
      <c r="W35" s="153"/>
      <c r="X35" s="154" t="n">
        <f aca="false">V35+W35</f>
        <v>0</v>
      </c>
      <c r="Y35" s="128"/>
      <c r="Z35" s="128"/>
      <c r="AA35" s="129" t="n">
        <f aca="false">IF(AND(Y35&lt;&gt;"",Z35&lt;&gt;""),Z35-Y35,0)</f>
        <v>0</v>
      </c>
      <c r="AB35" s="130"/>
      <c r="AC35" s="130"/>
      <c r="AD35" s="129" t="n">
        <f aca="false">AA35-(AB35+AC35)</f>
        <v>0</v>
      </c>
      <c r="AE35" s="149"/>
      <c r="AF35" s="155"/>
      <c r="AG35" s="146"/>
      <c r="AH35" s="144"/>
      <c r="AI35" s="148"/>
      <c r="AJ35" s="144"/>
      <c r="AK35" s="148"/>
      <c r="AL35" s="149"/>
      <c r="AM35" s="144"/>
      <c r="AN35" s="144"/>
      <c r="AO35" s="156"/>
      <c r="AP35" s="135"/>
      <c r="AQ35" s="157"/>
      <c r="AS35" s="137" t="n">
        <v>28</v>
      </c>
      <c r="AT35" s="158" t="n">
        <v>77101001</v>
      </c>
      <c r="AU35" s="138"/>
      <c r="AV35" s="138"/>
      <c r="AW35" s="139" t="str">
        <f aca="false">IF(O35="","",O35)</f>
        <v/>
      </c>
      <c r="AX35" s="138"/>
      <c r="AY35" s="138"/>
      <c r="AZ35" s="138"/>
      <c r="BA35" s="140" t="str">
        <f aca="false">IF(E35="","",E35)</f>
        <v/>
      </c>
      <c r="BB35" s="141" t="str">
        <f aca="false">IF(K35="","",K35)</f>
        <v/>
      </c>
      <c r="BC35" s="142" t="str">
        <f aca="false">IF(L35="","",L35)</f>
        <v/>
      </c>
      <c r="BT35" s="13" t="str">
        <f aca="false">IF($S35="CANCELADO",1,"")</f>
        <v/>
      </c>
      <c r="BU35" s="13" t="str">
        <f aca="false">IF($S35="DEVUELTO",1,"")</f>
        <v/>
      </c>
      <c r="BV35" s="13" t="str">
        <f aca="false">IF($O35="","",IF(O35&lt;=N35,1,""))</f>
        <v/>
      </c>
      <c r="BW35" s="13" t="str">
        <f aca="false">IF($S35="CANCELADO",1,"")</f>
        <v/>
      </c>
    </row>
    <row r="36" customFormat="false" ht="23.1" hidden="false" customHeight="true" outlineLevel="0" collapsed="false">
      <c r="A36" s="143" t="n">
        <v>29</v>
      </c>
      <c r="B36" s="144"/>
      <c r="C36" s="145"/>
      <c r="D36" s="146"/>
      <c r="E36" s="147"/>
      <c r="F36" s="148"/>
      <c r="G36" s="144"/>
      <c r="H36" s="144"/>
      <c r="I36" s="144"/>
      <c r="J36" s="148"/>
      <c r="K36" s="148"/>
      <c r="L36" s="149"/>
      <c r="M36" s="144"/>
      <c r="N36" s="150"/>
      <c r="O36" s="150"/>
      <c r="P36" s="151" t="n">
        <f aca="false">IF(O36="",N36,"")</f>
        <v>0</v>
      </c>
      <c r="Q36" s="151" t="str">
        <f aca="false">IF(O36="","",(IF(N36&gt;O36,N36-O36,"")))</f>
        <v/>
      </c>
      <c r="R36" s="151" t="str">
        <f aca="false">IF(N36-O36&lt;0,N36-O36,"")</f>
        <v/>
      </c>
      <c r="S36" s="151" t="str">
        <f aca="false">IF(C36&lt;&gt;"",IF($N36="","CANCELADO",IF($O36&lt;&gt;"","FACTURADO","DEVUELTO")),IF(C36="",""))</f>
        <v/>
      </c>
      <c r="T36" s="152"/>
      <c r="U36" s="144"/>
      <c r="V36" s="153"/>
      <c r="W36" s="153"/>
      <c r="X36" s="154" t="n">
        <f aca="false">V36+W36</f>
        <v>0</v>
      </c>
      <c r="Y36" s="128"/>
      <c r="Z36" s="128"/>
      <c r="AA36" s="129" t="n">
        <f aca="false">IF(AND(Y36&lt;&gt;"",Z36&lt;&gt;""),Z36-Y36,0)</f>
        <v>0</v>
      </c>
      <c r="AB36" s="130"/>
      <c r="AC36" s="130"/>
      <c r="AD36" s="129" t="n">
        <f aca="false">AA36-(AB36+AC36)</f>
        <v>0</v>
      </c>
      <c r="AE36" s="149"/>
      <c r="AF36" s="155"/>
      <c r="AG36" s="146"/>
      <c r="AH36" s="144"/>
      <c r="AI36" s="148"/>
      <c r="AJ36" s="144"/>
      <c r="AK36" s="148"/>
      <c r="AL36" s="149"/>
      <c r="AM36" s="144"/>
      <c r="AN36" s="144"/>
      <c r="AO36" s="156"/>
      <c r="AP36" s="135"/>
      <c r="AQ36" s="157"/>
      <c r="AS36" s="137" t="n">
        <v>29</v>
      </c>
      <c r="AT36" s="158" t="n">
        <v>77101001</v>
      </c>
      <c r="AU36" s="138"/>
      <c r="AV36" s="138"/>
      <c r="AW36" s="139" t="str">
        <f aca="false">IF(O36="","",O36)</f>
        <v/>
      </c>
      <c r="AX36" s="138"/>
      <c r="AY36" s="138"/>
      <c r="AZ36" s="138"/>
      <c r="BA36" s="140" t="str">
        <f aca="false">IF(E36="","",E36)</f>
        <v/>
      </c>
      <c r="BB36" s="141" t="str">
        <f aca="false">IF(K36="","",K36)</f>
        <v/>
      </c>
      <c r="BC36" s="142" t="str">
        <f aca="false">IF(L36="","",L36)</f>
        <v/>
      </c>
      <c r="BT36" s="13" t="str">
        <f aca="false">IF($S36="CANCELADO",1,"")</f>
        <v/>
      </c>
      <c r="BU36" s="13" t="str">
        <f aca="false">IF($S36="DEVUELTO",1,"")</f>
        <v/>
      </c>
      <c r="BV36" s="13" t="str">
        <f aca="false">IF($S36="DEVUELTO",1,"")</f>
        <v/>
      </c>
      <c r="BW36" s="13" t="str">
        <f aca="false">IF($S36="CANCELADO",1,"")</f>
        <v/>
      </c>
    </row>
    <row r="37" customFormat="false" ht="23.1" hidden="false" customHeight="true" outlineLevel="0" collapsed="false">
      <c r="A37" s="143" t="n">
        <v>30</v>
      </c>
      <c r="B37" s="144"/>
      <c r="C37" s="145"/>
      <c r="D37" s="146"/>
      <c r="E37" s="147"/>
      <c r="F37" s="148"/>
      <c r="G37" s="144"/>
      <c r="H37" s="144"/>
      <c r="I37" s="144"/>
      <c r="J37" s="148"/>
      <c r="K37" s="148"/>
      <c r="L37" s="149"/>
      <c r="M37" s="144"/>
      <c r="N37" s="150"/>
      <c r="O37" s="150"/>
      <c r="P37" s="151" t="n">
        <f aca="false">IF(O37="",N37,"")</f>
        <v>0</v>
      </c>
      <c r="Q37" s="151" t="str">
        <f aca="false">IF(O37="","",(IF(N37&gt;O37,N37-O37,"")))</f>
        <v/>
      </c>
      <c r="R37" s="151" t="str">
        <f aca="false">IF(N37-O37&lt;0,N37-O37,"")</f>
        <v/>
      </c>
      <c r="S37" s="151" t="str">
        <f aca="false">IF(C37&lt;&gt;"",IF($N37="","CANCELADO",IF($O37&lt;&gt;"","FACTURADO","DEVUELTO")),IF(C37="",""))</f>
        <v/>
      </c>
      <c r="T37" s="152"/>
      <c r="U37" s="144"/>
      <c r="V37" s="153"/>
      <c r="W37" s="153"/>
      <c r="X37" s="154" t="n">
        <f aca="false">V37+W37</f>
        <v>0</v>
      </c>
      <c r="Y37" s="128"/>
      <c r="Z37" s="128"/>
      <c r="AA37" s="129" t="n">
        <f aca="false">IF(AND(Y37&lt;&gt;"",Z37&lt;&gt;""),Z37-Y37,0)</f>
        <v>0</v>
      </c>
      <c r="AB37" s="130"/>
      <c r="AC37" s="130"/>
      <c r="AD37" s="129" t="n">
        <f aca="false">AA37-(AB37+AC37)</f>
        <v>0</v>
      </c>
      <c r="AE37" s="149"/>
      <c r="AF37" s="155"/>
      <c r="AG37" s="146"/>
      <c r="AH37" s="144"/>
      <c r="AI37" s="148"/>
      <c r="AJ37" s="144"/>
      <c r="AK37" s="148"/>
      <c r="AL37" s="149"/>
      <c r="AM37" s="144"/>
      <c r="AN37" s="144"/>
      <c r="AO37" s="156"/>
      <c r="AP37" s="135"/>
      <c r="AQ37" s="157"/>
      <c r="AS37" s="137" t="n">
        <v>30</v>
      </c>
      <c r="AT37" s="158" t="n">
        <v>77101001</v>
      </c>
      <c r="AU37" s="138"/>
      <c r="AV37" s="138"/>
      <c r="AW37" s="139" t="str">
        <f aca="false">IF(O37="","",O37)</f>
        <v/>
      </c>
      <c r="AX37" s="138"/>
      <c r="AY37" s="138"/>
      <c r="AZ37" s="138"/>
      <c r="BA37" s="140" t="str">
        <f aca="false">IF(E37="","",E37)</f>
        <v/>
      </c>
      <c r="BB37" s="141" t="str">
        <f aca="false">IF(K37="","",K37)</f>
        <v/>
      </c>
      <c r="BC37" s="142" t="str">
        <f aca="false">IF(L37="","",L37)</f>
        <v/>
      </c>
      <c r="BT37" s="13" t="str">
        <f aca="false">IF($S37="CANCELADO",1,"")</f>
        <v/>
      </c>
      <c r="BU37" s="13" t="str">
        <f aca="false">IF($S37="DEVUELTO",1,"")</f>
        <v/>
      </c>
      <c r="BV37" s="13" t="str">
        <f aca="false">IF($S37="DEVUELTO",1,"")</f>
        <v/>
      </c>
      <c r="BW37" s="13" t="str">
        <f aca="false">IF($S37="CANCELADO",1,"")</f>
        <v/>
      </c>
    </row>
    <row r="38" customFormat="false" ht="23.1" hidden="false" customHeight="true" outlineLevel="0" collapsed="false">
      <c r="A38" s="143" t="n">
        <v>31</v>
      </c>
      <c r="B38" s="144"/>
      <c r="C38" s="145"/>
      <c r="D38" s="146"/>
      <c r="E38" s="147"/>
      <c r="F38" s="148"/>
      <c r="G38" s="144"/>
      <c r="H38" s="144"/>
      <c r="I38" s="144"/>
      <c r="J38" s="148"/>
      <c r="K38" s="148"/>
      <c r="L38" s="149"/>
      <c r="M38" s="144"/>
      <c r="N38" s="150"/>
      <c r="O38" s="150"/>
      <c r="P38" s="151" t="n">
        <f aca="false">IF(O38="",N38,"")</f>
        <v>0</v>
      </c>
      <c r="Q38" s="151" t="str">
        <f aca="false">IF(O38="","",(IF(N38&gt;O38,N38-O38,"")))</f>
        <v/>
      </c>
      <c r="R38" s="151" t="str">
        <f aca="false">IF(N38-O38&lt;0,N38-O38,"")</f>
        <v/>
      </c>
      <c r="S38" s="151" t="str">
        <f aca="false">IF(C38&lt;&gt;"",IF($N38="","CANCELADO",IF($O38&lt;&gt;"","FACTURADO","DEVUELTO")),IF(C38="",""))</f>
        <v/>
      </c>
      <c r="T38" s="152"/>
      <c r="U38" s="144"/>
      <c r="V38" s="153"/>
      <c r="W38" s="153"/>
      <c r="X38" s="154" t="n">
        <f aca="false">V38+W38</f>
        <v>0</v>
      </c>
      <c r="Y38" s="128"/>
      <c r="Z38" s="128"/>
      <c r="AA38" s="129" t="n">
        <f aca="false">IF(AND(Y38&lt;&gt;"",Z38&lt;&gt;""),Z38-Y38,0)</f>
        <v>0</v>
      </c>
      <c r="AB38" s="130"/>
      <c r="AC38" s="130"/>
      <c r="AD38" s="129" t="n">
        <f aca="false">AA38-(AB38+AC38)</f>
        <v>0</v>
      </c>
      <c r="AE38" s="149"/>
      <c r="AF38" s="155"/>
      <c r="AG38" s="146"/>
      <c r="AH38" s="144"/>
      <c r="AI38" s="148"/>
      <c r="AJ38" s="144"/>
      <c r="AK38" s="148"/>
      <c r="AL38" s="149"/>
      <c r="AM38" s="144"/>
      <c r="AN38" s="144"/>
      <c r="AO38" s="156"/>
      <c r="AP38" s="135"/>
      <c r="AQ38" s="157"/>
      <c r="AS38" s="137" t="n">
        <v>31</v>
      </c>
      <c r="AT38" s="160" t="n">
        <v>77101001</v>
      </c>
      <c r="AU38" s="161"/>
      <c r="AV38" s="161"/>
      <c r="AW38" s="162" t="str">
        <f aca="false">IF(O38="","",O38)</f>
        <v/>
      </c>
      <c r="AX38" s="161"/>
      <c r="AY38" s="161"/>
      <c r="AZ38" s="161"/>
      <c r="BA38" s="163" t="str">
        <f aca="false">IF(E38="","",E38)</f>
        <v/>
      </c>
      <c r="BB38" s="164" t="str">
        <f aca="false">IF(K38="","",K38)</f>
        <v/>
      </c>
      <c r="BC38" s="165" t="str">
        <f aca="false">IF(L38="","",L38)</f>
        <v/>
      </c>
      <c r="BT38" s="13" t="str">
        <f aca="false">IF($S38="CANCELADO",1,"")</f>
        <v/>
      </c>
      <c r="BU38" s="13" t="str">
        <f aca="false">IF($S38="DEVUELTO",1,"")</f>
        <v/>
      </c>
      <c r="BV38" s="13" t="str">
        <f aca="false">IF($S38="DEVUELTO",1,"")</f>
        <v/>
      </c>
      <c r="BW38" s="13" t="str">
        <f aca="false">IF($S38="CANCELADO",1,"")</f>
        <v/>
      </c>
    </row>
    <row r="39" customFormat="false" ht="23.1" hidden="false" customHeight="true" outlineLevel="0" collapsed="false">
      <c r="A39" s="143" t="n">
        <v>32</v>
      </c>
      <c r="B39" s="144"/>
      <c r="C39" s="145"/>
      <c r="D39" s="146"/>
      <c r="E39" s="147"/>
      <c r="F39" s="148"/>
      <c r="G39" s="144"/>
      <c r="H39" s="144"/>
      <c r="I39" s="144"/>
      <c r="J39" s="148"/>
      <c r="K39" s="148"/>
      <c r="L39" s="149"/>
      <c r="M39" s="144"/>
      <c r="N39" s="150"/>
      <c r="O39" s="150"/>
      <c r="P39" s="151" t="n">
        <f aca="false">IF(O39="",N39,"")</f>
        <v>0</v>
      </c>
      <c r="Q39" s="151" t="str">
        <f aca="false">IF(O39="","",(IF(N39&gt;O39,N39-O39,"")))</f>
        <v/>
      </c>
      <c r="R39" s="151" t="str">
        <f aca="false">IF(N39-O39&lt;0,N39-O39,"")</f>
        <v/>
      </c>
      <c r="S39" s="151" t="str">
        <f aca="false">IF(C39&lt;&gt;"",IF($N39="","CANCELADO",IF($O39&lt;&gt;"","FACTURADO","DEVUELTO")),IF(C39="",""))</f>
        <v/>
      </c>
      <c r="T39" s="152"/>
      <c r="U39" s="144"/>
      <c r="V39" s="153"/>
      <c r="W39" s="153"/>
      <c r="X39" s="154" t="n">
        <f aca="false">V39+W39</f>
        <v>0</v>
      </c>
      <c r="Y39" s="128"/>
      <c r="Z39" s="128"/>
      <c r="AA39" s="129" t="n">
        <f aca="false">IF(AND(Y39&lt;&gt;"",Z39&lt;&gt;""),Z39-Y39,0)</f>
        <v>0</v>
      </c>
      <c r="AB39" s="130"/>
      <c r="AC39" s="130"/>
      <c r="AD39" s="129" t="n">
        <f aca="false">AA39-(AB39+AC39)</f>
        <v>0</v>
      </c>
      <c r="AE39" s="149"/>
      <c r="AF39" s="155"/>
      <c r="AG39" s="146"/>
      <c r="AH39" s="144"/>
      <c r="AI39" s="148"/>
      <c r="AJ39" s="144"/>
      <c r="AK39" s="148"/>
      <c r="AL39" s="149"/>
      <c r="AM39" s="144"/>
      <c r="AN39" s="144"/>
      <c r="AO39" s="156"/>
      <c r="AP39" s="135"/>
      <c r="AQ39" s="157"/>
      <c r="AS39" s="137" t="n">
        <v>32</v>
      </c>
      <c r="AT39" s="160" t="n">
        <v>77101001</v>
      </c>
      <c r="AU39" s="161"/>
      <c r="AV39" s="161"/>
      <c r="AW39" s="162" t="str">
        <f aca="false">IF(O39="","",O39)</f>
        <v/>
      </c>
      <c r="AX39" s="161"/>
      <c r="AY39" s="161"/>
      <c r="AZ39" s="161"/>
      <c r="BA39" s="163" t="str">
        <f aca="false">IF(E39="","",E39)</f>
        <v/>
      </c>
      <c r="BB39" s="164" t="str">
        <f aca="false">IF(K39="","",K39)</f>
        <v/>
      </c>
      <c r="BC39" s="165" t="str">
        <f aca="false">IF(L39="","",L39)</f>
        <v/>
      </c>
      <c r="BT39" s="13" t="str">
        <f aca="false">IF($S39="CANCELADO",1,"")</f>
        <v/>
      </c>
      <c r="BU39" s="13" t="str">
        <f aca="false">IF($S39="DEVUELTO",1,"")</f>
        <v/>
      </c>
      <c r="BV39" s="13" t="str">
        <f aca="false">IF($S39="DEVUELTO",1,"")</f>
        <v/>
      </c>
      <c r="BW39" s="13" t="str">
        <f aca="false">IF($S39="CANCELADO",1,"")</f>
        <v/>
      </c>
    </row>
    <row r="40" customFormat="false" ht="23.1" hidden="false" customHeight="true" outlineLevel="0" collapsed="false">
      <c r="A40" s="143" t="n">
        <v>33</v>
      </c>
      <c r="B40" s="159"/>
      <c r="C40" s="145"/>
      <c r="D40" s="146"/>
      <c r="E40" s="147"/>
      <c r="F40" s="148"/>
      <c r="G40" s="144"/>
      <c r="H40" s="144"/>
      <c r="I40" s="144"/>
      <c r="J40" s="148"/>
      <c r="K40" s="148"/>
      <c r="L40" s="149"/>
      <c r="M40" s="144"/>
      <c r="N40" s="150"/>
      <c r="O40" s="150"/>
      <c r="P40" s="151" t="n">
        <f aca="false">IF(O40="",N40,"")</f>
        <v>0</v>
      </c>
      <c r="Q40" s="151" t="str">
        <f aca="false">IF(O40="","",(IF(N40&gt;O40,N40-O40,"")))</f>
        <v/>
      </c>
      <c r="R40" s="151" t="str">
        <f aca="false">IF(N40-O40&lt;0,N40-O40,"")</f>
        <v/>
      </c>
      <c r="S40" s="151" t="str">
        <f aca="false">IF(C40&lt;&gt;"",IF($N40="","CANCELADO",IF($O40&lt;&gt;"","FACTURADO","DEVUELTO")),IF(C40="",""))</f>
        <v/>
      </c>
      <c r="T40" s="152"/>
      <c r="U40" s="144"/>
      <c r="V40" s="153"/>
      <c r="W40" s="153"/>
      <c r="X40" s="154" t="n">
        <f aca="false">V40+W40</f>
        <v>0</v>
      </c>
      <c r="Y40" s="128"/>
      <c r="Z40" s="128"/>
      <c r="AA40" s="129" t="n">
        <f aca="false">IF(AND(Y40&lt;&gt;"",Z40&lt;&gt;""),Z40-Y40,0)</f>
        <v>0</v>
      </c>
      <c r="AB40" s="130"/>
      <c r="AC40" s="130"/>
      <c r="AD40" s="129" t="n">
        <f aca="false">AA40-(AB40+AC40)</f>
        <v>0</v>
      </c>
      <c r="AE40" s="149"/>
      <c r="AF40" s="155"/>
      <c r="AG40" s="146"/>
      <c r="AH40" s="144"/>
      <c r="AI40" s="148"/>
      <c r="AJ40" s="144"/>
      <c r="AK40" s="148"/>
      <c r="AL40" s="149"/>
      <c r="AM40" s="144"/>
      <c r="AN40" s="144"/>
      <c r="AO40" s="156"/>
      <c r="AP40" s="135"/>
      <c r="AQ40" s="157"/>
      <c r="AS40" s="137" t="n">
        <v>33</v>
      </c>
      <c r="AT40" s="160" t="n">
        <v>77101001</v>
      </c>
      <c r="AU40" s="161"/>
      <c r="AV40" s="161"/>
      <c r="AW40" s="162" t="str">
        <f aca="false">IF(O40="","",O40)</f>
        <v/>
      </c>
      <c r="AX40" s="161"/>
      <c r="AY40" s="161"/>
      <c r="AZ40" s="161"/>
      <c r="BA40" s="163" t="str">
        <f aca="false">IF(E40="","",E40)</f>
        <v/>
      </c>
      <c r="BB40" s="164" t="str">
        <f aca="false">IF(K40="","",K40)</f>
        <v/>
      </c>
      <c r="BC40" s="165" t="str">
        <f aca="false">IF(L40="","",L40)</f>
        <v/>
      </c>
      <c r="BT40" s="13" t="str">
        <f aca="false">IF($S40="CANCELADO",1,"")</f>
        <v/>
      </c>
      <c r="BU40" s="13" t="str">
        <f aca="false">IF($S40="DEVUELTO",1,"")</f>
        <v/>
      </c>
      <c r="BV40" s="13" t="str">
        <f aca="false">IF($S40="DEVUELTO",1,"")</f>
        <v/>
      </c>
      <c r="BW40" s="13" t="str">
        <f aca="false">IF($S40="CANCELADO",1,"")</f>
        <v/>
      </c>
    </row>
    <row r="41" customFormat="false" ht="23.1" hidden="false" customHeight="true" outlineLevel="0" collapsed="false">
      <c r="A41" s="143" t="n">
        <v>34</v>
      </c>
      <c r="B41" s="144"/>
      <c r="C41" s="145"/>
      <c r="D41" s="146"/>
      <c r="E41" s="147"/>
      <c r="F41" s="148"/>
      <c r="G41" s="144"/>
      <c r="H41" s="144"/>
      <c r="I41" s="144"/>
      <c r="J41" s="148"/>
      <c r="K41" s="148"/>
      <c r="L41" s="149"/>
      <c r="M41" s="144"/>
      <c r="N41" s="150"/>
      <c r="O41" s="150"/>
      <c r="P41" s="151" t="n">
        <f aca="false">IF(O41="",N41,"")</f>
        <v>0</v>
      </c>
      <c r="Q41" s="123" t="str">
        <f aca="false">IF(O41="","",(IF(N41&gt;O41,N41-O41,"")))</f>
        <v/>
      </c>
      <c r="R41" s="151" t="str">
        <f aca="false">IF(N41-O41&lt;0,N41-O41,"")</f>
        <v/>
      </c>
      <c r="S41" s="151" t="str">
        <f aca="false">IF(C41&lt;&gt;"",IF($N41="","CANCELADO",IF($O41&lt;&gt;"","FACTURADO","DEVUELTO")),IF(C41="",""))</f>
        <v/>
      </c>
      <c r="T41" s="152"/>
      <c r="U41" s="144"/>
      <c r="V41" s="153"/>
      <c r="W41" s="153"/>
      <c r="X41" s="154" t="n">
        <f aca="false">V41+W41</f>
        <v>0</v>
      </c>
      <c r="Y41" s="128"/>
      <c r="Z41" s="128"/>
      <c r="AA41" s="129" t="n">
        <f aca="false">IF(AND(Y41&lt;&gt;"",Z41&lt;&gt;""),Z41-Y41,0)</f>
        <v>0</v>
      </c>
      <c r="AB41" s="130"/>
      <c r="AC41" s="130"/>
      <c r="AD41" s="129" t="n">
        <f aca="false">AA41-(AB41+AC41)</f>
        <v>0</v>
      </c>
      <c r="AE41" s="149"/>
      <c r="AF41" s="155"/>
      <c r="AG41" s="146"/>
      <c r="AH41" s="144"/>
      <c r="AI41" s="148"/>
      <c r="AJ41" s="144"/>
      <c r="AK41" s="148"/>
      <c r="AL41" s="149"/>
      <c r="AM41" s="144"/>
      <c r="AN41" s="144"/>
      <c r="AO41" s="156"/>
      <c r="AP41" s="135"/>
      <c r="AQ41" s="157"/>
      <c r="AS41" s="137" t="n">
        <v>34</v>
      </c>
      <c r="AT41" s="160" t="n">
        <v>77101001</v>
      </c>
      <c r="AU41" s="161"/>
      <c r="AV41" s="161"/>
      <c r="AW41" s="162" t="str">
        <f aca="false">IF(O41="","",O41)</f>
        <v/>
      </c>
      <c r="AX41" s="161"/>
      <c r="AY41" s="161"/>
      <c r="AZ41" s="161"/>
      <c r="BA41" s="163" t="str">
        <f aca="false">IF(E41="","",E41)</f>
        <v/>
      </c>
      <c r="BB41" s="164" t="str">
        <f aca="false">IF(K41="","",K41)</f>
        <v/>
      </c>
      <c r="BC41" s="165" t="str">
        <f aca="false">IF(L41="","",L41)</f>
        <v/>
      </c>
      <c r="BT41" s="13" t="str">
        <f aca="false">IF($S41="CANCELADO",1,"")</f>
        <v/>
      </c>
      <c r="BU41" s="13" t="str">
        <f aca="false">IF($S41="DEVUELTO",1,"")</f>
        <v/>
      </c>
      <c r="BV41" s="13" t="str">
        <f aca="false">IF($S41="DEVUELTO",1,"")</f>
        <v/>
      </c>
      <c r="BW41" s="13" t="str">
        <f aca="false">IF($S41="CANCELADO",1,"")</f>
        <v/>
      </c>
    </row>
    <row r="42" customFormat="false" ht="23.1" hidden="false" customHeight="true" outlineLevel="0" collapsed="false">
      <c r="A42" s="143" t="n">
        <v>35</v>
      </c>
      <c r="B42" s="144"/>
      <c r="C42" s="145"/>
      <c r="D42" s="146"/>
      <c r="E42" s="147"/>
      <c r="F42" s="148"/>
      <c r="G42" s="144"/>
      <c r="H42" s="144"/>
      <c r="I42" s="144"/>
      <c r="J42" s="148"/>
      <c r="K42" s="148"/>
      <c r="L42" s="149"/>
      <c r="M42" s="144"/>
      <c r="N42" s="150"/>
      <c r="O42" s="150"/>
      <c r="P42" s="151" t="n">
        <f aca="false">IF(O42="",N42,"")</f>
        <v>0</v>
      </c>
      <c r="Q42" s="151" t="str">
        <f aca="false">IF(O42="","",(IF(N42&gt;O42,N42-O42,"")))</f>
        <v/>
      </c>
      <c r="R42" s="151" t="str">
        <f aca="false">IF(N42-O42&lt;0,N42-O42,"")</f>
        <v/>
      </c>
      <c r="S42" s="151" t="str">
        <f aca="false">IF(C42&lt;&gt;"",IF($N42="","CANCELADO",IF($O42&lt;&gt;"","FACTURADO","DEVUELTO")),IF(C42="",""))</f>
        <v/>
      </c>
      <c r="T42" s="152"/>
      <c r="U42" s="144"/>
      <c r="V42" s="153"/>
      <c r="W42" s="153"/>
      <c r="X42" s="154" t="n">
        <f aca="false">V42+W42</f>
        <v>0</v>
      </c>
      <c r="Y42" s="128"/>
      <c r="Z42" s="128"/>
      <c r="AA42" s="129" t="n">
        <f aca="false">IF(AND(Y42&lt;&gt;"",Z42&lt;&gt;""),Z42-Y42,0)</f>
        <v>0</v>
      </c>
      <c r="AB42" s="130"/>
      <c r="AC42" s="130"/>
      <c r="AD42" s="129" t="n">
        <f aca="false">AA42-(AB42+AC42)</f>
        <v>0</v>
      </c>
      <c r="AE42" s="149"/>
      <c r="AF42" s="155"/>
      <c r="AG42" s="146"/>
      <c r="AH42" s="144"/>
      <c r="AI42" s="148"/>
      <c r="AJ42" s="144"/>
      <c r="AK42" s="148"/>
      <c r="AL42" s="149"/>
      <c r="AM42" s="144"/>
      <c r="AN42" s="144"/>
      <c r="AO42" s="156"/>
      <c r="AP42" s="135"/>
      <c r="AQ42" s="157"/>
      <c r="AS42" s="137" t="n">
        <v>35</v>
      </c>
      <c r="AT42" s="160" t="n">
        <v>77101001</v>
      </c>
      <c r="AU42" s="161"/>
      <c r="AV42" s="161"/>
      <c r="AW42" s="162" t="str">
        <f aca="false">IF(O42="","",O42)</f>
        <v/>
      </c>
      <c r="AX42" s="161"/>
      <c r="AY42" s="161"/>
      <c r="AZ42" s="161"/>
      <c r="BA42" s="163" t="str">
        <f aca="false">IF(E42="","",E42)</f>
        <v/>
      </c>
      <c r="BB42" s="164" t="str">
        <f aca="false">IF(K42="","",K42)</f>
        <v/>
      </c>
      <c r="BC42" s="165" t="str">
        <f aca="false">IF(L42="","",L42)</f>
        <v/>
      </c>
      <c r="BT42" s="13" t="str">
        <f aca="false">IF($S42="CANCELADO",1,"")</f>
        <v/>
      </c>
      <c r="BU42" s="13" t="str">
        <f aca="false">IF($S42="DEVUELTO",1,"")</f>
        <v/>
      </c>
      <c r="BV42" s="13" t="str">
        <f aca="false">IF($S42="DEVUELTO",1,"")</f>
        <v/>
      </c>
      <c r="BW42" s="13" t="str">
        <f aca="false">IF($S42="CANCELADO",1,"")</f>
        <v/>
      </c>
    </row>
    <row r="43" customFormat="false" ht="23.1" hidden="false" customHeight="true" outlineLevel="0" collapsed="false">
      <c r="A43" s="143" t="n">
        <v>36</v>
      </c>
      <c r="B43" s="144"/>
      <c r="C43" s="145"/>
      <c r="D43" s="146"/>
      <c r="E43" s="147"/>
      <c r="F43" s="148"/>
      <c r="G43" s="144"/>
      <c r="H43" s="144"/>
      <c r="I43" s="144"/>
      <c r="J43" s="148"/>
      <c r="K43" s="148"/>
      <c r="L43" s="149"/>
      <c r="M43" s="144"/>
      <c r="N43" s="150"/>
      <c r="O43" s="150"/>
      <c r="P43" s="151" t="n">
        <f aca="false">IF(O43="",N43,"")</f>
        <v>0</v>
      </c>
      <c r="Q43" s="151" t="str">
        <f aca="false">IF(O43="","",(IF(N43&gt;O43,N43-O43,"")))</f>
        <v/>
      </c>
      <c r="R43" s="151" t="str">
        <f aca="false">IF(N43-O43&lt;0,N43-O43,"")</f>
        <v/>
      </c>
      <c r="S43" s="151" t="str">
        <f aca="false">IF(C43&lt;&gt;"",IF($N43="","CANCELADO",IF($O43&lt;&gt;"","FACTURADO","DEVUELTO")),IF(C43="",""))</f>
        <v/>
      </c>
      <c r="T43" s="152"/>
      <c r="U43" s="144"/>
      <c r="V43" s="153"/>
      <c r="W43" s="153"/>
      <c r="X43" s="154" t="n">
        <f aca="false">V43+W43</f>
        <v>0</v>
      </c>
      <c r="Y43" s="128"/>
      <c r="Z43" s="128"/>
      <c r="AA43" s="129" t="n">
        <f aca="false">IF(AND(Y43&lt;&gt;"",Z43&lt;&gt;""),Z43-Y43,0)</f>
        <v>0</v>
      </c>
      <c r="AB43" s="130"/>
      <c r="AC43" s="130"/>
      <c r="AD43" s="129" t="n">
        <f aca="false">AA43-(AB43+AC43)</f>
        <v>0</v>
      </c>
      <c r="AE43" s="149"/>
      <c r="AF43" s="155"/>
      <c r="AG43" s="146"/>
      <c r="AH43" s="144"/>
      <c r="AI43" s="148"/>
      <c r="AJ43" s="144"/>
      <c r="AK43" s="148"/>
      <c r="AL43" s="149"/>
      <c r="AM43" s="144"/>
      <c r="AN43" s="144"/>
      <c r="AO43" s="156"/>
      <c r="AP43" s="135"/>
      <c r="AQ43" s="157"/>
      <c r="AS43" s="137" t="n">
        <v>36</v>
      </c>
      <c r="AT43" s="160" t="n">
        <v>77101001</v>
      </c>
      <c r="AU43" s="161"/>
      <c r="AV43" s="161"/>
      <c r="AW43" s="162" t="str">
        <f aca="false">IF(O43="","",O43)</f>
        <v/>
      </c>
      <c r="AX43" s="161"/>
      <c r="AY43" s="161"/>
      <c r="AZ43" s="161"/>
      <c r="BA43" s="163" t="str">
        <f aca="false">IF(E43="","",E43)</f>
        <v/>
      </c>
      <c r="BB43" s="164" t="str">
        <f aca="false">IF(K43="","",K43)</f>
        <v/>
      </c>
      <c r="BC43" s="165" t="str">
        <f aca="false">IF(L43="","",L43)</f>
        <v/>
      </c>
      <c r="BT43" s="13" t="str">
        <f aca="false">IF($S43="CANCELADO",1,"")</f>
        <v/>
      </c>
      <c r="BU43" s="13" t="str">
        <f aca="false">IF($S43="DEVUELTO",1,"")</f>
        <v/>
      </c>
      <c r="BV43" s="13" t="str">
        <f aca="false">IF($S43="DEVUELTO",1,"")</f>
        <v/>
      </c>
      <c r="BW43" s="13" t="str">
        <f aca="false">IF($S43="CANCELADO",1,"")</f>
        <v/>
      </c>
    </row>
    <row r="44" customFormat="false" ht="23.1" hidden="false" customHeight="true" outlineLevel="0" collapsed="false">
      <c r="A44" s="143" t="n">
        <v>37</v>
      </c>
      <c r="B44" s="144"/>
      <c r="C44" s="145"/>
      <c r="D44" s="146"/>
      <c r="E44" s="147"/>
      <c r="F44" s="148"/>
      <c r="G44" s="144"/>
      <c r="H44" s="144"/>
      <c r="I44" s="144"/>
      <c r="J44" s="148"/>
      <c r="K44" s="148"/>
      <c r="L44" s="149"/>
      <c r="M44" s="144"/>
      <c r="N44" s="150"/>
      <c r="O44" s="150"/>
      <c r="P44" s="151" t="n">
        <f aca="false">IF(O44="",N44,"")</f>
        <v>0</v>
      </c>
      <c r="Q44" s="151" t="str">
        <f aca="false">IF(O44="","",(IF(N44&gt;O44,N44-O44,"")))</f>
        <v/>
      </c>
      <c r="R44" s="151" t="str">
        <f aca="false">IF(N44-O44&lt;0,N44-O44,"")</f>
        <v/>
      </c>
      <c r="S44" s="151" t="str">
        <f aca="false">IF(C44&lt;&gt;"",IF($N44="","CANCELADO",IF($O44&lt;&gt;"","FACTURADO","DEVUELTO")),IF(C44="",""))</f>
        <v/>
      </c>
      <c r="T44" s="152"/>
      <c r="U44" s="144"/>
      <c r="V44" s="153"/>
      <c r="W44" s="153"/>
      <c r="X44" s="154" t="n">
        <f aca="false">V44+W44</f>
        <v>0</v>
      </c>
      <c r="Y44" s="128"/>
      <c r="Z44" s="128"/>
      <c r="AA44" s="129" t="n">
        <f aca="false">IF(AND(Y44&lt;&gt;"",Z44&lt;&gt;""),Z44-Y44,0)</f>
        <v>0</v>
      </c>
      <c r="AB44" s="130"/>
      <c r="AC44" s="130"/>
      <c r="AD44" s="129" t="n">
        <f aca="false">AA44-(AB44+AC44)</f>
        <v>0</v>
      </c>
      <c r="AE44" s="149"/>
      <c r="AF44" s="155"/>
      <c r="AG44" s="146"/>
      <c r="AH44" s="144"/>
      <c r="AI44" s="148"/>
      <c r="AJ44" s="144"/>
      <c r="AK44" s="148"/>
      <c r="AL44" s="149"/>
      <c r="AM44" s="144"/>
      <c r="AN44" s="144"/>
      <c r="AO44" s="156"/>
      <c r="AP44" s="135"/>
      <c r="AQ44" s="157"/>
      <c r="AS44" s="137" t="n">
        <v>37</v>
      </c>
      <c r="AT44" s="160" t="n">
        <v>77101001</v>
      </c>
      <c r="AU44" s="161"/>
      <c r="AV44" s="161"/>
      <c r="AW44" s="162" t="str">
        <f aca="false">IF(O44="","",O44)</f>
        <v/>
      </c>
      <c r="AX44" s="161"/>
      <c r="AY44" s="161"/>
      <c r="AZ44" s="161"/>
      <c r="BA44" s="163" t="str">
        <f aca="false">IF(E44="","",E44)</f>
        <v/>
      </c>
      <c r="BB44" s="164" t="str">
        <f aca="false">IF(K44="","",K44)</f>
        <v/>
      </c>
      <c r="BC44" s="165" t="str">
        <f aca="false">IF(L44="","",L44)</f>
        <v/>
      </c>
      <c r="BT44" s="13" t="str">
        <f aca="false">IF($S44="CANCELADO",1,"")</f>
        <v/>
      </c>
      <c r="BU44" s="13" t="str">
        <f aca="false">IF($S44="DEVUELTO",1,"")</f>
        <v/>
      </c>
      <c r="BV44" s="13" t="str">
        <f aca="false">IF($S44="DEVUELTO",1,"")</f>
        <v/>
      </c>
      <c r="BW44" s="13" t="str">
        <f aca="false">IF($S44="CANCELADO",1,"")</f>
        <v/>
      </c>
    </row>
    <row r="45" customFormat="false" ht="23.1" hidden="false" customHeight="true" outlineLevel="0" collapsed="false">
      <c r="A45" s="143" t="n">
        <v>38</v>
      </c>
      <c r="B45" s="144"/>
      <c r="C45" s="145"/>
      <c r="D45" s="146"/>
      <c r="E45" s="147"/>
      <c r="F45" s="148"/>
      <c r="G45" s="144"/>
      <c r="H45" s="144"/>
      <c r="I45" s="144"/>
      <c r="J45" s="148"/>
      <c r="K45" s="148"/>
      <c r="L45" s="149"/>
      <c r="M45" s="144"/>
      <c r="N45" s="150"/>
      <c r="O45" s="150"/>
      <c r="P45" s="151" t="n">
        <f aca="false">IF(O45="",N45,"")</f>
        <v>0</v>
      </c>
      <c r="Q45" s="151" t="str">
        <f aca="false">IF(O45="","",(IF(N45&gt;O45,N45-O45,"")))</f>
        <v/>
      </c>
      <c r="R45" s="151" t="str">
        <f aca="false">IF(N45-O45&lt;0,N45-O45,"")</f>
        <v/>
      </c>
      <c r="S45" s="151" t="str">
        <f aca="false">IF(C45&lt;&gt;"",IF($N45="","CANCELADO",IF($O45&lt;&gt;"","FACTURADO","DEVUELTO")),IF(C45="",""))</f>
        <v/>
      </c>
      <c r="T45" s="152"/>
      <c r="U45" s="144"/>
      <c r="V45" s="153"/>
      <c r="W45" s="153"/>
      <c r="X45" s="154" t="n">
        <f aca="false">V45+W45</f>
        <v>0</v>
      </c>
      <c r="Y45" s="128"/>
      <c r="Z45" s="128"/>
      <c r="AA45" s="129" t="n">
        <f aca="false">IF(AND(Y45&lt;&gt;"",Z45&lt;&gt;""),Z45-Y45,0)</f>
        <v>0</v>
      </c>
      <c r="AB45" s="130"/>
      <c r="AC45" s="130"/>
      <c r="AD45" s="129" t="n">
        <f aca="false">AA45-(AB45+AC45)</f>
        <v>0</v>
      </c>
      <c r="AE45" s="149"/>
      <c r="AF45" s="155"/>
      <c r="AG45" s="146"/>
      <c r="AH45" s="144"/>
      <c r="AI45" s="148"/>
      <c r="AJ45" s="144"/>
      <c r="AK45" s="148"/>
      <c r="AL45" s="149"/>
      <c r="AM45" s="144"/>
      <c r="AN45" s="144"/>
      <c r="AO45" s="156"/>
      <c r="AP45" s="135"/>
      <c r="AQ45" s="157"/>
      <c r="AS45" s="137" t="n">
        <v>38</v>
      </c>
      <c r="AT45" s="160" t="n">
        <v>77101001</v>
      </c>
      <c r="AU45" s="161"/>
      <c r="AV45" s="161"/>
      <c r="AW45" s="162" t="str">
        <f aca="false">IF(O45="","",O45)</f>
        <v/>
      </c>
      <c r="AX45" s="161"/>
      <c r="AY45" s="161"/>
      <c r="AZ45" s="161"/>
      <c r="BA45" s="163" t="str">
        <f aca="false">IF(E45="","",E45)</f>
        <v/>
      </c>
      <c r="BB45" s="164" t="str">
        <f aca="false">IF(K45="","",K45)</f>
        <v/>
      </c>
      <c r="BC45" s="165" t="str">
        <f aca="false">IF(L45="","",L45)</f>
        <v/>
      </c>
      <c r="BT45" s="13" t="str">
        <f aca="false">IF($S45="CANCELADO",1,"")</f>
        <v/>
      </c>
      <c r="BU45" s="13" t="str">
        <f aca="false">IF($S45="DEVUELTO",1,"")</f>
        <v/>
      </c>
      <c r="BV45" s="13" t="str">
        <f aca="false">IF($S45="DEVUELTO",1,"")</f>
        <v/>
      </c>
      <c r="BW45" s="13" t="str">
        <f aca="false">IF($S45="CANCELADO",1,"")</f>
        <v/>
      </c>
    </row>
    <row r="46" customFormat="false" ht="23.1" hidden="false" customHeight="true" outlineLevel="0" collapsed="false">
      <c r="A46" s="143" t="n">
        <v>39</v>
      </c>
      <c r="B46" s="144"/>
      <c r="C46" s="145"/>
      <c r="D46" s="146"/>
      <c r="E46" s="147"/>
      <c r="F46" s="148"/>
      <c r="G46" s="144"/>
      <c r="H46" s="144"/>
      <c r="I46" s="144"/>
      <c r="J46" s="148"/>
      <c r="K46" s="148"/>
      <c r="L46" s="149"/>
      <c r="M46" s="144"/>
      <c r="N46" s="150"/>
      <c r="O46" s="150"/>
      <c r="P46" s="151" t="n">
        <f aca="false">IF(O46="",N46,"")</f>
        <v>0</v>
      </c>
      <c r="Q46" s="151" t="str">
        <f aca="false">IF(O46="","",(IF(N46&gt;O46,N46-O46,"")))</f>
        <v/>
      </c>
      <c r="R46" s="151" t="str">
        <f aca="false">IF(N46-O46&lt;0,N46-O46,"")</f>
        <v/>
      </c>
      <c r="S46" s="151" t="str">
        <f aca="false">IF(C46&lt;&gt;"",IF($N46="","CANCELADO",IF($O46&lt;&gt;"","FACTURADO","DEVUELTO")),IF(C46="",""))</f>
        <v/>
      </c>
      <c r="T46" s="152"/>
      <c r="U46" s="144"/>
      <c r="V46" s="153"/>
      <c r="W46" s="153"/>
      <c r="X46" s="154" t="n">
        <f aca="false">V46+W46</f>
        <v>0</v>
      </c>
      <c r="Y46" s="128"/>
      <c r="Z46" s="128"/>
      <c r="AA46" s="129" t="n">
        <f aca="false">IF(AND(Y46&lt;&gt;"",Z46&lt;&gt;""),Z46-Y46,0)</f>
        <v>0</v>
      </c>
      <c r="AB46" s="130"/>
      <c r="AC46" s="130"/>
      <c r="AD46" s="129" t="n">
        <f aca="false">AA46-(AB46+AC46)</f>
        <v>0</v>
      </c>
      <c r="AE46" s="149"/>
      <c r="AF46" s="155"/>
      <c r="AG46" s="146"/>
      <c r="AH46" s="144"/>
      <c r="AI46" s="148"/>
      <c r="AJ46" s="144"/>
      <c r="AK46" s="148"/>
      <c r="AL46" s="149"/>
      <c r="AM46" s="144"/>
      <c r="AN46" s="144"/>
      <c r="AO46" s="156"/>
      <c r="AP46" s="135"/>
      <c r="AQ46" s="157"/>
      <c r="AS46" s="137" t="n">
        <v>39</v>
      </c>
      <c r="AT46" s="160" t="n">
        <v>77101001</v>
      </c>
      <c r="AU46" s="161"/>
      <c r="AV46" s="161"/>
      <c r="AW46" s="162" t="str">
        <f aca="false">IF(O46="","",O46)</f>
        <v/>
      </c>
      <c r="AX46" s="161"/>
      <c r="AY46" s="161"/>
      <c r="AZ46" s="161"/>
      <c r="BA46" s="163" t="str">
        <f aca="false">IF(E46="","",E46)</f>
        <v/>
      </c>
      <c r="BB46" s="164" t="str">
        <f aca="false">IF(K46="","",K46)</f>
        <v/>
      </c>
      <c r="BC46" s="165" t="str">
        <f aca="false">IF(L46="","",L46)</f>
        <v/>
      </c>
      <c r="BT46" s="13" t="str">
        <f aca="false">IF($S46="CANCELADO",1,"")</f>
        <v/>
      </c>
      <c r="BU46" s="13" t="str">
        <f aca="false">IF($S46="DEVUELTO",1,"")</f>
        <v/>
      </c>
      <c r="BV46" s="13" t="str">
        <f aca="false">IF($S46="DEVUELTO",1,"")</f>
        <v/>
      </c>
      <c r="BW46" s="13" t="str">
        <f aca="false">IF($S46="CANCELADO",1,"")</f>
        <v/>
      </c>
    </row>
    <row r="47" customFormat="false" ht="23.1" hidden="false" customHeight="true" outlineLevel="0" collapsed="false">
      <c r="A47" s="143" t="n">
        <v>40</v>
      </c>
      <c r="B47" s="144"/>
      <c r="C47" s="145"/>
      <c r="D47" s="146"/>
      <c r="E47" s="147"/>
      <c r="F47" s="148"/>
      <c r="G47" s="144"/>
      <c r="H47" s="144"/>
      <c r="I47" s="144"/>
      <c r="J47" s="148"/>
      <c r="K47" s="148"/>
      <c r="L47" s="149"/>
      <c r="M47" s="144"/>
      <c r="N47" s="150"/>
      <c r="O47" s="150"/>
      <c r="P47" s="151" t="n">
        <f aca="false">IF(O47="",N47,"")</f>
        <v>0</v>
      </c>
      <c r="Q47" s="151" t="str">
        <f aca="false">IF(O47="","",(IF(N47&gt;O47,N47-O47,"")))</f>
        <v/>
      </c>
      <c r="R47" s="151" t="str">
        <f aca="false">IF(N47-O47&lt;0,N47-O47,"")</f>
        <v/>
      </c>
      <c r="S47" s="151" t="str">
        <f aca="false">IF(C47&lt;&gt;"",IF($N47="","CANCELADO",IF($O47&lt;&gt;"","FACTURADO","DEVUELTO")),IF(C47="",""))</f>
        <v/>
      </c>
      <c r="T47" s="152"/>
      <c r="U47" s="144"/>
      <c r="V47" s="153"/>
      <c r="W47" s="153"/>
      <c r="X47" s="154" t="n">
        <f aca="false">V47+W47</f>
        <v>0</v>
      </c>
      <c r="Y47" s="128"/>
      <c r="Z47" s="128"/>
      <c r="AA47" s="129" t="n">
        <f aca="false">IF(AND(Y47&lt;&gt;"",Z47&lt;&gt;""),Z47-Y47,0)</f>
        <v>0</v>
      </c>
      <c r="AB47" s="130"/>
      <c r="AC47" s="130"/>
      <c r="AD47" s="129" t="n">
        <f aca="false">AA47-(AB47+AC47)</f>
        <v>0</v>
      </c>
      <c r="AE47" s="149"/>
      <c r="AF47" s="155"/>
      <c r="AG47" s="146"/>
      <c r="AH47" s="144"/>
      <c r="AI47" s="148"/>
      <c r="AJ47" s="144"/>
      <c r="AK47" s="148"/>
      <c r="AL47" s="149"/>
      <c r="AM47" s="144"/>
      <c r="AN47" s="144"/>
      <c r="AO47" s="156"/>
      <c r="AP47" s="135"/>
      <c r="AQ47" s="157"/>
      <c r="AS47" s="137" t="n">
        <v>40</v>
      </c>
      <c r="AT47" s="160" t="n">
        <v>77101001</v>
      </c>
      <c r="AU47" s="161"/>
      <c r="AV47" s="161"/>
      <c r="AW47" s="162" t="str">
        <f aca="false">IF(O47="","",O47)</f>
        <v/>
      </c>
      <c r="AX47" s="161"/>
      <c r="AY47" s="161"/>
      <c r="AZ47" s="161"/>
      <c r="BA47" s="163" t="str">
        <f aca="false">IF(E47="","",E47)</f>
        <v/>
      </c>
      <c r="BB47" s="164" t="str">
        <f aca="false">IF(K47="","",K47)</f>
        <v/>
      </c>
      <c r="BC47" s="165" t="str">
        <f aca="false">IF(L47="","",L47)</f>
        <v/>
      </c>
      <c r="BT47" s="13" t="str">
        <f aca="false">IF($S47="CANCELADO",1,"")</f>
        <v/>
      </c>
      <c r="BU47" s="13" t="str">
        <f aca="false">IF($S47="DEVUELTO",1,"")</f>
        <v/>
      </c>
      <c r="BV47" s="13" t="str">
        <f aca="false">IF($S47="DEVUELTO",1,"")</f>
        <v/>
      </c>
      <c r="BW47" s="13" t="str">
        <f aca="false">IF($S47="CANCELADO",1,"")</f>
        <v/>
      </c>
    </row>
    <row r="48" customFormat="false" ht="23.1" hidden="false" customHeight="true" outlineLevel="0" collapsed="false">
      <c r="A48" s="143" t="n">
        <v>41</v>
      </c>
      <c r="B48" s="144"/>
      <c r="C48" s="145"/>
      <c r="D48" s="146"/>
      <c r="E48" s="147"/>
      <c r="F48" s="148"/>
      <c r="G48" s="144"/>
      <c r="H48" s="144"/>
      <c r="I48" s="144"/>
      <c r="J48" s="148"/>
      <c r="K48" s="148"/>
      <c r="L48" s="149"/>
      <c r="M48" s="144"/>
      <c r="N48" s="150"/>
      <c r="O48" s="150"/>
      <c r="P48" s="151" t="n">
        <f aca="false">IF(O48="",N48,"")</f>
        <v>0</v>
      </c>
      <c r="Q48" s="151" t="str">
        <f aca="false">IF(O48="","",(IF(N48&gt;O48,N48-O48,"")))</f>
        <v/>
      </c>
      <c r="R48" s="151" t="str">
        <f aca="false">IF(N48-O48&lt;0,N48-O48,"")</f>
        <v/>
      </c>
      <c r="S48" s="151" t="str">
        <f aca="false">IF(C48&lt;&gt;"",IF($N48="","CANCELADO",IF($O48&lt;&gt;"","FACTURADO","DEVUELTO")),IF(C48="",""))</f>
        <v/>
      </c>
      <c r="T48" s="152"/>
      <c r="U48" s="144"/>
      <c r="V48" s="153"/>
      <c r="W48" s="153"/>
      <c r="X48" s="154" t="n">
        <f aca="false">V48+W48</f>
        <v>0</v>
      </c>
      <c r="Y48" s="128"/>
      <c r="Z48" s="128"/>
      <c r="AA48" s="129" t="n">
        <f aca="false">IF(AND(Y48&lt;&gt;"",Z48&lt;&gt;""),Z48-Y48,0)</f>
        <v>0</v>
      </c>
      <c r="AB48" s="130"/>
      <c r="AC48" s="130"/>
      <c r="AD48" s="129" t="n">
        <f aca="false">AA48-(AB48+AC48)</f>
        <v>0</v>
      </c>
      <c r="AE48" s="149"/>
      <c r="AF48" s="155"/>
      <c r="AG48" s="146"/>
      <c r="AH48" s="144"/>
      <c r="AI48" s="148"/>
      <c r="AJ48" s="144"/>
      <c r="AK48" s="148"/>
      <c r="AL48" s="149"/>
      <c r="AM48" s="144"/>
      <c r="AN48" s="144"/>
      <c r="AO48" s="156"/>
      <c r="AP48" s="135"/>
      <c r="AQ48" s="157"/>
      <c r="AS48" s="137" t="n">
        <v>41</v>
      </c>
      <c r="AT48" s="138" t="n">
        <v>77101001</v>
      </c>
      <c r="AU48" s="138"/>
      <c r="AV48" s="138"/>
      <c r="AW48" s="139" t="str">
        <f aca="false">IF(O48="","",O48)</f>
        <v/>
      </c>
      <c r="AX48" s="138"/>
      <c r="AY48" s="138"/>
      <c r="AZ48" s="138"/>
      <c r="BA48" s="140" t="str">
        <f aca="false">IF(E48="","",E48)</f>
        <v/>
      </c>
      <c r="BB48" s="141" t="str">
        <f aca="false">IF(K48="","",K48)</f>
        <v/>
      </c>
      <c r="BC48" s="142" t="str">
        <f aca="false">IF(L48="","",L48)</f>
        <v/>
      </c>
      <c r="BT48" s="13" t="str">
        <f aca="false">IF($S48="CANCELADO",1,"")</f>
        <v/>
      </c>
      <c r="BU48" s="13" t="str">
        <f aca="false">IF($S48="DEVUELTO",1,"")</f>
        <v/>
      </c>
      <c r="BV48" s="13" t="str">
        <f aca="false">IF($S48="DEVUELTO",1,"")</f>
        <v/>
      </c>
      <c r="BW48" s="13" t="str">
        <f aca="false">IF($S48="CANCELADO",1,"")</f>
        <v/>
      </c>
    </row>
    <row r="49" customFormat="false" ht="23.1" hidden="false" customHeight="true" outlineLevel="0" collapsed="false">
      <c r="A49" s="143" t="n">
        <v>42</v>
      </c>
      <c r="B49" s="144"/>
      <c r="C49" s="145"/>
      <c r="D49" s="146"/>
      <c r="E49" s="147"/>
      <c r="F49" s="148"/>
      <c r="G49" s="144"/>
      <c r="H49" s="144"/>
      <c r="I49" s="144"/>
      <c r="J49" s="148"/>
      <c r="K49" s="148"/>
      <c r="L49" s="149"/>
      <c r="M49" s="144"/>
      <c r="N49" s="150"/>
      <c r="O49" s="150"/>
      <c r="P49" s="151" t="n">
        <f aca="false">IF(O49="",N49,"")</f>
        <v>0</v>
      </c>
      <c r="Q49" s="151" t="str">
        <f aca="false">IF(O49="","",(IF(N49&gt;O49,N49-O49,"")))</f>
        <v/>
      </c>
      <c r="R49" s="151" t="str">
        <f aca="false">IF(N49-O49&lt;0,N49-O49,"")</f>
        <v/>
      </c>
      <c r="S49" s="151" t="str">
        <f aca="false">IF(C49&lt;&gt;"",IF($N49="","CANCELADO",IF($O49&lt;&gt;"","FACTURADO","DEVUELTO")),IF(C49="",""))</f>
        <v/>
      </c>
      <c r="T49" s="152"/>
      <c r="U49" s="144"/>
      <c r="V49" s="153"/>
      <c r="W49" s="153"/>
      <c r="X49" s="154" t="n">
        <f aca="false">V49+W49</f>
        <v>0</v>
      </c>
      <c r="Y49" s="128"/>
      <c r="Z49" s="128"/>
      <c r="AA49" s="129" t="n">
        <f aca="false">IF(AND(Y49&lt;&gt;"",Z49&lt;&gt;""),Z49-Y49,0)</f>
        <v>0</v>
      </c>
      <c r="AB49" s="130"/>
      <c r="AC49" s="130"/>
      <c r="AD49" s="129" t="n">
        <f aca="false">AA49-(AB49+AC49)</f>
        <v>0</v>
      </c>
      <c r="AE49" s="149"/>
      <c r="AF49" s="155"/>
      <c r="AG49" s="146"/>
      <c r="AH49" s="144"/>
      <c r="AI49" s="148"/>
      <c r="AJ49" s="144"/>
      <c r="AK49" s="148"/>
      <c r="AL49" s="149"/>
      <c r="AM49" s="144"/>
      <c r="AN49" s="144"/>
      <c r="AO49" s="156"/>
      <c r="AP49" s="135"/>
      <c r="AQ49" s="157"/>
      <c r="AS49" s="137" t="n">
        <v>42</v>
      </c>
      <c r="AT49" s="141" t="n">
        <v>77101001</v>
      </c>
      <c r="AU49" s="138"/>
      <c r="AV49" s="138"/>
      <c r="AW49" s="139" t="str">
        <f aca="false">IF(O49="","",O49)</f>
        <v/>
      </c>
      <c r="AX49" s="138"/>
      <c r="AY49" s="138"/>
      <c r="AZ49" s="138"/>
      <c r="BA49" s="140" t="str">
        <f aca="false">IF(E49="","",E49)</f>
        <v/>
      </c>
      <c r="BB49" s="141" t="str">
        <f aca="false">IF(K49="","",K49)</f>
        <v/>
      </c>
      <c r="BC49" s="142" t="str">
        <f aca="false">IF(L49="","",L49)</f>
        <v/>
      </c>
      <c r="BT49" s="13" t="str">
        <f aca="false">IF($S49="CANCELADO",1,"")</f>
        <v/>
      </c>
      <c r="BU49" s="13" t="str">
        <f aca="false">IF($S49="DEVUELTO",1,"")</f>
        <v/>
      </c>
      <c r="BV49" s="13" t="str">
        <f aca="false">IF($S49="DEVUELTO",1,"")</f>
        <v/>
      </c>
      <c r="BW49" s="13" t="str">
        <f aca="false">IF($S49="CANCELADO",1,"")</f>
        <v/>
      </c>
    </row>
    <row r="50" customFormat="false" ht="23.1" hidden="false" customHeight="true" outlineLevel="0" collapsed="false">
      <c r="A50" s="143" t="n">
        <v>43</v>
      </c>
      <c r="B50" s="159"/>
      <c r="C50" s="145"/>
      <c r="D50" s="146"/>
      <c r="E50" s="147"/>
      <c r="F50" s="148"/>
      <c r="G50" s="144"/>
      <c r="H50" s="144"/>
      <c r="I50" s="144"/>
      <c r="J50" s="148"/>
      <c r="K50" s="148"/>
      <c r="L50" s="149"/>
      <c r="M50" s="144"/>
      <c r="N50" s="150"/>
      <c r="O50" s="150"/>
      <c r="P50" s="151" t="n">
        <f aca="false">IF(O50="",N50,"")</f>
        <v>0</v>
      </c>
      <c r="Q50" s="151" t="str">
        <f aca="false">IF(O50="","",(IF(N50&gt;O50,N50-O50,"")))</f>
        <v/>
      </c>
      <c r="R50" s="151" t="str">
        <f aca="false">IF(N50-O50&lt;0,N50-O50,"")</f>
        <v/>
      </c>
      <c r="S50" s="151" t="str">
        <f aca="false">IF(C50&lt;&gt;"",IF($N50="","CANCELADO",IF($O50&lt;&gt;"","FACTURADO","DEVUELTO")),IF(C50="",""))</f>
        <v/>
      </c>
      <c r="T50" s="152"/>
      <c r="U50" s="144"/>
      <c r="V50" s="153"/>
      <c r="W50" s="153"/>
      <c r="X50" s="154" t="n">
        <f aca="false">V50+W50</f>
        <v>0</v>
      </c>
      <c r="Y50" s="128"/>
      <c r="Z50" s="128"/>
      <c r="AA50" s="129" t="n">
        <f aca="false">IF(AND(Y50&lt;&gt;"",Z50&lt;&gt;""),Z50-Y50,0)</f>
        <v>0</v>
      </c>
      <c r="AB50" s="130"/>
      <c r="AC50" s="130"/>
      <c r="AD50" s="129" t="n">
        <f aca="false">AA50-(AB50+AC50)</f>
        <v>0</v>
      </c>
      <c r="AE50" s="149"/>
      <c r="AF50" s="155"/>
      <c r="AG50" s="146"/>
      <c r="AH50" s="144"/>
      <c r="AI50" s="148"/>
      <c r="AJ50" s="144"/>
      <c r="AK50" s="148"/>
      <c r="AL50" s="149"/>
      <c r="AM50" s="144"/>
      <c r="AN50" s="144"/>
      <c r="AO50" s="156"/>
      <c r="AP50" s="135"/>
      <c r="AQ50" s="157"/>
      <c r="AS50" s="137" t="n">
        <v>43</v>
      </c>
      <c r="AT50" s="158" t="n">
        <v>77101001</v>
      </c>
      <c r="AU50" s="138"/>
      <c r="AV50" s="138"/>
      <c r="AW50" s="139" t="str">
        <f aca="false">IF(O50="","",O50)</f>
        <v/>
      </c>
      <c r="AX50" s="138"/>
      <c r="AY50" s="138"/>
      <c r="AZ50" s="138"/>
      <c r="BA50" s="140" t="str">
        <f aca="false">IF(E50="","",E50)</f>
        <v/>
      </c>
      <c r="BB50" s="141" t="str">
        <f aca="false">IF(K50="","",K50)</f>
        <v/>
      </c>
      <c r="BC50" s="142" t="str">
        <f aca="false">IF(L50="","",L50)</f>
        <v/>
      </c>
      <c r="BT50" s="13" t="str">
        <f aca="false">IF($S50="CANCELADO",1,"")</f>
        <v/>
      </c>
      <c r="BU50" s="13" t="str">
        <f aca="false">IF($S50="DEVUELTO",1,"")</f>
        <v/>
      </c>
      <c r="BV50" s="13" t="str">
        <f aca="false">IF($S50="DEVUELTO",1,"")</f>
        <v/>
      </c>
      <c r="BW50" s="13" t="str">
        <f aca="false">IF($S50="CANCELADO",1,"")</f>
        <v/>
      </c>
    </row>
    <row r="51" customFormat="false" ht="23.1" hidden="false" customHeight="true" outlineLevel="0" collapsed="false">
      <c r="A51" s="143" t="n">
        <v>44</v>
      </c>
      <c r="B51" s="144"/>
      <c r="C51" s="145"/>
      <c r="D51" s="146"/>
      <c r="E51" s="147"/>
      <c r="F51" s="148"/>
      <c r="G51" s="144"/>
      <c r="H51" s="144"/>
      <c r="I51" s="144"/>
      <c r="J51" s="148"/>
      <c r="K51" s="148"/>
      <c r="L51" s="149"/>
      <c r="M51" s="144"/>
      <c r="N51" s="150"/>
      <c r="O51" s="150"/>
      <c r="P51" s="151" t="n">
        <f aca="false">IF(O51="",N51,"")</f>
        <v>0</v>
      </c>
      <c r="Q51" s="151" t="str">
        <f aca="false">IF(O51="","",(IF(N51&gt;O51,N51-O51,"")))</f>
        <v/>
      </c>
      <c r="R51" s="151" t="str">
        <f aca="false">IF(N51-O51&lt;0,N51-O51,"")</f>
        <v/>
      </c>
      <c r="S51" s="151" t="str">
        <f aca="false">IF(C51&lt;&gt;"",IF($N51="","CANCELADO",IF($O51&lt;&gt;"","FACTURADO","DEVUELTO")),IF(C51="",""))</f>
        <v/>
      </c>
      <c r="T51" s="152"/>
      <c r="U51" s="144"/>
      <c r="V51" s="153"/>
      <c r="W51" s="153"/>
      <c r="X51" s="154" t="n">
        <f aca="false">V51+W51</f>
        <v>0</v>
      </c>
      <c r="Y51" s="128"/>
      <c r="Z51" s="128"/>
      <c r="AA51" s="129" t="n">
        <f aca="false">IF(AND(Y51&lt;&gt;"",Z51&lt;&gt;""),Z51-Y51,0)</f>
        <v>0</v>
      </c>
      <c r="AB51" s="130"/>
      <c r="AC51" s="130"/>
      <c r="AD51" s="129" t="n">
        <f aca="false">AA51-(AB51+AC51)</f>
        <v>0</v>
      </c>
      <c r="AE51" s="149"/>
      <c r="AF51" s="155"/>
      <c r="AG51" s="146"/>
      <c r="AH51" s="144"/>
      <c r="AI51" s="148"/>
      <c r="AJ51" s="144"/>
      <c r="AK51" s="148"/>
      <c r="AL51" s="149"/>
      <c r="AM51" s="144"/>
      <c r="AN51" s="144"/>
      <c r="AO51" s="156"/>
      <c r="AP51" s="135"/>
      <c r="AQ51" s="157"/>
      <c r="AS51" s="137" t="n">
        <v>44</v>
      </c>
      <c r="AT51" s="158" t="n">
        <v>77101001</v>
      </c>
      <c r="AU51" s="138"/>
      <c r="AV51" s="138"/>
      <c r="AW51" s="139" t="str">
        <f aca="false">IF(O51="","",O51)</f>
        <v/>
      </c>
      <c r="AX51" s="138"/>
      <c r="AY51" s="138"/>
      <c r="AZ51" s="138"/>
      <c r="BA51" s="140" t="str">
        <f aca="false">IF(E51="","",E51)</f>
        <v/>
      </c>
      <c r="BB51" s="141" t="str">
        <f aca="false">IF(K51="","",K51)</f>
        <v/>
      </c>
      <c r="BC51" s="142" t="str">
        <f aca="false">IF(L51="","",L51)</f>
        <v/>
      </c>
      <c r="BT51" s="13" t="str">
        <f aca="false">IF($S51="CANCELADO",1,"")</f>
        <v/>
      </c>
      <c r="BU51" s="13" t="str">
        <f aca="false">IF($S51="DEVUELTO",1,"")</f>
        <v/>
      </c>
      <c r="BV51" s="13" t="str">
        <f aca="false">IF($S51="DEVUELTO",1,"")</f>
        <v/>
      </c>
      <c r="BW51" s="13" t="str">
        <f aca="false">IF($S51="CANCELADO",1,"")</f>
        <v/>
      </c>
    </row>
    <row r="52" customFormat="false" ht="23.1" hidden="false" customHeight="true" outlineLevel="0" collapsed="false">
      <c r="A52" s="143" t="n">
        <v>45</v>
      </c>
      <c r="B52" s="144"/>
      <c r="C52" s="145"/>
      <c r="D52" s="146"/>
      <c r="E52" s="147"/>
      <c r="F52" s="148"/>
      <c r="G52" s="144"/>
      <c r="H52" s="144"/>
      <c r="I52" s="144"/>
      <c r="J52" s="148"/>
      <c r="K52" s="148"/>
      <c r="L52" s="149"/>
      <c r="M52" s="144"/>
      <c r="N52" s="150"/>
      <c r="O52" s="150"/>
      <c r="P52" s="151" t="n">
        <f aca="false">IF(O52="",N52,"")</f>
        <v>0</v>
      </c>
      <c r="Q52" s="151" t="str">
        <f aca="false">IF(O52="","",(IF(N52&gt;O52,N52-O52,"")))</f>
        <v/>
      </c>
      <c r="R52" s="151" t="str">
        <f aca="false">IF(N52-O52&lt;0,N52-O52,"")</f>
        <v/>
      </c>
      <c r="S52" s="151" t="str">
        <f aca="false">IF(C52&lt;&gt;"",IF($N52="","CANCELADO",IF($O52&lt;&gt;"","FACTURADO","DEVUELTO")),IF(C52="",""))</f>
        <v/>
      </c>
      <c r="T52" s="152"/>
      <c r="U52" s="144"/>
      <c r="V52" s="153"/>
      <c r="W52" s="153"/>
      <c r="X52" s="154" t="n">
        <f aca="false">V52+W52</f>
        <v>0</v>
      </c>
      <c r="Y52" s="128"/>
      <c r="Z52" s="128"/>
      <c r="AA52" s="129" t="n">
        <f aca="false">IF(AND(Y52&lt;&gt;"",Z52&lt;&gt;""),Z52-Y52,0)</f>
        <v>0</v>
      </c>
      <c r="AB52" s="130"/>
      <c r="AC52" s="130"/>
      <c r="AD52" s="129" t="n">
        <f aca="false">AA52-(AB52+AC52)</f>
        <v>0</v>
      </c>
      <c r="AE52" s="149"/>
      <c r="AF52" s="155"/>
      <c r="AG52" s="146"/>
      <c r="AH52" s="144"/>
      <c r="AI52" s="148"/>
      <c r="AJ52" s="144"/>
      <c r="AK52" s="148"/>
      <c r="AL52" s="149"/>
      <c r="AM52" s="144"/>
      <c r="AN52" s="144"/>
      <c r="AO52" s="156"/>
      <c r="AP52" s="135"/>
      <c r="AQ52" s="157"/>
      <c r="AS52" s="137" t="n">
        <v>45</v>
      </c>
      <c r="AT52" s="158" t="n">
        <v>77101001</v>
      </c>
      <c r="AU52" s="138"/>
      <c r="AV52" s="138"/>
      <c r="AW52" s="139" t="str">
        <f aca="false">IF(O52="","",O52)</f>
        <v/>
      </c>
      <c r="AX52" s="138"/>
      <c r="AY52" s="138"/>
      <c r="AZ52" s="138"/>
      <c r="BA52" s="140" t="str">
        <f aca="false">IF(E52="","",E52)</f>
        <v/>
      </c>
      <c r="BB52" s="141" t="str">
        <f aca="false">IF(K52="","",K52)</f>
        <v/>
      </c>
      <c r="BC52" s="142" t="str">
        <f aca="false">IF(L52="","",L52)</f>
        <v/>
      </c>
      <c r="BT52" s="13" t="str">
        <f aca="false">IF($S52="CANCELADO",1,"")</f>
        <v/>
      </c>
      <c r="BU52" s="13" t="str">
        <f aca="false">IF($S52="DEVUELTO",1,"")</f>
        <v/>
      </c>
      <c r="BV52" s="13" t="str">
        <f aca="false">IF($S52="DEVUELTO",1,"")</f>
        <v/>
      </c>
      <c r="BW52" s="13" t="str">
        <f aca="false">IF($S52="CANCELADO",1,"")</f>
        <v/>
      </c>
    </row>
    <row r="53" customFormat="false" ht="23.1" hidden="false" customHeight="true" outlineLevel="0" collapsed="false">
      <c r="A53" s="143" t="n">
        <v>46</v>
      </c>
      <c r="B53" s="144"/>
      <c r="C53" s="145"/>
      <c r="D53" s="146"/>
      <c r="E53" s="147"/>
      <c r="F53" s="148"/>
      <c r="G53" s="144"/>
      <c r="H53" s="144"/>
      <c r="I53" s="144"/>
      <c r="J53" s="148"/>
      <c r="K53" s="148"/>
      <c r="L53" s="149"/>
      <c r="M53" s="144"/>
      <c r="N53" s="150"/>
      <c r="O53" s="150"/>
      <c r="P53" s="151" t="n">
        <f aca="false">IF(O53="",N53,"")</f>
        <v>0</v>
      </c>
      <c r="Q53" s="151" t="str">
        <f aca="false">IF(O53="","",(IF(N53&gt;O53,N53-O53,"")))</f>
        <v/>
      </c>
      <c r="R53" s="151" t="str">
        <f aca="false">IF(N53-O53&lt;0,N53-O53,"")</f>
        <v/>
      </c>
      <c r="S53" s="151" t="str">
        <f aca="false">IF(C53&lt;&gt;"",IF($N53="","CANCELADO",IF($O53&lt;&gt;"","FACTURADO","DEVUELTO")),IF(C53="",""))</f>
        <v/>
      </c>
      <c r="T53" s="152"/>
      <c r="U53" s="144"/>
      <c r="V53" s="153"/>
      <c r="W53" s="153"/>
      <c r="X53" s="154" t="n">
        <f aca="false">V53+W53</f>
        <v>0</v>
      </c>
      <c r="Y53" s="128"/>
      <c r="Z53" s="128"/>
      <c r="AA53" s="129" t="n">
        <f aca="false">IF(AND(Y53&lt;&gt;"",Z53&lt;&gt;""),Z53-Y53,0)</f>
        <v>0</v>
      </c>
      <c r="AB53" s="130"/>
      <c r="AC53" s="130"/>
      <c r="AD53" s="129" t="n">
        <f aca="false">AA53-(AB53+AC53)</f>
        <v>0</v>
      </c>
      <c r="AE53" s="149"/>
      <c r="AF53" s="155"/>
      <c r="AG53" s="146"/>
      <c r="AH53" s="144"/>
      <c r="AI53" s="148"/>
      <c r="AJ53" s="144"/>
      <c r="AK53" s="148"/>
      <c r="AL53" s="149"/>
      <c r="AM53" s="144"/>
      <c r="AN53" s="144"/>
      <c r="AO53" s="156"/>
      <c r="AP53" s="135"/>
      <c r="AQ53" s="157"/>
      <c r="AS53" s="137" t="n">
        <v>46</v>
      </c>
      <c r="AT53" s="158" t="n">
        <v>77101001</v>
      </c>
      <c r="AU53" s="138"/>
      <c r="AV53" s="138"/>
      <c r="AW53" s="139" t="str">
        <f aca="false">IF(O53="","",O53)</f>
        <v/>
      </c>
      <c r="AX53" s="138"/>
      <c r="AY53" s="138"/>
      <c r="AZ53" s="138"/>
      <c r="BA53" s="140" t="str">
        <f aca="false">IF(E53="","",E53)</f>
        <v/>
      </c>
      <c r="BB53" s="141" t="str">
        <f aca="false">IF(K53="","",K53)</f>
        <v/>
      </c>
      <c r="BC53" s="142" t="str">
        <f aca="false">IF(L53="","",L53)</f>
        <v/>
      </c>
      <c r="BT53" s="13" t="str">
        <f aca="false">IF($S53="CANCELADO",1,"")</f>
        <v/>
      </c>
      <c r="BU53" s="13" t="str">
        <f aca="false">IF($S53="DEVUELTO",1,"")</f>
        <v/>
      </c>
      <c r="BV53" s="13" t="str">
        <f aca="false">IF($S53="DEVUELTO",1,"")</f>
        <v/>
      </c>
      <c r="BW53" s="13" t="str">
        <f aca="false">IF($S53="CANCELADO",1,"")</f>
        <v/>
      </c>
    </row>
    <row r="54" customFormat="false" ht="23.1" hidden="false" customHeight="true" outlineLevel="0" collapsed="false">
      <c r="A54" s="143" t="n">
        <v>47</v>
      </c>
      <c r="B54" s="144"/>
      <c r="C54" s="145"/>
      <c r="D54" s="146"/>
      <c r="E54" s="147"/>
      <c r="F54" s="148"/>
      <c r="G54" s="144"/>
      <c r="H54" s="144"/>
      <c r="I54" s="144"/>
      <c r="J54" s="148"/>
      <c r="K54" s="148"/>
      <c r="L54" s="149"/>
      <c r="M54" s="144"/>
      <c r="N54" s="150"/>
      <c r="O54" s="150"/>
      <c r="P54" s="151" t="n">
        <f aca="false">IF(O54="",N54,"")</f>
        <v>0</v>
      </c>
      <c r="Q54" s="151" t="str">
        <f aca="false">IF(O54="","",(IF(N54&gt;O54,N54-O54,"")))</f>
        <v/>
      </c>
      <c r="R54" s="151" t="str">
        <f aca="false">IF(N54-O54&lt;0,N54-O54,"")</f>
        <v/>
      </c>
      <c r="S54" s="151" t="str">
        <f aca="false">IF(C54&lt;&gt;"",IF($N54="","CANCELADO",IF($O54&lt;&gt;"","FACTURADO","DEVUELTO")),IF(C54="",""))</f>
        <v/>
      </c>
      <c r="T54" s="152"/>
      <c r="U54" s="144"/>
      <c r="V54" s="153"/>
      <c r="W54" s="153"/>
      <c r="X54" s="154" t="n">
        <f aca="false">V54+W54</f>
        <v>0</v>
      </c>
      <c r="Y54" s="128"/>
      <c r="Z54" s="128"/>
      <c r="AA54" s="129" t="n">
        <f aca="false">IF(AND(Y54&lt;&gt;"",Z54&lt;&gt;""),Z54-Y54,0)</f>
        <v>0</v>
      </c>
      <c r="AB54" s="130"/>
      <c r="AC54" s="130"/>
      <c r="AD54" s="129" t="n">
        <f aca="false">AA54-(AB54+AC54)</f>
        <v>0</v>
      </c>
      <c r="AE54" s="149"/>
      <c r="AF54" s="155"/>
      <c r="AG54" s="146"/>
      <c r="AH54" s="144"/>
      <c r="AI54" s="148"/>
      <c r="AJ54" s="144"/>
      <c r="AK54" s="148"/>
      <c r="AL54" s="149"/>
      <c r="AM54" s="144"/>
      <c r="AN54" s="144"/>
      <c r="AO54" s="156"/>
      <c r="AP54" s="135"/>
      <c r="AQ54" s="157"/>
      <c r="AS54" s="137" t="n">
        <v>47</v>
      </c>
      <c r="AT54" s="158" t="n">
        <v>77101001</v>
      </c>
      <c r="AU54" s="138"/>
      <c r="AV54" s="138"/>
      <c r="AW54" s="139" t="str">
        <f aca="false">IF(O54="","",O54)</f>
        <v/>
      </c>
      <c r="AX54" s="138"/>
      <c r="AY54" s="138"/>
      <c r="AZ54" s="138"/>
      <c r="BA54" s="140" t="str">
        <f aca="false">IF(E54="","",E54)</f>
        <v/>
      </c>
      <c r="BB54" s="141" t="str">
        <f aca="false">IF(K54="","",K54)</f>
        <v/>
      </c>
      <c r="BC54" s="142" t="str">
        <f aca="false">IF(L54="","",L54)</f>
        <v/>
      </c>
      <c r="BT54" s="13" t="str">
        <f aca="false">IF($S54="CANCELADO",1,"")</f>
        <v/>
      </c>
      <c r="BU54" s="13" t="str">
        <f aca="false">IF($S54="DEVUELTO",1,"")</f>
        <v/>
      </c>
      <c r="BV54" s="13" t="str">
        <f aca="false">IF($S54="DEVUELTO",1,"")</f>
        <v/>
      </c>
      <c r="BW54" s="13" t="str">
        <f aca="false">IF($S54="CANCELADO",1,"")</f>
        <v/>
      </c>
    </row>
    <row r="55" customFormat="false" ht="23.1" hidden="false" customHeight="true" outlineLevel="0" collapsed="false">
      <c r="A55" s="143" t="n">
        <v>48</v>
      </c>
      <c r="B55" s="144"/>
      <c r="C55" s="145"/>
      <c r="D55" s="146"/>
      <c r="E55" s="147"/>
      <c r="F55" s="148"/>
      <c r="G55" s="144"/>
      <c r="H55" s="144"/>
      <c r="I55" s="144"/>
      <c r="J55" s="148"/>
      <c r="K55" s="148"/>
      <c r="L55" s="149"/>
      <c r="M55" s="144"/>
      <c r="N55" s="150"/>
      <c r="O55" s="150"/>
      <c r="P55" s="151" t="n">
        <f aca="false">IF(O55="",N55,"")</f>
        <v>0</v>
      </c>
      <c r="Q55" s="151" t="str">
        <f aca="false">IF(O55="","",(IF(N55&gt;O55,N55-O55,"")))</f>
        <v/>
      </c>
      <c r="R55" s="151" t="str">
        <f aca="false">IF(N55-O55&lt;0,N55-O55,"")</f>
        <v/>
      </c>
      <c r="S55" s="151" t="str">
        <f aca="false">IF(C55&lt;&gt;"",IF($N55="","CANCELADO",IF($O55&lt;&gt;"","FACTURADO","DEVUELTO")),IF(C55="",""))</f>
        <v/>
      </c>
      <c r="T55" s="152"/>
      <c r="U55" s="144"/>
      <c r="V55" s="153"/>
      <c r="W55" s="153"/>
      <c r="X55" s="154" t="n">
        <f aca="false">V55+W55</f>
        <v>0</v>
      </c>
      <c r="Y55" s="128"/>
      <c r="Z55" s="128"/>
      <c r="AA55" s="129" t="n">
        <f aca="false">IF(AND(Y55&lt;&gt;"",Z55&lt;&gt;""),Z55-Y55,0)</f>
        <v>0</v>
      </c>
      <c r="AB55" s="130"/>
      <c r="AC55" s="130"/>
      <c r="AD55" s="129" t="n">
        <f aca="false">AA55-(AB55+AC55)</f>
        <v>0</v>
      </c>
      <c r="AE55" s="149"/>
      <c r="AF55" s="155"/>
      <c r="AG55" s="146"/>
      <c r="AH55" s="144"/>
      <c r="AI55" s="148"/>
      <c r="AJ55" s="144"/>
      <c r="AK55" s="148"/>
      <c r="AL55" s="149"/>
      <c r="AM55" s="144"/>
      <c r="AN55" s="144"/>
      <c r="AO55" s="156"/>
      <c r="AP55" s="135"/>
      <c r="AQ55" s="157"/>
      <c r="AS55" s="137" t="n">
        <v>48</v>
      </c>
      <c r="AT55" s="158" t="n">
        <v>77101001</v>
      </c>
      <c r="AU55" s="138"/>
      <c r="AV55" s="138"/>
      <c r="AW55" s="139" t="str">
        <f aca="false">IF(O55="","",O55)</f>
        <v/>
      </c>
      <c r="AX55" s="138"/>
      <c r="AY55" s="138"/>
      <c r="AZ55" s="138"/>
      <c r="BA55" s="140" t="str">
        <f aca="false">IF(E55="","",E55)</f>
        <v/>
      </c>
      <c r="BB55" s="141" t="str">
        <f aca="false">IF(K55="","",K55)</f>
        <v/>
      </c>
      <c r="BC55" s="142" t="str">
        <f aca="false">IF(L55="","",L55)</f>
        <v/>
      </c>
      <c r="BT55" s="13" t="str">
        <f aca="false">IF($S55="CANCELADO",1,"")</f>
        <v/>
      </c>
      <c r="BU55" s="13" t="str">
        <f aca="false">IF($S55="DEVUELTO",1,"")</f>
        <v/>
      </c>
      <c r="BV55" s="13" t="str">
        <f aca="false">IF($S55="DEVUELTO",1,"")</f>
        <v/>
      </c>
      <c r="BW55" s="13" t="str">
        <f aca="false">IF($S55="CANCELADO",1,"")</f>
        <v/>
      </c>
    </row>
    <row r="56" customFormat="false" ht="23.1" hidden="false" customHeight="true" outlineLevel="0" collapsed="false">
      <c r="A56" s="143" t="n">
        <v>49</v>
      </c>
      <c r="B56" s="144"/>
      <c r="C56" s="145"/>
      <c r="D56" s="146"/>
      <c r="E56" s="147"/>
      <c r="F56" s="148"/>
      <c r="G56" s="144"/>
      <c r="H56" s="144"/>
      <c r="I56" s="144"/>
      <c r="J56" s="148"/>
      <c r="K56" s="148"/>
      <c r="L56" s="149"/>
      <c r="M56" s="144"/>
      <c r="N56" s="150"/>
      <c r="O56" s="150"/>
      <c r="P56" s="151" t="n">
        <f aca="false">IF(O56="",N56,"")</f>
        <v>0</v>
      </c>
      <c r="Q56" s="151" t="str">
        <f aca="false">IF(O56="","",(IF(N56&gt;O56,N56-O56,"")))</f>
        <v/>
      </c>
      <c r="R56" s="151" t="str">
        <f aca="false">IF(N56-O56&lt;0,N56-O56,"")</f>
        <v/>
      </c>
      <c r="S56" s="151" t="str">
        <f aca="false">IF(C56&lt;&gt;"",IF($N56="","CANCELADO",IF($O56&lt;&gt;"","FACTURADO","DEVUELTO")),IF(C56="",""))</f>
        <v/>
      </c>
      <c r="T56" s="152"/>
      <c r="U56" s="144"/>
      <c r="V56" s="153"/>
      <c r="W56" s="153"/>
      <c r="X56" s="154" t="n">
        <f aca="false">V56+W56</f>
        <v>0</v>
      </c>
      <c r="Y56" s="128"/>
      <c r="Z56" s="128"/>
      <c r="AA56" s="129" t="n">
        <f aca="false">IF(AND(Y56&lt;&gt;"",Z56&lt;&gt;""),Z56-Y56,0)</f>
        <v>0</v>
      </c>
      <c r="AB56" s="130"/>
      <c r="AC56" s="130"/>
      <c r="AD56" s="129" t="n">
        <f aca="false">AA56-(AB56+AC56)</f>
        <v>0</v>
      </c>
      <c r="AE56" s="149"/>
      <c r="AF56" s="155"/>
      <c r="AG56" s="146"/>
      <c r="AH56" s="144"/>
      <c r="AI56" s="148"/>
      <c r="AJ56" s="144"/>
      <c r="AK56" s="148"/>
      <c r="AL56" s="149"/>
      <c r="AM56" s="144"/>
      <c r="AN56" s="144"/>
      <c r="AO56" s="156"/>
      <c r="AP56" s="135"/>
      <c r="AQ56" s="157"/>
      <c r="AS56" s="137" t="n">
        <v>49</v>
      </c>
      <c r="AT56" s="158" t="n">
        <v>77101001</v>
      </c>
      <c r="AU56" s="138"/>
      <c r="AV56" s="138"/>
      <c r="AW56" s="139" t="str">
        <f aca="false">IF(O56="","",O56)</f>
        <v/>
      </c>
      <c r="AX56" s="138"/>
      <c r="AY56" s="138"/>
      <c r="AZ56" s="138"/>
      <c r="BA56" s="140" t="str">
        <f aca="false">IF(E56="","",E56)</f>
        <v/>
      </c>
      <c r="BB56" s="141" t="str">
        <f aca="false">IF(K56="","",K56)</f>
        <v/>
      </c>
      <c r="BC56" s="142" t="str">
        <f aca="false">IF(L56="","",L56)</f>
        <v/>
      </c>
      <c r="BT56" s="13" t="str">
        <f aca="false">IF($S56="CANCELADO",1,"")</f>
        <v/>
      </c>
      <c r="BU56" s="13" t="str">
        <f aca="false">IF($S56="DEVUELTO",1,"")</f>
        <v/>
      </c>
      <c r="BV56" s="13" t="str">
        <f aca="false">IF($S56="DEVUELTO",1,"")</f>
        <v/>
      </c>
      <c r="BW56" s="13" t="str">
        <f aca="false">IF($S56="CANCELADO",1,"")</f>
        <v/>
      </c>
    </row>
    <row r="57" customFormat="false" ht="23.1" hidden="false" customHeight="true" outlineLevel="0" collapsed="false">
      <c r="A57" s="143" t="n">
        <v>50</v>
      </c>
      <c r="B57" s="144"/>
      <c r="C57" s="145"/>
      <c r="D57" s="146"/>
      <c r="E57" s="147"/>
      <c r="F57" s="148"/>
      <c r="G57" s="144"/>
      <c r="H57" s="144"/>
      <c r="I57" s="144"/>
      <c r="J57" s="148"/>
      <c r="K57" s="148"/>
      <c r="L57" s="149"/>
      <c r="M57" s="144"/>
      <c r="N57" s="150"/>
      <c r="O57" s="150"/>
      <c r="P57" s="151" t="n">
        <f aca="false">IF(O57="",N57,"")</f>
        <v>0</v>
      </c>
      <c r="Q57" s="151" t="str">
        <f aca="false">IF(O57="","",(IF(N57&gt;O57,N57-O57,"")))</f>
        <v/>
      </c>
      <c r="R57" s="151" t="str">
        <f aca="false">IF(N57-O57&lt;0,N57-O57,"")</f>
        <v/>
      </c>
      <c r="S57" s="151" t="str">
        <f aca="false">IF(C57&lt;&gt;"",IF($N57="","CANCELADO",IF($O57&lt;&gt;"","FACTURADO","DEVUELTO")),IF(C57="",""))</f>
        <v/>
      </c>
      <c r="T57" s="152"/>
      <c r="U57" s="144"/>
      <c r="V57" s="153"/>
      <c r="W57" s="153"/>
      <c r="X57" s="154" t="n">
        <f aca="false">V57+W57</f>
        <v>0</v>
      </c>
      <c r="Y57" s="128"/>
      <c r="Z57" s="128"/>
      <c r="AA57" s="129" t="n">
        <f aca="false">IF(AND(Y57&lt;&gt;"",Z57&lt;&gt;""),Z57-Y57,0)</f>
        <v>0</v>
      </c>
      <c r="AB57" s="130"/>
      <c r="AC57" s="130"/>
      <c r="AD57" s="129" t="n">
        <f aca="false">AA57-(AB57+AC57)</f>
        <v>0</v>
      </c>
      <c r="AE57" s="149"/>
      <c r="AF57" s="155"/>
      <c r="AG57" s="146"/>
      <c r="AH57" s="144"/>
      <c r="AI57" s="148"/>
      <c r="AJ57" s="144"/>
      <c r="AK57" s="148"/>
      <c r="AL57" s="149"/>
      <c r="AM57" s="144"/>
      <c r="AN57" s="144"/>
      <c r="AO57" s="156"/>
      <c r="AP57" s="135"/>
      <c r="AQ57" s="157"/>
      <c r="AS57" s="137" t="n">
        <v>50</v>
      </c>
      <c r="AT57" s="158" t="n">
        <v>77101001</v>
      </c>
      <c r="AU57" s="138"/>
      <c r="AV57" s="138"/>
      <c r="AW57" s="139" t="str">
        <f aca="false">IF(O57="","",O57)</f>
        <v/>
      </c>
      <c r="AX57" s="138"/>
      <c r="AY57" s="138"/>
      <c r="AZ57" s="138"/>
      <c r="BA57" s="140" t="str">
        <f aca="false">IF(E57="","",E57)</f>
        <v/>
      </c>
      <c r="BB57" s="141" t="str">
        <f aca="false">IF(K57="","",K57)</f>
        <v/>
      </c>
      <c r="BC57" s="142" t="str">
        <f aca="false">IF(L57="","",L57)</f>
        <v/>
      </c>
      <c r="BT57" s="13" t="str">
        <f aca="false">IF($S57="CANCELADO",1,"")</f>
        <v/>
      </c>
      <c r="BU57" s="13" t="str">
        <f aca="false">IF($S57="DEVUELTO",1,"")</f>
        <v/>
      </c>
      <c r="BV57" s="13" t="str">
        <f aca="false">IF($S57="DEVUELTO",1,"")</f>
        <v/>
      </c>
      <c r="BW57" s="13" t="str">
        <f aca="false">IF($S57="CANCELADO",1,"")</f>
        <v/>
      </c>
    </row>
    <row r="58" customFormat="false" ht="23.1" hidden="false" customHeight="true" outlineLevel="0" collapsed="false">
      <c r="A58" s="143" t="n">
        <v>51</v>
      </c>
      <c r="B58" s="144"/>
      <c r="C58" s="145"/>
      <c r="D58" s="146"/>
      <c r="E58" s="147"/>
      <c r="F58" s="148"/>
      <c r="G58" s="144"/>
      <c r="H58" s="144"/>
      <c r="I58" s="144"/>
      <c r="J58" s="148"/>
      <c r="K58" s="148"/>
      <c r="L58" s="149"/>
      <c r="M58" s="144"/>
      <c r="N58" s="150"/>
      <c r="O58" s="150"/>
      <c r="P58" s="151" t="n">
        <f aca="false">IF(O58="",N58,"")</f>
        <v>0</v>
      </c>
      <c r="Q58" s="151" t="str">
        <f aca="false">IF(O58="","",(IF(N58&gt;O58,N58-O58,"")))</f>
        <v/>
      </c>
      <c r="R58" s="151" t="str">
        <f aca="false">IF(N58-O58&lt;0,N58-O58,"")</f>
        <v/>
      </c>
      <c r="S58" s="151" t="str">
        <f aca="false">IF(C58&lt;&gt;"",IF($N58="","CANCELADO",IF($O58&lt;&gt;"","FACTURADO","DEVUELTO")),IF(C58="",""))</f>
        <v/>
      </c>
      <c r="T58" s="152"/>
      <c r="U58" s="144"/>
      <c r="V58" s="153"/>
      <c r="W58" s="153"/>
      <c r="X58" s="154" t="n">
        <f aca="false">V58+W58</f>
        <v>0</v>
      </c>
      <c r="Y58" s="128"/>
      <c r="Z58" s="128"/>
      <c r="AA58" s="129" t="n">
        <f aca="false">IF(AND(Y58&lt;&gt;"",Z58&lt;&gt;""),Z58-Y58,0)</f>
        <v>0</v>
      </c>
      <c r="AB58" s="130"/>
      <c r="AC58" s="130"/>
      <c r="AD58" s="129" t="n">
        <f aca="false">AA58-(AB58+AC58)</f>
        <v>0</v>
      </c>
      <c r="AE58" s="149"/>
      <c r="AF58" s="155"/>
      <c r="AG58" s="146"/>
      <c r="AH58" s="144"/>
      <c r="AI58" s="148"/>
      <c r="AJ58" s="144"/>
      <c r="AK58" s="148"/>
      <c r="AL58" s="149"/>
      <c r="AM58" s="144"/>
      <c r="AN58" s="144"/>
      <c r="AO58" s="156"/>
      <c r="AP58" s="135"/>
      <c r="AQ58" s="157"/>
      <c r="AS58" s="137" t="n">
        <v>51</v>
      </c>
      <c r="AT58" s="160" t="n">
        <v>77101001</v>
      </c>
      <c r="AU58" s="161"/>
      <c r="AV58" s="161"/>
      <c r="AW58" s="162" t="str">
        <f aca="false">IF(O58="","",O58)</f>
        <v/>
      </c>
      <c r="AX58" s="161"/>
      <c r="AY58" s="161"/>
      <c r="AZ58" s="161"/>
      <c r="BA58" s="163" t="str">
        <f aca="false">IF(E58="","",E58)</f>
        <v/>
      </c>
      <c r="BB58" s="164" t="str">
        <f aca="false">IF(K58="","",K58)</f>
        <v/>
      </c>
      <c r="BC58" s="165" t="str">
        <f aca="false">IF(L58="","",L58)</f>
        <v/>
      </c>
      <c r="BT58" s="13" t="str">
        <f aca="false">IF($S58="CANCELADO",1,"")</f>
        <v/>
      </c>
      <c r="BU58" s="13" t="str">
        <f aca="false">IF($S58="DEVUELTO",1,"")</f>
        <v/>
      </c>
      <c r="BV58" s="13" t="str">
        <f aca="false">IF($S58="DEVUELTO",1,"")</f>
        <v/>
      </c>
      <c r="BW58" s="13" t="str">
        <f aca="false">IF($S58="CANCELADO",1,"")</f>
        <v/>
      </c>
    </row>
    <row r="59" customFormat="false" ht="23.1" hidden="false" customHeight="true" outlineLevel="0" collapsed="false">
      <c r="A59" s="143" t="n">
        <v>52</v>
      </c>
      <c r="B59" s="144"/>
      <c r="C59" s="145"/>
      <c r="D59" s="146"/>
      <c r="E59" s="147"/>
      <c r="F59" s="148"/>
      <c r="G59" s="144"/>
      <c r="H59" s="144"/>
      <c r="I59" s="144"/>
      <c r="J59" s="148"/>
      <c r="K59" s="148"/>
      <c r="L59" s="149"/>
      <c r="M59" s="144"/>
      <c r="N59" s="150"/>
      <c r="O59" s="150"/>
      <c r="P59" s="151" t="n">
        <f aca="false">IF(O59="",N59,"")</f>
        <v>0</v>
      </c>
      <c r="Q59" s="151" t="str">
        <f aca="false">IF(O59="","",(IF(N59&gt;O59,N59-O59,"")))</f>
        <v/>
      </c>
      <c r="R59" s="151" t="str">
        <f aca="false">IF(N59-O59&lt;0,N59-O59,"")</f>
        <v/>
      </c>
      <c r="S59" s="151" t="str">
        <f aca="false">IF(C59&lt;&gt;"",IF($N59="","CANCELADO",IF($O59&lt;&gt;"","FACTURADO","DEVUELTO")),IF(C59="",""))</f>
        <v/>
      </c>
      <c r="T59" s="152"/>
      <c r="U59" s="144"/>
      <c r="V59" s="153"/>
      <c r="W59" s="153"/>
      <c r="X59" s="154" t="n">
        <f aca="false">V59+W59</f>
        <v>0</v>
      </c>
      <c r="Y59" s="128"/>
      <c r="Z59" s="128"/>
      <c r="AA59" s="129" t="n">
        <f aca="false">IF(AND(Y59&lt;&gt;"",Z59&lt;&gt;""),Z59-Y59,0)</f>
        <v>0</v>
      </c>
      <c r="AB59" s="130"/>
      <c r="AC59" s="130"/>
      <c r="AD59" s="129" t="n">
        <f aca="false">AA59-(AB59+AC59)</f>
        <v>0</v>
      </c>
      <c r="AE59" s="149"/>
      <c r="AF59" s="155"/>
      <c r="AG59" s="146"/>
      <c r="AH59" s="144"/>
      <c r="AI59" s="148"/>
      <c r="AJ59" s="144"/>
      <c r="AK59" s="148"/>
      <c r="AL59" s="149"/>
      <c r="AM59" s="144"/>
      <c r="AN59" s="144"/>
      <c r="AO59" s="156"/>
      <c r="AP59" s="135"/>
      <c r="AQ59" s="157"/>
      <c r="AS59" s="137" t="n">
        <v>52</v>
      </c>
      <c r="AT59" s="160" t="n">
        <v>77101001</v>
      </c>
      <c r="AU59" s="161"/>
      <c r="AV59" s="161"/>
      <c r="AW59" s="162" t="str">
        <f aca="false">IF(O59="","",O59)</f>
        <v/>
      </c>
      <c r="AX59" s="161"/>
      <c r="AY59" s="161"/>
      <c r="AZ59" s="161"/>
      <c r="BA59" s="163" t="str">
        <f aca="false">IF(E59="","",E59)</f>
        <v/>
      </c>
      <c r="BB59" s="164" t="str">
        <f aca="false">IF(K59="","",K59)</f>
        <v/>
      </c>
      <c r="BC59" s="165" t="str">
        <f aca="false">IF(L59="","",L59)</f>
        <v/>
      </c>
      <c r="BT59" s="13" t="str">
        <f aca="false">IF($S59="CANCELADO",1,"")</f>
        <v/>
      </c>
      <c r="BU59" s="13" t="str">
        <f aca="false">IF($S59="DEVUELTO",1,"")</f>
        <v/>
      </c>
      <c r="BV59" s="13" t="str">
        <f aca="false">IF($S59="DEVUELTO",1,"")</f>
        <v/>
      </c>
      <c r="BW59" s="13" t="str">
        <f aca="false">IF($S59="CANCELADO",1,"")</f>
        <v/>
      </c>
    </row>
    <row r="60" customFormat="false" ht="23.1" hidden="false" customHeight="true" outlineLevel="0" collapsed="false">
      <c r="A60" s="143" t="n">
        <v>53</v>
      </c>
      <c r="B60" s="144"/>
      <c r="C60" s="145"/>
      <c r="D60" s="146"/>
      <c r="E60" s="147"/>
      <c r="F60" s="148"/>
      <c r="G60" s="144"/>
      <c r="H60" s="144"/>
      <c r="I60" s="144"/>
      <c r="J60" s="148"/>
      <c r="K60" s="148"/>
      <c r="L60" s="149"/>
      <c r="M60" s="144"/>
      <c r="N60" s="150"/>
      <c r="O60" s="150"/>
      <c r="P60" s="151" t="n">
        <f aca="false">IF(O60="",N60,"")</f>
        <v>0</v>
      </c>
      <c r="Q60" s="151" t="str">
        <f aca="false">IF(O60="","",(IF(N60&gt;O60,N60-O60,"")))</f>
        <v/>
      </c>
      <c r="R60" s="151" t="str">
        <f aca="false">IF(N60-O60&lt;0,N60-O60,"")</f>
        <v/>
      </c>
      <c r="S60" s="151" t="str">
        <f aca="false">IF(C60&lt;&gt;"",IF($N60="","CANCELADO",IF($O60&lt;&gt;"","FACTURADO","DEVUELTO")),IF(C60="",""))</f>
        <v/>
      </c>
      <c r="T60" s="152"/>
      <c r="U60" s="144"/>
      <c r="V60" s="153"/>
      <c r="W60" s="153"/>
      <c r="X60" s="154" t="n">
        <f aca="false">V60+W60</f>
        <v>0</v>
      </c>
      <c r="Y60" s="128"/>
      <c r="Z60" s="128"/>
      <c r="AA60" s="129" t="n">
        <f aca="false">IF(AND(Y60&lt;&gt;"",Z60&lt;&gt;""),Z60-Y60,0)</f>
        <v>0</v>
      </c>
      <c r="AB60" s="130"/>
      <c r="AC60" s="130"/>
      <c r="AD60" s="129" t="n">
        <f aca="false">AA60-(AB60+AC60)</f>
        <v>0</v>
      </c>
      <c r="AE60" s="149"/>
      <c r="AF60" s="155"/>
      <c r="AG60" s="146"/>
      <c r="AH60" s="144"/>
      <c r="AI60" s="148"/>
      <c r="AJ60" s="144"/>
      <c r="AK60" s="148"/>
      <c r="AL60" s="149"/>
      <c r="AM60" s="144"/>
      <c r="AN60" s="144"/>
      <c r="AO60" s="156"/>
      <c r="AP60" s="135"/>
      <c r="AQ60" s="157"/>
      <c r="AS60" s="137" t="n">
        <v>53</v>
      </c>
      <c r="AT60" s="160" t="n">
        <v>77101001</v>
      </c>
      <c r="AU60" s="161"/>
      <c r="AV60" s="161"/>
      <c r="AW60" s="162" t="str">
        <f aca="false">IF(O60="","",O60)</f>
        <v/>
      </c>
      <c r="AX60" s="161"/>
      <c r="AY60" s="161"/>
      <c r="AZ60" s="161"/>
      <c r="BA60" s="163" t="str">
        <f aca="false">IF(E60="","",E60)</f>
        <v/>
      </c>
      <c r="BB60" s="164" t="str">
        <f aca="false">IF(K60="","",K60)</f>
        <v/>
      </c>
      <c r="BC60" s="165" t="str">
        <f aca="false">IF(L60="","",L60)</f>
        <v/>
      </c>
      <c r="BT60" s="13" t="str">
        <f aca="false">IF($S60="CANCELADO",1,"")</f>
        <v/>
      </c>
      <c r="BU60" s="13" t="str">
        <f aca="false">IF($S60="DEVUELTO",1,"")</f>
        <v/>
      </c>
      <c r="BV60" s="13" t="str">
        <f aca="false">IF($S60="DEVUELTO",1,"")</f>
        <v/>
      </c>
      <c r="BW60" s="13" t="str">
        <f aca="false">IF($S60="CANCELADO",1,"")</f>
        <v/>
      </c>
    </row>
    <row r="61" customFormat="false" ht="23.1" hidden="false" customHeight="true" outlineLevel="0" collapsed="false">
      <c r="A61" s="143" t="n">
        <v>54</v>
      </c>
      <c r="B61" s="159"/>
      <c r="C61" s="145"/>
      <c r="D61" s="146"/>
      <c r="E61" s="147"/>
      <c r="F61" s="148"/>
      <c r="G61" s="144"/>
      <c r="H61" s="144"/>
      <c r="I61" s="144"/>
      <c r="J61" s="148"/>
      <c r="K61" s="148"/>
      <c r="L61" s="149"/>
      <c r="M61" s="144"/>
      <c r="N61" s="150"/>
      <c r="O61" s="150"/>
      <c r="P61" s="151" t="n">
        <f aca="false">IF(O61="",N61,"")</f>
        <v>0</v>
      </c>
      <c r="Q61" s="151" t="str">
        <f aca="false">IF(O61="","",(IF(N61&gt;O61,N61-O61,"")))</f>
        <v/>
      </c>
      <c r="R61" s="151" t="str">
        <f aca="false">IF(N61-O61&lt;0,N61-O61,"")</f>
        <v/>
      </c>
      <c r="S61" s="151" t="str">
        <f aca="false">IF(C61&lt;&gt;"",IF($N61="","CANCELADO",IF($O61&lt;&gt;"","FACTURADO","DEVUELTO")),IF(C61="",""))</f>
        <v/>
      </c>
      <c r="T61" s="152"/>
      <c r="U61" s="144"/>
      <c r="V61" s="153"/>
      <c r="W61" s="153"/>
      <c r="X61" s="154" t="n">
        <f aca="false">V61+W61</f>
        <v>0</v>
      </c>
      <c r="Y61" s="128"/>
      <c r="Z61" s="128"/>
      <c r="AA61" s="129" t="n">
        <f aca="false">IF(AND(Y61&lt;&gt;"",Z61&lt;&gt;""),Z61-Y61,0)</f>
        <v>0</v>
      </c>
      <c r="AB61" s="130"/>
      <c r="AC61" s="130"/>
      <c r="AD61" s="129" t="n">
        <f aca="false">AA61-(AB61+AC61)</f>
        <v>0</v>
      </c>
      <c r="AE61" s="149"/>
      <c r="AF61" s="155"/>
      <c r="AG61" s="146"/>
      <c r="AH61" s="144"/>
      <c r="AI61" s="148"/>
      <c r="AJ61" s="144"/>
      <c r="AK61" s="148"/>
      <c r="AL61" s="149"/>
      <c r="AM61" s="144"/>
      <c r="AN61" s="144"/>
      <c r="AO61" s="156"/>
      <c r="AP61" s="135"/>
      <c r="AQ61" s="157"/>
      <c r="AS61" s="137" t="n">
        <v>54</v>
      </c>
      <c r="AT61" s="160" t="n">
        <v>77101001</v>
      </c>
      <c r="AU61" s="161"/>
      <c r="AV61" s="161"/>
      <c r="AW61" s="162" t="str">
        <f aca="false">IF(O61="","",O61)</f>
        <v/>
      </c>
      <c r="AX61" s="161"/>
      <c r="AY61" s="161"/>
      <c r="AZ61" s="161"/>
      <c r="BA61" s="163" t="str">
        <f aca="false">IF(E61="","",E61)</f>
        <v/>
      </c>
      <c r="BB61" s="164" t="str">
        <f aca="false">IF(K61="","",K61)</f>
        <v/>
      </c>
      <c r="BC61" s="165" t="str">
        <f aca="false">IF(L61="","",L61)</f>
        <v/>
      </c>
      <c r="BT61" s="13" t="str">
        <f aca="false">IF($S61="CANCELADO",1,"")</f>
        <v/>
      </c>
      <c r="BU61" s="13" t="str">
        <f aca="false">IF($S61="DEVUELTO",1,"")</f>
        <v/>
      </c>
      <c r="BV61" s="13" t="str">
        <f aca="false">IF($S61="DEVUELTO",1,"")</f>
        <v/>
      </c>
      <c r="BW61" s="13" t="str">
        <f aca="false">IF($S61="CANCELADO",1,"")</f>
        <v/>
      </c>
    </row>
    <row r="62" customFormat="false" ht="23.1" hidden="false" customHeight="true" outlineLevel="0" collapsed="false">
      <c r="A62" s="143" t="n">
        <v>55</v>
      </c>
      <c r="B62" s="144"/>
      <c r="C62" s="145"/>
      <c r="D62" s="146"/>
      <c r="E62" s="147"/>
      <c r="F62" s="148"/>
      <c r="G62" s="144"/>
      <c r="H62" s="144"/>
      <c r="I62" s="144"/>
      <c r="J62" s="148"/>
      <c r="K62" s="148"/>
      <c r="L62" s="149"/>
      <c r="M62" s="144"/>
      <c r="N62" s="150"/>
      <c r="O62" s="150"/>
      <c r="P62" s="151" t="n">
        <f aca="false">IF(O62="",N62,"")</f>
        <v>0</v>
      </c>
      <c r="Q62" s="151" t="str">
        <f aca="false">IF(O62="","",(IF(N62&gt;O62,N62-O62,"")))</f>
        <v/>
      </c>
      <c r="R62" s="151" t="str">
        <f aca="false">IF(N62-O62&lt;0,N62-O62,"")</f>
        <v/>
      </c>
      <c r="S62" s="151" t="str">
        <f aca="false">IF(C62&lt;&gt;"",IF($N62="","CANCELADO",IF($O62&lt;&gt;"","FACTURADO","DEVUELTO")),IF(C62="",""))</f>
        <v/>
      </c>
      <c r="T62" s="152"/>
      <c r="U62" s="144"/>
      <c r="V62" s="153"/>
      <c r="W62" s="153"/>
      <c r="X62" s="154" t="n">
        <f aca="false">V62+W62</f>
        <v>0</v>
      </c>
      <c r="Y62" s="128"/>
      <c r="Z62" s="128"/>
      <c r="AA62" s="129" t="n">
        <f aca="false">IF(AND(Y62&lt;&gt;"",Z62&lt;&gt;""),Z62-Y62,0)</f>
        <v>0</v>
      </c>
      <c r="AB62" s="130"/>
      <c r="AC62" s="130"/>
      <c r="AD62" s="129" t="n">
        <f aca="false">AA62-(AB62+AC62)</f>
        <v>0</v>
      </c>
      <c r="AE62" s="149"/>
      <c r="AF62" s="155"/>
      <c r="AG62" s="146"/>
      <c r="AH62" s="144"/>
      <c r="AI62" s="148"/>
      <c r="AJ62" s="144"/>
      <c r="AK62" s="148"/>
      <c r="AL62" s="149"/>
      <c r="AM62" s="144"/>
      <c r="AN62" s="144"/>
      <c r="AO62" s="156"/>
      <c r="AP62" s="135"/>
      <c r="AQ62" s="157"/>
      <c r="AS62" s="137" t="n">
        <v>55</v>
      </c>
      <c r="AT62" s="160" t="n">
        <v>77101001</v>
      </c>
      <c r="AU62" s="161"/>
      <c r="AV62" s="161"/>
      <c r="AW62" s="162" t="str">
        <f aca="false">IF(O62="","",O62)</f>
        <v/>
      </c>
      <c r="AX62" s="161"/>
      <c r="AY62" s="161"/>
      <c r="AZ62" s="161"/>
      <c r="BA62" s="163" t="str">
        <f aca="false">IF(E62="","",E62)</f>
        <v/>
      </c>
      <c r="BB62" s="164" t="str">
        <f aca="false">IF(K62="","",K62)</f>
        <v/>
      </c>
      <c r="BC62" s="165" t="str">
        <f aca="false">IF(L62="","",L62)</f>
        <v/>
      </c>
      <c r="BT62" s="13" t="str">
        <f aca="false">IF($S62="CANCELADO",1,"")</f>
        <v/>
      </c>
      <c r="BU62" s="13" t="str">
        <f aca="false">IF($S62="DEVUELTO",1,"")</f>
        <v/>
      </c>
      <c r="BV62" s="13" t="str">
        <f aca="false">IF($S62="DEVUELTO",1,"")</f>
        <v/>
      </c>
      <c r="BW62" s="13" t="str">
        <f aca="false">IF($S62="CANCELADO",1,"")</f>
        <v/>
      </c>
    </row>
    <row r="63" customFormat="false" ht="23.1" hidden="false" customHeight="true" outlineLevel="0" collapsed="false">
      <c r="A63" s="143" t="n">
        <v>56</v>
      </c>
      <c r="B63" s="144"/>
      <c r="C63" s="145"/>
      <c r="D63" s="146"/>
      <c r="E63" s="147"/>
      <c r="F63" s="148"/>
      <c r="G63" s="144"/>
      <c r="H63" s="144"/>
      <c r="I63" s="144"/>
      <c r="J63" s="148"/>
      <c r="K63" s="148"/>
      <c r="L63" s="149"/>
      <c r="M63" s="144"/>
      <c r="N63" s="150"/>
      <c r="O63" s="150"/>
      <c r="P63" s="151" t="n">
        <f aca="false">IF(O63="",N63,"")</f>
        <v>0</v>
      </c>
      <c r="Q63" s="151" t="str">
        <f aca="false">IF(O63="","",(IF(N63&gt;O63,N63-O63,"")))</f>
        <v/>
      </c>
      <c r="R63" s="151" t="str">
        <f aca="false">IF(N63-O63&lt;0,N63-O63,"")</f>
        <v/>
      </c>
      <c r="S63" s="151" t="str">
        <f aca="false">IF(C63&lt;&gt;"",IF($N63="","CANCELADO",IF($O63&lt;&gt;"","FACTURADO","DEVUELTO")),IF(C63="",""))</f>
        <v/>
      </c>
      <c r="T63" s="152"/>
      <c r="U63" s="144"/>
      <c r="V63" s="153"/>
      <c r="W63" s="153"/>
      <c r="X63" s="154" t="n">
        <f aca="false">V63+W63</f>
        <v>0</v>
      </c>
      <c r="Y63" s="128"/>
      <c r="Z63" s="128"/>
      <c r="AA63" s="129" t="n">
        <f aca="false">IF(AND(Y63&lt;&gt;"",Z63&lt;&gt;""),Z63-Y63,0)</f>
        <v>0</v>
      </c>
      <c r="AB63" s="130"/>
      <c r="AC63" s="130"/>
      <c r="AD63" s="129" t="n">
        <f aca="false">AA63-(AB63+AC63)</f>
        <v>0</v>
      </c>
      <c r="AE63" s="149"/>
      <c r="AF63" s="155"/>
      <c r="AG63" s="146"/>
      <c r="AH63" s="144"/>
      <c r="AI63" s="148"/>
      <c r="AJ63" s="144"/>
      <c r="AK63" s="148"/>
      <c r="AL63" s="149"/>
      <c r="AM63" s="144"/>
      <c r="AN63" s="144"/>
      <c r="AO63" s="156"/>
      <c r="AP63" s="135"/>
      <c r="AQ63" s="157"/>
      <c r="AS63" s="137" t="n">
        <v>56</v>
      </c>
      <c r="AT63" s="160" t="n">
        <v>77101001</v>
      </c>
      <c r="AU63" s="161"/>
      <c r="AV63" s="161"/>
      <c r="AW63" s="162" t="str">
        <f aca="false">IF(O63="","",O63)</f>
        <v/>
      </c>
      <c r="AX63" s="161"/>
      <c r="AY63" s="161"/>
      <c r="AZ63" s="161"/>
      <c r="BA63" s="163" t="str">
        <f aca="false">IF(E63="","",E63)</f>
        <v/>
      </c>
      <c r="BB63" s="164" t="str">
        <f aca="false">IF(K63="","",K63)</f>
        <v/>
      </c>
      <c r="BC63" s="165" t="str">
        <f aca="false">IF(L63="","",L63)</f>
        <v/>
      </c>
      <c r="BT63" s="13" t="str">
        <f aca="false">IF($S63="CANCELADO",1,"")</f>
        <v/>
      </c>
      <c r="BU63" s="13" t="str">
        <f aca="false">IF($S63="DEVUELTO",1,"")</f>
        <v/>
      </c>
      <c r="BV63" s="13" t="str">
        <f aca="false">IF($S63="DEVUELTO",1,"")</f>
        <v/>
      </c>
      <c r="BW63" s="13" t="str">
        <f aca="false">IF($S63="CANCELADO",1,"")</f>
        <v/>
      </c>
    </row>
    <row r="64" customFormat="false" ht="23.1" hidden="false" customHeight="true" outlineLevel="0" collapsed="false">
      <c r="A64" s="143" t="n">
        <v>57</v>
      </c>
      <c r="B64" s="144"/>
      <c r="C64" s="145"/>
      <c r="D64" s="146"/>
      <c r="E64" s="147"/>
      <c r="F64" s="148"/>
      <c r="G64" s="144"/>
      <c r="H64" s="144"/>
      <c r="I64" s="144"/>
      <c r="J64" s="148"/>
      <c r="K64" s="148"/>
      <c r="L64" s="149"/>
      <c r="M64" s="144"/>
      <c r="N64" s="150"/>
      <c r="O64" s="150"/>
      <c r="P64" s="151" t="n">
        <f aca="false">IF(O64="",N64,"")</f>
        <v>0</v>
      </c>
      <c r="Q64" s="151" t="str">
        <f aca="false">IF(O64="","",(IF(N64&gt;O64,N64-O64,"")))</f>
        <v/>
      </c>
      <c r="R64" s="151" t="str">
        <f aca="false">IF(N64-O64&lt;0,N64-O64,"")</f>
        <v/>
      </c>
      <c r="S64" s="151" t="str">
        <f aca="false">IF(C64&lt;&gt;"",IF($N64="","CANCELADO",IF($O64&lt;&gt;"","FACTURADO","DEVUELTO")),IF(C64="",""))</f>
        <v/>
      </c>
      <c r="T64" s="152"/>
      <c r="U64" s="144"/>
      <c r="V64" s="153"/>
      <c r="W64" s="153"/>
      <c r="X64" s="154" t="n">
        <f aca="false">V64+W64</f>
        <v>0</v>
      </c>
      <c r="Y64" s="128"/>
      <c r="Z64" s="128"/>
      <c r="AA64" s="129" t="n">
        <f aca="false">IF(AND(Y64&lt;&gt;"",Z64&lt;&gt;""),Z64-Y64,0)</f>
        <v>0</v>
      </c>
      <c r="AB64" s="130"/>
      <c r="AC64" s="130"/>
      <c r="AD64" s="129" t="n">
        <f aca="false">AA64-(AB64+AC64)</f>
        <v>0</v>
      </c>
      <c r="AE64" s="149"/>
      <c r="AF64" s="155"/>
      <c r="AG64" s="146"/>
      <c r="AH64" s="144"/>
      <c r="AI64" s="148"/>
      <c r="AJ64" s="144"/>
      <c r="AK64" s="148"/>
      <c r="AL64" s="149"/>
      <c r="AM64" s="144"/>
      <c r="AN64" s="144"/>
      <c r="AO64" s="156"/>
      <c r="AP64" s="135"/>
      <c r="AQ64" s="157"/>
      <c r="AS64" s="137" t="n">
        <v>57</v>
      </c>
      <c r="AT64" s="160" t="n">
        <v>77101001</v>
      </c>
      <c r="AU64" s="161"/>
      <c r="AV64" s="161"/>
      <c r="AW64" s="162" t="str">
        <f aca="false">IF(O64="","",O64)</f>
        <v/>
      </c>
      <c r="AX64" s="161"/>
      <c r="AY64" s="161"/>
      <c r="AZ64" s="161"/>
      <c r="BA64" s="163" t="str">
        <f aca="false">IF(E64="","",E64)</f>
        <v/>
      </c>
      <c r="BB64" s="164" t="str">
        <f aca="false">IF(K64="","",K64)</f>
        <v/>
      </c>
      <c r="BC64" s="165" t="str">
        <f aca="false">IF(L64="","",L64)</f>
        <v/>
      </c>
      <c r="BT64" s="13" t="str">
        <f aca="false">IF($S64="CANCELADO",1,"")</f>
        <v/>
      </c>
      <c r="BU64" s="13" t="str">
        <f aca="false">IF($S64="DEVUELTO",1,"")</f>
        <v/>
      </c>
      <c r="BV64" s="13" t="str">
        <f aca="false">IF($S64="DEVUELTO",1,"")</f>
        <v/>
      </c>
      <c r="BW64" s="13" t="str">
        <f aca="false">IF($S64="CANCELADO",1,"")</f>
        <v/>
      </c>
    </row>
    <row r="65" customFormat="false" ht="23.1" hidden="false" customHeight="true" outlineLevel="0" collapsed="false">
      <c r="A65" s="143" t="n">
        <v>58</v>
      </c>
      <c r="B65" s="144"/>
      <c r="C65" s="145"/>
      <c r="D65" s="146"/>
      <c r="E65" s="147"/>
      <c r="F65" s="148"/>
      <c r="G65" s="144"/>
      <c r="H65" s="144"/>
      <c r="I65" s="144"/>
      <c r="J65" s="148"/>
      <c r="K65" s="148"/>
      <c r="L65" s="149"/>
      <c r="M65" s="144"/>
      <c r="N65" s="150"/>
      <c r="O65" s="150"/>
      <c r="P65" s="151" t="n">
        <f aca="false">IF(O65="",N65,"")</f>
        <v>0</v>
      </c>
      <c r="Q65" s="151" t="str">
        <f aca="false">IF(O65="","",(IF(N65&gt;O65,N65-O65,"")))</f>
        <v/>
      </c>
      <c r="R65" s="151" t="str">
        <f aca="false">IF(N65-O65&lt;0,N65-O65,"")</f>
        <v/>
      </c>
      <c r="S65" s="151" t="str">
        <f aca="false">IF(C65&lt;&gt;"",IF($N65="","CANCELADO",IF($O65&lt;&gt;"","FACTURADO","DEVUELTO")),IF(C65="",""))</f>
        <v/>
      </c>
      <c r="T65" s="152"/>
      <c r="U65" s="144"/>
      <c r="V65" s="153"/>
      <c r="W65" s="153"/>
      <c r="X65" s="154" t="n">
        <f aca="false">V65+W65</f>
        <v>0</v>
      </c>
      <c r="Y65" s="128"/>
      <c r="Z65" s="128"/>
      <c r="AA65" s="129" t="n">
        <f aca="false">IF(AND(Y65&lt;&gt;"",Z65&lt;&gt;""),Z65-Y65,0)</f>
        <v>0</v>
      </c>
      <c r="AB65" s="130"/>
      <c r="AC65" s="130"/>
      <c r="AD65" s="129" t="n">
        <f aca="false">AA65-(AB65+AC65)</f>
        <v>0</v>
      </c>
      <c r="AE65" s="149"/>
      <c r="AF65" s="155"/>
      <c r="AG65" s="146"/>
      <c r="AH65" s="144"/>
      <c r="AI65" s="148"/>
      <c r="AJ65" s="144"/>
      <c r="AK65" s="148"/>
      <c r="AL65" s="149"/>
      <c r="AM65" s="144"/>
      <c r="AN65" s="144"/>
      <c r="AO65" s="156"/>
      <c r="AP65" s="135"/>
      <c r="AQ65" s="157"/>
      <c r="AS65" s="137" t="n">
        <v>58</v>
      </c>
      <c r="AT65" s="160" t="n">
        <v>77101001</v>
      </c>
      <c r="AU65" s="161"/>
      <c r="AV65" s="161"/>
      <c r="AW65" s="162" t="str">
        <f aca="false">IF(O65="","",O65)</f>
        <v/>
      </c>
      <c r="AX65" s="161"/>
      <c r="AY65" s="161"/>
      <c r="AZ65" s="161"/>
      <c r="BA65" s="163" t="str">
        <f aca="false">IF(E65="","",E65)</f>
        <v/>
      </c>
      <c r="BB65" s="164" t="str">
        <f aca="false">IF(K65="","",K65)</f>
        <v/>
      </c>
      <c r="BC65" s="165" t="str">
        <f aca="false">IF(L65="","",L65)</f>
        <v/>
      </c>
      <c r="BT65" s="13" t="str">
        <f aca="false">IF($S65="CANCELADO",1,"")</f>
        <v/>
      </c>
      <c r="BU65" s="13" t="str">
        <f aca="false">IF($S65="DEVUELTO",1,"")</f>
        <v/>
      </c>
      <c r="BV65" s="13" t="str">
        <f aca="false">IF($S65="DEVUELTO",1,"")</f>
        <v/>
      </c>
      <c r="BW65" s="13" t="str">
        <f aca="false">IF($S65="CANCELADO",1,"")</f>
        <v/>
      </c>
    </row>
    <row r="66" customFormat="false" ht="23.1" hidden="false" customHeight="true" outlineLevel="0" collapsed="false">
      <c r="A66" s="143" t="n">
        <v>59</v>
      </c>
      <c r="B66" s="144"/>
      <c r="C66" s="145"/>
      <c r="D66" s="146"/>
      <c r="E66" s="147"/>
      <c r="F66" s="148"/>
      <c r="G66" s="144"/>
      <c r="H66" s="144"/>
      <c r="I66" s="144"/>
      <c r="J66" s="148"/>
      <c r="K66" s="148"/>
      <c r="L66" s="149"/>
      <c r="M66" s="144"/>
      <c r="N66" s="150"/>
      <c r="O66" s="150"/>
      <c r="P66" s="151" t="n">
        <f aca="false">IF(O66="",N66,"")</f>
        <v>0</v>
      </c>
      <c r="Q66" s="151" t="str">
        <f aca="false">IF(O66="","",(IF(N66&gt;O66,N66-O66,"")))</f>
        <v/>
      </c>
      <c r="R66" s="151" t="str">
        <f aca="false">IF(N66-O66&lt;0,N66-O66,"")</f>
        <v/>
      </c>
      <c r="S66" s="151" t="str">
        <f aca="false">IF(C66&lt;&gt;"",IF($N66="","CANCELADO",IF($O66&lt;&gt;"","FACTURADO","DEVUELTO")),IF(C66="",""))</f>
        <v/>
      </c>
      <c r="T66" s="152"/>
      <c r="U66" s="144"/>
      <c r="V66" s="153"/>
      <c r="W66" s="153"/>
      <c r="X66" s="154" t="n">
        <f aca="false">V66+W66</f>
        <v>0</v>
      </c>
      <c r="Y66" s="128"/>
      <c r="Z66" s="128"/>
      <c r="AA66" s="129" t="n">
        <f aca="false">IF(AND(Y66&lt;&gt;"",Z66&lt;&gt;""),Z66-Y66,0)</f>
        <v>0</v>
      </c>
      <c r="AB66" s="130"/>
      <c r="AC66" s="130"/>
      <c r="AD66" s="129" t="n">
        <f aca="false">AA66-(AB66+AC66)</f>
        <v>0</v>
      </c>
      <c r="AE66" s="149"/>
      <c r="AF66" s="155"/>
      <c r="AG66" s="146"/>
      <c r="AH66" s="144"/>
      <c r="AI66" s="148"/>
      <c r="AJ66" s="144"/>
      <c r="AK66" s="148"/>
      <c r="AL66" s="149"/>
      <c r="AM66" s="144"/>
      <c r="AN66" s="144"/>
      <c r="AO66" s="156"/>
      <c r="AP66" s="135"/>
      <c r="AQ66" s="157"/>
      <c r="AS66" s="137" t="n">
        <v>59</v>
      </c>
      <c r="AT66" s="160" t="n">
        <v>77101001</v>
      </c>
      <c r="AU66" s="161"/>
      <c r="AV66" s="161"/>
      <c r="AW66" s="162" t="str">
        <f aca="false">IF(O66="","",O66)</f>
        <v/>
      </c>
      <c r="AX66" s="161"/>
      <c r="AY66" s="161"/>
      <c r="AZ66" s="161"/>
      <c r="BA66" s="163" t="str">
        <f aca="false">IF(E66="","",E66)</f>
        <v/>
      </c>
      <c r="BB66" s="164" t="str">
        <f aca="false">IF(K66="","",K66)</f>
        <v/>
      </c>
      <c r="BC66" s="165" t="str">
        <f aca="false">IF(L66="","",L66)</f>
        <v/>
      </c>
      <c r="BT66" s="13" t="str">
        <f aca="false">IF($S66="CANCELADO",1,"")</f>
        <v/>
      </c>
      <c r="BU66" s="13" t="str">
        <f aca="false">IF($S66="DEVUELTO",1,"")</f>
        <v/>
      </c>
      <c r="BV66" s="13" t="str">
        <f aca="false">IF($S66="DEVUELTO",1,"")</f>
        <v/>
      </c>
      <c r="BW66" s="13" t="str">
        <f aca="false">IF($S66="CANCELADO",1,"")</f>
        <v/>
      </c>
    </row>
    <row r="67" customFormat="false" ht="23.1" hidden="false" customHeight="true" outlineLevel="0" collapsed="false">
      <c r="A67" s="143" t="n">
        <v>60</v>
      </c>
      <c r="B67" s="144"/>
      <c r="C67" s="145"/>
      <c r="D67" s="146"/>
      <c r="E67" s="147"/>
      <c r="F67" s="148"/>
      <c r="G67" s="144"/>
      <c r="H67" s="144"/>
      <c r="I67" s="144"/>
      <c r="J67" s="148"/>
      <c r="K67" s="148"/>
      <c r="L67" s="149"/>
      <c r="M67" s="144"/>
      <c r="N67" s="150"/>
      <c r="O67" s="150"/>
      <c r="P67" s="151" t="n">
        <f aca="false">IF(O67="",N67,"")</f>
        <v>0</v>
      </c>
      <c r="Q67" s="151" t="str">
        <f aca="false">IF(O67="","",(IF(N67&gt;O67,N67-O67,"")))</f>
        <v/>
      </c>
      <c r="R67" s="151" t="str">
        <f aca="false">IF(N67-O67&lt;0,N67-O67,"")</f>
        <v/>
      </c>
      <c r="S67" s="151" t="str">
        <f aca="false">IF(C67&lt;&gt;"",IF($N67="","CANCELADO",IF($O67&lt;&gt;"","FACTURADO","DEVUELTO")),IF(C67="",""))</f>
        <v/>
      </c>
      <c r="T67" s="152"/>
      <c r="U67" s="144"/>
      <c r="V67" s="153"/>
      <c r="W67" s="153"/>
      <c r="X67" s="154" t="n">
        <f aca="false">V67+W67</f>
        <v>0</v>
      </c>
      <c r="Y67" s="128"/>
      <c r="Z67" s="128"/>
      <c r="AA67" s="129" t="n">
        <f aca="false">IF(AND(Y67&lt;&gt;"",Z67&lt;&gt;""),Z67-Y67,0)</f>
        <v>0</v>
      </c>
      <c r="AB67" s="130"/>
      <c r="AC67" s="130"/>
      <c r="AD67" s="129" t="n">
        <f aca="false">AA67-(AB67+AC67)</f>
        <v>0</v>
      </c>
      <c r="AE67" s="149"/>
      <c r="AF67" s="155"/>
      <c r="AG67" s="146"/>
      <c r="AH67" s="144"/>
      <c r="AI67" s="148"/>
      <c r="AJ67" s="144"/>
      <c r="AK67" s="148"/>
      <c r="AL67" s="149"/>
      <c r="AM67" s="144"/>
      <c r="AN67" s="144"/>
      <c r="AO67" s="156"/>
      <c r="AP67" s="135"/>
      <c r="AQ67" s="157"/>
      <c r="AS67" s="137" t="n">
        <v>60</v>
      </c>
      <c r="AT67" s="160" t="n">
        <v>77101001</v>
      </c>
      <c r="AU67" s="161"/>
      <c r="AV67" s="161"/>
      <c r="AW67" s="162" t="str">
        <f aca="false">IF(O67="","",O67)</f>
        <v/>
      </c>
      <c r="AX67" s="161"/>
      <c r="AY67" s="161"/>
      <c r="AZ67" s="161"/>
      <c r="BA67" s="163" t="str">
        <f aca="false">IF(E67="","",E67)</f>
        <v/>
      </c>
      <c r="BB67" s="164" t="str">
        <f aca="false">IF(K67="","",K67)</f>
        <v/>
      </c>
      <c r="BC67" s="165" t="str">
        <f aca="false">IF(L67="","",L67)</f>
        <v/>
      </c>
      <c r="BT67" s="13" t="str">
        <f aca="false">IF($S67="CANCELADO",1,"")</f>
        <v/>
      </c>
      <c r="BU67" s="13" t="str">
        <f aca="false">IF($S67="DEVUELTO",1,"")</f>
        <v/>
      </c>
      <c r="BV67" s="13" t="str">
        <f aca="false">IF($S67="DEVUELTO",1,"")</f>
        <v/>
      </c>
      <c r="BW67" s="13" t="str">
        <f aca="false">IF($S67="CANCELADO",1,"")</f>
        <v/>
      </c>
    </row>
    <row r="68" customFormat="false" ht="23.1" hidden="false" customHeight="true" outlineLevel="0" collapsed="false">
      <c r="A68" s="143" t="n">
        <v>61</v>
      </c>
      <c r="B68" s="144"/>
      <c r="C68" s="145"/>
      <c r="D68" s="146"/>
      <c r="E68" s="147"/>
      <c r="F68" s="148"/>
      <c r="G68" s="144"/>
      <c r="H68" s="144"/>
      <c r="I68" s="144"/>
      <c r="J68" s="148"/>
      <c r="K68" s="148"/>
      <c r="L68" s="149"/>
      <c r="M68" s="144"/>
      <c r="N68" s="150"/>
      <c r="O68" s="150"/>
      <c r="P68" s="151" t="n">
        <f aca="false">IF(O68="",N68,"")</f>
        <v>0</v>
      </c>
      <c r="Q68" s="151" t="str">
        <f aca="false">IF(O68="","",(IF(N68&gt;O68,N68-O68,"")))</f>
        <v/>
      </c>
      <c r="R68" s="151" t="str">
        <f aca="false">IF(N68-O68&lt;0,N68-O68,"")</f>
        <v/>
      </c>
      <c r="S68" s="151" t="str">
        <f aca="false">IF(C68&lt;&gt;"",IF($N68="","CANCELADO",IF($O68&lt;&gt;"","FACTURADO","DEVUELTO")),IF(C68="",""))</f>
        <v/>
      </c>
      <c r="T68" s="152"/>
      <c r="U68" s="144"/>
      <c r="V68" s="153"/>
      <c r="W68" s="153"/>
      <c r="X68" s="154" t="n">
        <f aca="false">V68+W68</f>
        <v>0</v>
      </c>
      <c r="Y68" s="128"/>
      <c r="Z68" s="128"/>
      <c r="AA68" s="129" t="n">
        <f aca="false">IF(AND(Y68&lt;&gt;"",Z68&lt;&gt;""),Z68-Y68,0)</f>
        <v>0</v>
      </c>
      <c r="AB68" s="130"/>
      <c r="AC68" s="130"/>
      <c r="AD68" s="129" t="n">
        <f aca="false">AA68-(AB68+AC68)</f>
        <v>0</v>
      </c>
      <c r="AE68" s="149"/>
      <c r="AF68" s="155"/>
      <c r="AG68" s="146"/>
      <c r="AH68" s="144"/>
      <c r="AI68" s="148"/>
      <c r="AJ68" s="144"/>
      <c r="AK68" s="148"/>
      <c r="AL68" s="149"/>
      <c r="AM68" s="144"/>
      <c r="AN68" s="144"/>
      <c r="AO68" s="156"/>
      <c r="AP68" s="135"/>
      <c r="AQ68" s="157"/>
      <c r="AS68" s="137" t="n">
        <v>61</v>
      </c>
      <c r="AT68" s="138" t="n">
        <v>77101001</v>
      </c>
      <c r="AU68" s="138"/>
      <c r="AV68" s="138"/>
      <c r="AW68" s="139" t="str">
        <f aca="false">IF(O68="","",O68)</f>
        <v/>
      </c>
      <c r="AX68" s="138"/>
      <c r="AY68" s="138"/>
      <c r="AZ68" s="138"/>
      <c r="BA68" s="140" t="str">
        <f aca="false">IF(E68="","",E68)</f>
        <v/>
      </c>
      <c r="BB68" s="141" t="str">
        <f aca="false">IF(K68="","",K68)</f>
        <v/>
      </c>
      <c r="BC68" s="142" t="str">
        <f aca="false">IF(L68="","",L68)</f>
        <v/>
      </c>
      <c r="BT68" s="13" t="str">
        <f aca="false">IF($S68="CANCELADO",1,"")</f>
        <v/>
      </c>
      <c r="BU68" s="13" t="str">
        <f aca="false">IF($S68="DEVUELTO",1,"")</f>
        <v/>
      </c>
      <c r="BV68" s="13" t="str">
        <f aca="false">IF($S68="DEVUELTO",1,"")</f>
        <v/>
      </c>
      <c r="BW68" s="13" t="str">
        <f aca="false">IF($S68="CANCELADO",1,"")</f>
        <v/>
      </c>
    </row>
    <row r="69" customFormat="false" ht="23.1" hidden="false" customHeight="true" outlineLevel="0" collapsed="false">
      <c r="A69" s="143" t="n">
        <v>62</v>
      </c>
      <c r="B69" s="144"/>
      <c r="C69" s="145"/>
      <c r="D69" s="146"/>
      <c r="E69" s="147"/>
      <c r="F69" s="148"/>
      <c r="G69" s="144"/>
      <c r="H69" s="144"/>
      <c r="I69" s="144"/>
      <c r="J69" s="148"/>
      <c r="K69" s="148"/>
      <c r="L69" s="149"/>
      <c r="M69" s="144"/>
      <c r="N69" s="150"/>
      <c r="O69" s="150"/>
      <c r="P69" s="151" t="n">
        <f aca="false">IF(O69="",N69,"")</f>
        <v>0</v>
      </c>
      <c r="Q69" s="151" t="str">
        <f aca="false">IF(O69="","",(IF(N69&gt;O69,N69-O69,"")))</f>
        <v/>
      </c>
      <c r="R69" s="151" t="str">
        <f aca="false">IF(N69-O69&lt;0,N69-O69,"")</f>
        <v/>
      </c>
      <c r="S69" s="151" t="str">
        <f aca="false">IF(C69&lt;&gt;"",IF($N69="","CANCELADO",IF($O69&lt;&gt;"","FACTURADO","DEVUELTO")),IF(C69="",""))</f>
        <v/>
      </c>
      <c r="T69" s="152"/>
      <c r="U69" s="144"/>
      <c r="V69" s="153"/>
      <c r="W69" s="153"/>
      <c r="X69" s="154" t="n">
        <f aca="false">V69+W69</f>
        <v>0</v>
      </c>
      <c r="Y69" s="128"/>
      <c r="Z69" s="128"/>
      <c r="AA69" s="129" t="n">
        <f aca="false">IF(AND(Y69&lt;&gt;"",Z69&lt;&gt;""),Z69-Y69,0)</f>
        <v>0</v>
      </c>
      <c r="AB69" s="130"/>
      <c r="AC69" s="130"/>
      <c r="AD69" s="129" t="n">
        <f aca="false">AA69-(AB69+AC69)</f>
        <v>0</v>
      </c>
      <c r="AE69" s="149"/>
      <c r="AF69" s="155"/>
      <c r="AG69" s="146"/>
      <c r="AH69" s="144"/>
      <c r="AI69" s="148"/>
      <c r="AJ69" s="144"/>
      <c r="AK69" s="148"/>
      <c r="AL69" s="149"/>
      <c r="AM69" s="144"/>
      <c r="AN69" s="144"/>
      <c r="AO69" s="156"/>
      <c r="AP69" s="135"/>
      <c r="AQ69" s="157"/>
      <c r="AS69" s="137" t="n">
        <v>62</v>
      </c>
      <c r="AT69" s="141" t="n">
        <v>77101001</v>
      </c>
      <c r="AU69" s="138"/>
      <c r="AV69" s="138"/>
      <c r="AW69" s="139" t="str">
        <f aca="false">IF(O69="","",O69)</f>
        <v/>
      </c>
      <c r="AX69" s="138"/>
      <c r="AY69" s="138"/>
      <c r="AZ69" s="138"/>
      <c r="BA69" s="140" t="str">
        <f aca="false">IF(E69="","",E69)</f>
        <v/>
      </c>
      <c r="BB69" s="141" t="str">
        <f aca="false">IF(K69="","",K69)</f>
        <v/>
      </c>
      <c r="BC69" s="142" t="str">
        <f aca="false">IF(L69="","",L69)</f>
        <v/>
      </c>
      <c r="BT69" s="13" t="str">
        <f aca="false">IF($S69="CANCELADO",1,"")</f>
        <v/>
      </c>
      <c r="BU69" s="13" t="str">
        <f aca="false">IF($S69="DEVUELTO",1,"")</f>
        <v/>
      </c>
      <c r="BV69" s="13" t="str">
        <f aca="false">IF($S69="DEVUELTO",1,"")</f>
        <v/>
      </c>
      <c r="BW69" s="13" t="str">
        <f aca="false">IF($S69="CANCELADO",1,"")</f>
        <v/>
      </c>
    </row>
    <row r="70" customFormat="false" ht="23.1" hidden="false" customHeight="true" outlineLevel="0" collapsed="false">
      <c r="A70" s="143" t="n">
        <v>63</v>
      </c>
      <c r="B70" s="144"/>
      <c r="C70" s="145"/>
      <c r="D70" s="146"/>
      <c r="E70" s="147"/>
      <c r="F70" s="148"/>
      <c r="G70" s="144"/>
      <c r="H70" s="144"/>
      <c r="I70" s="144"/>
      <c r="J70" s="148"/>
      <c r="K70" s="148"/>
      <c r="L70" s="149"/>
      <c r="M70" s="144"/>
      <c r="N70" s="150"/>
      <c r="O70" s="150"/>
      <c r="P70" s="151" t="n">
        <f aca="false">IF(O70="",N70,"")</f>
        <v>0</v>
      </c>
      <c r="Q70" s="151" t="str">
        <f aca="false">IF(O70="","",(IF(N70&gt;O70,N70-O70,"")))</f>
        <v/>
      </c>
      <c r="R70" s="151" t="str">
        <f aca="false">IF(N70-O70&lt;0,N70-O70,"")</f>
        <v/>
      </c>
      <c r="S70" s="151" t="str">
        <f aca="false">IF(C70&lt;&gt;"",IF($N70="","CANCELADO",IF($O70&lt;&gt;"","FACTURADO","DEVUELTO")),IF(C70="",""))</f>
        <v/>
      </c>
      <c r="T70" s="152"/>
      <c r="U70" s="144"/>
      <c r="V70" s="153"/>
      <c r="W70" s="153"/>
      <c r="X70" s="154" t="n">
        <f aca="false">V70+W70</f>
        <v>0</v>
      </c>
      <c r="Y70" s="128"/>
      <c r="Z70" s="128"/>
      <c r="AA70" s="129" t="n">
        <f aca="false">IF(AND(Y70&lt;&gt;"",Z70&lt;&gt;""),Z70-Y70,0)</f>
        <v>0</v>
      </c>
      <c r="AB70" s="130"/>
      <c r="AC70" s="130"/>
      <c r="AD70" s="129" t="n">
        <f aca="false">AA70-(AB70+AC70)</f>
        <v>0</v>
      </c>
      <c r="AE70" s="149"/>
      <c r="AF70" s="155"/>
      <c r="AG70" s="146"/>
      <c r="AH70" s="144"/>
      <c r="AI70" s="148"/>
      <c r="AJ70" s="144"/>
      <c r="AK70" s="148"/>
      <c r="AL70" s="149"/>
      <c r="AM70" s="144"/>
      <c r="AN70" s="144"/>
      <c r="AO70" s="156"/>
      <c r="AP70" s="135"/>
      <c r="AQ70" s="157"/>
      <c r="AS70" s="137" t="n">
        <v>63</v>
      </c>
      <c r="AT70" s="158" t="n">
        <v>77101001</v>
      </c>
      <c r="AU70" s="138"/>
      <c r="AV70" s="138"/>
      <c r="AW70" s="139" t="str">
        <f aca="false">IF(O70="","",O70)</f>
        <v/>
      </c>
      <c r="AX70" s="138"/>
      <c r="AY70" s="138"/>
      <c r="AZ70" s="138"/>
      <c r="BA70" s="140" t="str">
        <f aca="false">IF(E70="","",E70)</f>
        <v/>
      </c>
      <c r="BB70" s="141" t="str">
        <f aca="false">IF(K70="","",K70)</f>
        <v/>
      </c>
      <c r="BC70" s="142" t="str">
        <f aca="false">IF(L70="","",L70)</f>
        <v/>
      </c>
      <c r="BT70" s="13" t="str">
        <f aca="false">IF($S70="CANCELADO",1,"")</f>
        <v/>
      </c>
      <c r="BU70" s="13" t="str">
        <f aca="false">IF($S70="DEVUELTO",1,"")</f>
        <v/>
      </c>
      <c r="BV70" s="13" t="str">
        <f aca="false">IF($S70="DEVUELTO",1,"")</f>
        <v/>
      </c>
      <c r="BW70" s="13" t="str">
        <f aca="false">IF($S70="CANCELADO",1,"")</f>
        <v/>
      </c>
    </row>
    <row r="71" customFormat="false" ht="23.1" hidden="false" customHeight="true" outlineLevel="0" collapsed="false">
      <c r="A71" s="143" t="n">
        <v>64</v>
      </c>
      <c r="B71" s="144"/>
      <c r="C71" s="145"/>
      <c r="D71" s="146"/>
      <c r="E71" s="147"/>
      <c r="F71" s="148"/>
      <c r="G71" s="144"/>
      <c r="H71" s="144"/>
      <c r="I71" s="144"/>
      <c r="J71" s="148"/>
      <c r="K71" s="148"/>
      <c r="L71" s="149"/>
      <c r="M71" s="144"/>
      <c r="N71" s="150"/>
      <c r="O71" s="150"/>
      <c r="P71" s="151" t="n">
        <f aca="false">IF(O71="",N71,"")</f>
        <v>0</v>
      </c>
      <c r="Q71" s="151" t="str">
        <f aca="false">IF(O71="","",(IF(N71&gt;O71,N71-O71,"")))</f>
        <v/>
      </c>
      <c r="R71" s="151" t="str">
        <f aca="false">IF(N71-O71&lt;0,N71-O71,"")</f>
        <v/>
      </c>
      <c r="S71" s="151" t="str">
        <f aca="false">IF(C71&lt;&gt;"",IF($N71="","CANCELADO",IF($O71&lt;&gt;"","FACTURADO","DEVUELTO")),IF(C71="",""))</f>
        <v/>
      </c>
      <c r="T71" s="152"/>
      <c r="U71" s="144"/>
      <c r="V71" s="153"/>
      <c r="W71" s="153"/>
      <c r="X71" s="154" t="n">
        <f aca="false">V71+W71</f>
        <v>0</v>
      </c>
      <c r="Y71" s="128"/>
      <c r="Z71" s="128"/>
      <c r="AA71" s="129" t="n">
        <f aca="false">IF(AND(Y71&lt;&gt;"",Z71&lt;&gt;""),Z71-Y71,0)</f>
        <v>0</v>
      </c>
      <c r="AB71" s="130"/>
      <c r="AC71" s="130"/>
      <c r="AD71" s="129" t="n">
        <f aca="false">AA71-(AB71+AC71)</f>
        <v>0</v>
      </c>
      <c r="AE71" s="149"/>
      <c r="AF71" s="155"/>
      <c r="AG71" s="146"/>
      <c r="AH71" s="144"/>
      <c r="AI71" s="148"/>
      <c r="AJ71" s="144"/>
      <c r="AK71" s="148"/>
      <c r="AL71" s="149"/>
      <c r="AM71" s="144"/>
      <c r="AN71" s="144"/>
      <c r="AO71" s="156"/>
      <c r="AP71" s="135"/>
      <c r="AQ71" s="157"/>
      <c r="AS71" s="137" t="n">
        <v>64</v>
      </c>
      <c r="AT71" s="158" t="n">
        <v>77101001</v>
      </c>
      <c r="AU71" s="138"/>
      <c r="AV71" s="138"/>
      <c r="AW71" s="139" t="str">
        <f aca="false">IF(O71="","",O71)</f>
        <v/>
      </c>
      <c r="AX71" s="138"/>
      <c r="AY71" s="138"/>
      <c r="AZ71" s="138"/>
      <c r="BA71" s="140" t="str">
        <f aca="false">IF(E71="","",E71)</f>
        <v/>
      </c>
      <c r="BB71" s="141" t="str">
        <f aca="false">IF(K71="","",K71)</f>
        <v/>
      </c>
      <c r="BC71" s="142" t="str">
        <f aca="false">IF(L71="","",L71)</f>
        <v/>
      </c>
      <c r="BT71" s="13" t="str">
        <f aca="false">IF($S71="CANCELADO",1,"")</f>
        <v/>
      </c>
      <c r="BU71" s="13" t="str">
        <f aca="false">IF($S71="DEVUELTO",1,"")</f>
        <v/>
      </c>
      <c r="BV71" s="13" t="str">
        <f aca="false">IF($S71="DEVUELTO",1,"")</f>
        <v/>
      </c>
      <c r="BW71" s="13" t="str">
        <f aca="false">IF($S71="CANCELADO",1,"")</f>
        <v/>
      </c>
    </row>
    <row r="72" customFormat="false" ht="23.1" hidden="false" customHeight="true" outlineLevel="0" collapsed="false">
      <c r="A72" s="143" t="n">
        <v>65</v>
      </c>
      <c r="B72" s="144"/>
      <c r="C72" s="145"/>
      <c r="D72" s="146"/>
      <c r="E72" s="147"/>
      <c r="F72" s="148"/>
      <c r="G72" s="144"/>
      <c r="H72" s="144"/>
      <c r="I72" s="144"/>
      <c r="J72" s="148"/>
      <c r="K72" s="148"/>
      <c r="L72" s="149"/>
      <c r="M72" s="144"/>
      <c r="N72" s="150"/>
      <c r="O72" s="150"/>
      <c r="P72" s="151" t="n">
        <f aca="false">IF(O72="",N72,"")</f>
        <v>0</v>
      </c>
      <c r="Q72" s="151" t="str">
        <f aca="false">IF(O72="","",(IF(N72&gt;O72,N72-O72,"")))</f>
        <v/>
      </c>
      <c r="R72" s="151" t="str">
        <f aca="false">IF(N72-O72&lt;0,N72-O72,"")</f>
        <v/>
      </c>
      <c r="S72" s="151" t="str">
        <f aca="false">IF(C72&lt;&gt;"",IF($N72="","CANCELADO",IF($O72&lt;&gt;"","FACTURADO","DEVUELTO")),IF(C72="",""))</f>
        <v/>
      </c>
      <c r="T72" s="152"/>
      <c r="U72" s="144"/>
      <c r="V72" s="153"/>
      <c r="W72" s="153"/>
      <c r="X72" s="154" t="n">
        <f aca="false">V72+W72</f>
        <v>0</v>
      </c>
      <c r="Y72" s="128"/>
      <c r="Z72" s="128"/>
      <c r="AA72" s="129" t="n">
        <f aca="false">IF(AND(Y72&lt;&gt;"",Z72&lt;&gt;""),Z72-Y72,0)</f>
        <v>0</v>
      </c>
      <c r="AB72" s="130"/>
      <c r="AC72" s="130"/>
      <c r="AD72" s="129" t="n">
        <f aca="false">AA72-(AB72+AC72)</f>
        <v>0</v>
      </c>
      <c r="AE72" s="149"/>
      <c r="AF72" s="155"/>
      <c r="AG72" s="146"/>
      <c r="AH72" s="144"/>
      <c r="AI72" s="148"/>
      <c r="AJ72" s="144"/>
      <c r="AK72" s="148"/>
      <c r="AL72" s="149"/>
      <c r="AM72" s="144"/>
      <c r="AN72" s="144"/>
      <c r="AO72" s="156"/>
      <c r="AP72" s="135"/>
      <c r="AQ72" s="157"/>
      <c r="AS72" s="137" t="n">
        <v>65</v>
      </c>
      <c r="AT72" s="158" t="n">
        <v>77101001</v>
      </c>
      <c r="AU72" s="138"/>
      <c r="AV72" s="138"/>
      <c r="AW72" s="139" t="str">
        <f aca="false">IF(O72="","",O72)</f>
        <v/>
      </c>
      <c r="AX72" s="138"/>
      <c r="AY72" s="138"/>
      <c r="AZ72" s="138"/>
      <c r="BA72" s="140" t="str">
        <f aca="false">IF(E72="","",E72)</f>
        <v/>
      </c>
      <c r="BB72" s="141" t="str">
        <f aca="false">IF(K72="","",K72)</f>
        <v/>
      </c>
      <c r="BC72" s="142" t="str">
        <f aca="false">IF(L72="","",L72)</f>
        <v/>
      </c>
      <c r="BT72" s="13" t="str">
        <f aca="false">IF($S72="CANCELADO",1,"")</f>
        <v/>
      </c>
      <c r="BU72" s="13" t="str">
        <f aca="false">IF($S72="DEVUELTO",1,"")</f>
        <v/>
      </c>
      <c r="BV72" s="13" t="str">
        <f aca="false">IF($S72="DEVUELTO",1,"")</f>
        <v/>
      </c>
      <c r="BW72" s="13" t="str">
        <f aca="false">IF($S72="CANCELADO",1,"")</f>
        <v/>
      </c>
    </row>
    <row r="73" customFormat="false" ht="23.1" hidden="false" customHeight="true" outlineLevel="0" collapsed="false">
      <c r="A73" s="143" t="n">
        <v>66</v>
      </c>
      <c r="B73" s="144"/>
      <c r="C73" s="145"/>
      <c r="D73" s="146"/>
      <c r="E73" s="147"/>
      <c r="F73" s="148"/>
      <c r="G73" s="144"/>
      <c r="H73" s="144"/>
      <c r="I73" s="144"/>
      <c r="J73" s="148"/>
      <c r="K73" s="148"/>
      <c r="L73" s="149"/>
      <c r="M73" s="144"/>
      <c r="N73" s="150"/>
      <c r="O73" s="150"/>
      <c r="P73" s="151" t="n">
        <f aca="false">IF(O73="",N73,"")</f>
        <v>0</v>
      </c>
      <c r="Q73" s="151" t="str">
        <f aca="false">IF(O73="","",(IF(N73&gt;O73,N73-O73,"")))</f>
        <v/>
      </c>
      <c r="R73" s="151" t="str">
        <f aca="false">IF(N73-O73&lt;0,N73-O73,"")</f>
        <v/>
      </c>
      <c r="S73" s="151" t="str">
        <f aca="false">IF(C73&lt;&gt;"",IF($N73="","CANCELADO",IF($O73&lt;&gt;"","FACTURADO","DEVUELTO")),IF(C73="",""))</f>
        <v/>
      </c>
      <c r="T73" s="152"/>
      <c r="U73" s="144"/>
      <c r="V73" s="153"/>
      <c r="W73" s="153"/>
      <c r="X73" s="154" t="n">
        <f aca="false">V73+W73</f>
        <v>0</v>
      </c>
      <c r="Y73" s="128"/>
      <c r="Z73" s="128"/>
      <c r="AA73" s="129" t="n">
        <f aca="false">IF(AND(Y73&lt;&gt;"",Z73&lt;&gt;""),Z73-Y73,0)</f>
        <v>0</v>
      </c>
      <c r="AB73" s="130"/>
      <c r="AC73" s="130"/>
      <c r="AD73" s="129" t="n">
        <f aca="false">AA73-(AB73+AC73)</f>
        <v>0</v>
      </c>
      <c r="AE73" s="149"/>
      <c r="AF73" s="155"/>
      <c r="AG73" s="146"/>
      <c r="AH73" s="144"/>
      <c r="AI73" s="148"/>
      <c r="AJ73" s="144"/>
      <c r="AK73" s="148"/>
      <c r="AL73" s="149"/>
      <c r="AM73" s="144"/>
      <c r="AN73" s="144"/>
      <c r="AO73" s="156"/>
      <c r="AP73" s="135"/>
      <c r="AQ73" s="157"/>
      <c r="AS73" s="137" t="n">
        <v>66</v>
      </c>
      <c r="AT73" s="158" t="n">
        <v>77101001</v>
      </c>
      <c r="AU73" s="138"/>
      <c r="AV73" s="138"/>
      <c r="AW73" s="139" t="str">
        <f aca="false">IF(O73="","",O73)</f>
        <v/>
      </c>
      <c r="AX73" s="138"/>
      <c r="AY73" s="138"/>
      <c r="AZ73" s="138"/>
      <c r="BA73" s="140" t="str">
        <f aca="false">IF(E73="","",E73)</f>
        <v/>
      </c>
      <c r="BB73" s="141" t="str">
        <f aca="false">IF(K73="","",K73)</f>
        <v/>
      </c>
      <c r="BC73" s="142" t="str">
        <f aca="false">IF(L73="","",L73)</f>
        <v/>
      </c>
      <c r="BT73" s="13" t="str">
        <f aca="false">IF($S73="CANCELADO",1,"")</f>
        <v/>
      </c>
      <c r="BU73" s="13" t="str">
        <f aca="false">IF($S73="DEVUELTO",1,"")</f>
        <v/>
      </c>
      <c r="BV73" s="13" t="str">
        <f aca="false">IF($S73="DEVUELTO",1,"")</f>
        <v/>
      </c>
      <c r="BW73" s="13" t="str">
        <f aca="false">IF($S73="CANCELADO",1,"")</f>
        <v/>
      </c>
    </row>
    <row r="74" customFormat="false" ht="23.1" hidden="false" customHeight="true" outlineLevel="0" collapsed="false">
      <c r="A74" s="143" t="n">
        <v>67</v>
      </c>
      <c r="B74" s="144"/>
      <c r="C74" s="145"/>
      <c r="D74" s="146"/>
      <c r="E74" s="147"/>
      <c r="F74" s="148"/>
      <c r="G74" s="144"/>
      <c r="H74" s="144"/>
      <c r="I74" s="144"/>
      <c r="J74" s="148"/>
      <c r="K74" s="148"/>
      <c r="L74" s="149"/>
      <c r="M74" s="144"/>
      <c r="N74" s="150"/>
      <c r="O74" s="150"/>
      <c r="P74" s="151" t="n">
        <f aca="false">IF(O74="",N74,"")</f>
        <v>0</v>
      </c>
      <c r="Q74" s="151" t="str">
        <f aca="false">IF(O74="","",(IF(N74&gt;O74,N74-O74,"")))</f>
        <v/>
      </c>
      <c r="R74" s="151" t="str">
        <f aca="false">IF(N74-O74&lt;0,N74-O74,"")</f>
        <v/>
      </c>
      <c r="S74" s="151" t="str">
        <f aca="false">IF(C74&lt;&gt;"",IF($N74="","CANCELADO",IF($O74&lt;&gt;"","FACTURADO","DEVUELTO")),IF(C74="",""))</f>
        <v/>
      </c>
      <c r="T74" s="152"/>
      <c r="U74" s="144"/>
      <c r="V74" s="153"/>
      <c r="W74" s="153"/>
      <c r="X74" s="154" t="n">
        <f aca="false">V74+W74</f>
        <v>0</v>
      </c>
      <c r="Y74" s="128"/>
      <c r="Z74" s="128"/>
      <c r="AA74" s="129" t="n">
        <f aca="false">IF(AND(Y74&lt;&gt;"",Z74&lt;&gt;""),Z74-Y74,0)</f>
        <v>0</v>
      </c>
      <c r="AB74" s="130"/>
      <c r="AC74" s="130"/>
      <c r="AD74" s="129" t="n">
        <f aca="false">AA74-(AB74+AC74)</f>
        <v>0</v>
      </c>
      <c r="AE74" s="149"/>
      <c r="AF74" s="155"/>
      <c r="AG74" s="146"/>
      <c r="AH74" s="144"/>
      <c r="AI74" s="148"/>
      <c r="AJ74" s="144"/>
      <c r="AK74" s="148"/>
      <c r="AL74" s="149"/>
      <c r="AM74" s="144"/>
      <c r="AN74" s="144"/>
      <c r="AO74" s="156"/>
      <c r="AP74" s="135"/>
      <c r="AQ74" s="157"/>
      <c r="AS74" s="137" t="n">
        <v>67</v>
      </c>
      <c r="AT74" s="158" t="n">
        <v>77101001</v>
      </c>
      <c r="AU74" s="138"/>
      <c r="AV74" s="138"/>
      <c r="AW74" s="139" t="str">
        <f aca="false">IF(O74="","",O74)</f>
        <v/>
      </c>
      <c r="AX74" s="138"/>
      <c r="AY74" s="138"/>
      <c r="AZ74" s="138"/>
      <c r="BA74" s="140" t="str">
        <f aca="false">IF(E74="","",E74)</f>
        <v/>
      </c>
      <c r="BB74" s="141" t="str">
        <f aca="false">IF(K74="","",K74)</f>
        <v/>
      </c>
      <c r="BC74" s="142" t="str">
        <f aca="false">IF(L74="","",L74)</f>
        <v/>
      </c>
      <c r="BT74" s="13" t="str">
        <f aca="false">IF($S74="CANCELADO",1,"")</f>
        <v/>
      </c>
      <c r="BU74" s="13" t="str">
        <f aca="false">IF($S74="DEVUELTO",1,"")</f>
        <v/>
      </c>
      <c r="BV74" s="13" t="str">
        <f aca="false">IF($S74="DEVUELTO",1,"")</f>
        <v/>
      </c>
      <c r="BW74" s="13" t="str">
        <f aca="false">IF($S74="CANCELADO",1,"")</f>
        <v/>
      </c>
    </row>
    <row r="75" customFormat="false" ht="23.1" hidden="false" customHeight="true" outlineLevel="0" collapsed="false">
      <c r="A75" s="143" t="n">
        <v>68</v>
      </c>
      <c r="B75" s="144"/>
      <c r="C75" s="145"/>
      <c r="D75" s="146"/>
      <c r="E75" s="147"/>
      <c r="F75" s="148"/>
      <c r="G75" s="144"/>
      <c r="H75" s="144"/>
      <c r="I75" s="144"/>
      <c r="J75" s="148"/>
      <c r="K75" s="148"/>
      <c r="L75" s="149"/>
      <c r="M75" s="144"/>
      <c r="N75" s="150"/>
      <c r="O75" s="150"/>
      <c r="P75" s="151" t="n">
        <f aca="false">IF(O75="",N75,"")</f>
        <v>0</v>
      </c>
      <c r="Q75" s="151" t="str">
        <f aca="false">IF(O75="","",(IF(N75&gt;O75,N75-O75,"")))</f>
        <v/>
      </c>
      <c r="R75" s="151" t="str">
        <f aca="false">IF(N75-O75&lt;0,N75-O75,"")</f>
        <v/>
      </c>
      <c r="S75" s="151" t="str">
        <f aca="false">IF(C75&lt;&gt;"",IF($N75="","CANCELADO",IF($O75&lt;&gt;"","FACTURADO","DEVUELTO")),IF(C75="",""))</f>
        <v/>
      </c>
      <c r="T75" s="152"/>
      <c r="U75" s="144"/>
      <c r="V75" s="153"/>
      <c r="W75" s="153"/>
      <c r="X75" s="154" t="n">
        <f aca="false">V75+W75</f>
        <v>0</v>
      </c>
      <c r="Y75" s="128"/>
      <c r="Z75" s="128"/>
      <c r="AA75" s="129" t="n">
        <f aca="false">IF(AND(Y75&lt;&gt;"",Z75&lt;&gt;""),Z75-Y75,0)</f>
        <v>0</v>
      </c>
      <c r="AB75" s="130"/>
      <c r="AC75" s="130"/>
      <c r="AD75" s="129" t="n">
        <f aca="false">AA75-(AB75+AC75)</f>
        <v>0</v>
      </c>
      <c r="AE75" s="149"/>
      <c r="AF75" s="155"/>
      <c r="AG75" s="146"/>
      <c r="AH75" s="144"/>
      <c r="AI75" s="148"/>
      <c r="AJ75" s="144"/>
      <c r="AK75" s="148"/>
      <c r="AL75" s="149"/>
      <c r="AM75" s="144"/>
      <c r="AN75" s="144"/>
      <c r="AO75" s="156"/>
      <c r="AP75" s="135"/>
      <c r="AQ75" s="157"/>
      <c r="AS75" s="137" t="n">
        <v>68</v>
      </c>
      <c r="AT75" s="158" t="n">
        <v>77101001</v>
      </c>
      <c r="AU75" s="138"/>
      <c r="AV75" s="138"/>
      <c r="AW75" s="139" t="str">
        <f aca="false">IF(O75="","",O75)</f>
        <v/>
      </c>
      <c r="AX75" s="138"/>
      <c r="AY75" s="138"/>
      <c r="AZ75" s="138"/>
      <c r="BA75" s="140" t="str">
        <f aca="false">IF(E75="","",E75)</f>
        <v/>
      </c>
      <c r="BB75" s="141" t="str">
        <f aca="false">IF(K75="","",K75)</f>
        <v/>
      </c>
      <c r="BC75" s="142" t="str">
        <f aca="false">IF(L75="","",L75)</f>
        <v/>
      </c>
      <c r="BT75" s="13" t="str">
        <f aca="false">IF($S75="CANCELADO",1,"")</f>
        <v/>
      </c>
      <c r="BU75" s="13" t="str">
        <f aca="false">IF($S75="DEVUELTO",1,"")</f>
        <v/>
      </c>
      <c r="BV75" s="13" t="str">
        <f aca="false">IF($S75="DEVUELTO",1,"")</f>
        <v/>
      </c>
      <c r="BW75" s="13" t="str">
        <f aca="false">IF($S75="CANCELADO",1,"")</f>
        <v/>
      </c>
    </row>
    <row r="76" customFormat="false" ht="23.1" hidden="false" customHeight="true" outlineLevel="0" collapsed="false">
      <c r="A76" s="143" t="n">
        <v>69</v>
      </c>
      <c r="B76" s="144"/>
      <c r="C76" s="145"/>
      <c r="D76" s="146"/>
      <c r="E76" s="147"/>
      <c r="F76" s="148"/>
      <c r="G76" s="144"/>
      <c r="H76" s="144"/>
      <c r="I76" s="144"/>
      <c r="J76" s="148"/>
      <c r="K76" s="148"/>
      <c r="L76" s="149"/>
      <c r="M76" s="144"/>
      <c r="N76" s="150"/>
      <c r="O76" s="150"/>
      <c r="P76" s="151" t="n">
        <f aca="false">IF(O76="",N76,"")</f>
        <v>0</v>
      </c>
      <c r="Q76" s="151" t="str">
        <f aca="false">IF(O76="","",(IF(N76&gt;O76,N76-O76,"")))</f>
        <v/>
      </c>
      <c r="R76" s="151" t="str">
        <f aca="false">IF(N76-O76&lt;0,N76-O76,"")</f>
        <v/>
      </c>
      <c r="S76" s="151" t="str">
        <f aca="false">IF(C76&lt;&gt;"",IF($N76="","CANCELADO",IF($O76&lt;&gt;"","FACTURADO","DEVUELTO")),IF(C76="",""))</f>
        <v/>
      </c>
      <c r="T76" s="152"/>
      <c r="U76" s="144"/>
      <c r="V76" s="153"/>
      <c r="W76" s="153"/>
      <c r="X76" s="154" t="n">
        <f aca="false">V76+W76</f>
        <v>0</v>
      </c>
      <c r="Y76" s="128"/>
      <c r="Z76" s="128"/>
      <c r="AA76" s="129" t="n">
        <f aca="false">IF(AND(Y76&lt;&gt;"",Z76&lt;&gt;""),Z76-Y76,0)</f>
        <v>0</v>
      </c>
      <c r="AB76" s="130"/>
      <c r="AC76" s="130"/>
      <c r="AD76" s="129" t="n">
        <f aca="false">AA76-(AB76+AC76)</f>
        <v>0</v>
      </c>
      <c r="AE76" s="149"/>
      <c r="AF76" s="155"/>
      <c r="AG76" s="146"/>
      <c r="AH76" s="144"/>
      <c r="AI76" s="148"/>
      <c r="AJ76" s="144"/>
      <c r="AK76" s="148"/>
      <c r="AL76" s="149"/>
      <c r="AM76" s="144"/>
      <c r="AN76" s="144"/>
      <c r="AO76" s="156"/>
      <c r="AP76" s="135"/>
      <c r="AQ76" s="157"/>
      <c r="AS76" s="137" t="n">
        <v>69</v>
      </c>
      <c r="AT76" s="158" t="n">
        <v>77101001</v>
      </c>
      <c r="AU76" s="138"/>
      <c r="AV76" s="138"/>
      <c r="AW76" s="139" t="str">
        <f aca="false">IF(O76="","",O76)</f>
        <v/>
      </c>
      <c r="AX76" s="138"/>
      <c r="AY76" s="138"/>
      <c r="AZ76" s="138"/>
      <c r="BA76" s="140" t="str">
        <f aca="false">IF(E76="","",E76)</f>
        <v/>
      </c>
      <c r="BB76" s="141" t="str">
        <f aca="false">IF(K76="","",K76)</f>
        <v/>
      </c>
      <c r="BC76" s="142" t="str">
        <f aca="false">IF(L76="","",L76)</f>
        <v/>
      </c>
      <c r="BT76" s="13" t="str">
        <f aca="false">IF($S76="CANCELADO",1,"")</f>
        <v/>
      </c>
      <c r="BU76" s="13" t="str">
        <f aca="false">IF($S76="DEVUELTO",1,"")</f>
        <v/>
      </c>
      <c r="BV76" s="13" t="str">
        <f aca="false">IF($S76="DEVUELTO",1,"")</f>
        <v/>
      </c>
      <c r="BW76" s="13" t="str">
        <f aca="false">IF($S76="CANCELADO",1,"")</f>
        <v/>
      </c>
    </row>
    <row r="77" customFormat="false" ht="23.1" hidden="false" customHeight="true" outlineLevel="0" collapsed="false">
      <c r="A77" s="143" t="n">
        <v>70</v>
      </c>
      <c r="B77" s="144"/>
      <c r="C77" s="145"/>
      <c r="D77" s="146"/>
      <c r="E77" s="147"/>
      <c r="F77" s="148"/>
      <c r="G77" s="144"/>
      <c r="H77" s="144"/>
      <c r="I77" s="144"/>
      <c r="J77" s="148"/>
      <c r="K77" s="148"/>
      <c r="L77" s="149"/>
      <c r="M77" s="144"/>
      <c r="N77" s="150"/>
      <c r="O77" s="150"/>
      <c r="P77" s="151" t="n">
        <f aca="false">IF(O77="",N77,"")</f>
        <v>0</v>
      </c>
      <c r="Q77" s="151" t="str">
        <f aca="false">IF(O77="","",(IF(N77&gt;O77,N77-O77,"")))</f>
        <v/>
      </c>
      <c r="R77" s="151" t="str">
        <f aca="false">IF(N77-O77&lt;0,N77-O77,"")</f>
        <v/>
      </c>
      <c r="S77" s="151" t="str">
        <f aca="false">IF(C77&lt;&gt;"",IF($N77="","CANCELADO",IF($O77&lt;&gt;"","FACTURADO","DEVUELTO")),IF(C77="",""))</f>
        <v/>
      </c>
      <c r="T77" s="152"/>
      <c r="U77" s="144"/>
      <c r="V77" s="153"/>
      <c r="W77" s="153"/>
      <c r="X77" s="154" t="n">
        <f aca="false">V77+W77</f>
        <v>0</v>
      </c>
      <c r="Y77" s="128"/>
      <c r="Z77" s="128"/>
      <c r="AA77" s="129" t="n">
        <f aca="false">IF(AND(Y77&lt;&gt;"",Z77&lt;&gt;""),Z77-Y77,0)</f>
        <v>0</v>
      </c>
      <c r="AB77" s="130"/>
      <c r="AC77" s="130"/>
      <c r="AD77" s="129" t="n">
        <f aca="false">AA77-(AB77+AC77)</f>
        <v>0</v>
      </c>
      <c r="AE77" s="149"/>
      <c r="AF77" s="155"/>
      <c r="AG77" s="146"/>
      <c r="AH77" s="144"/>
      <c r="AI77" s="148"/>
      <c r="AJ77" s="144"/>
      <c r="AK77" s="148"/>
      <c r="AL77" s="149"/>
      <c r="AM77" s="144"/>
      <c r="AN77" s="144"/>
      <c r="AO77" s="156"/>
      <c r="AP77" s="135"/>
      <c r="AQ77" s="157"/>
      <c r="AS77" s="137" t="n">
        <v>70</v>
      </c>
      <c r="AT77" s="158" t="n">
        <v>77101001</v>
      </c>
      <c r="AU77" s="138"/>
      <c r="AV77" s="138"/>
      <c r="AW77" s="139" t="str">
        <f aca="false">IF(O77="","",O77)</f>
        <v/>
      </c>
      <c r="AX77" s="138"/>
      <c r="AY77" s="138"/>
      <c r="AZ77" s="138"/>
      <c r="BA77" s="140" t="str">
        <f aca="false">IF(E77="","",E77)</f>
        <v/>
      </c>
      <c r="BB77" s="141" t="str">
        <f aca="false">IF(K77="","",K77)</f>
        <v/>
      </c>
      <c r="BC77" s="142" t="str">
        <f aca="false">IF(L77="","",L77)</f>
        <v/>
      </c>
      <c r="BT77" s="13" t="str">
        <f aca="false">IF($S77="CANCELADO",1,"")</f>
        <v/>
      </c>
      <c r="BU77" s="13" t="str">
        <f aca="false">IF($S77="DEVUELTO",1,"")</f>
        <v/>
      </c>
      <c r="BV77" s="13" t="str">
        <f aca="false">IF($S77="DEVUELTO",1,"")</f>
        <v/>
      </c>
      <c r="BW77" s="13" t="str">
        <f aca="false">IF($S77="CANCELADO",1,"")</f>
        <v/>
      </c>
    </row>
    <row r="78" customFormat="false" ht="23.1" hidden="false" customHeight="true" outlineLevel="0" collapsed="false">
      <c r="A78" s="143" t="n">
        <v>71</v>
      </c>
      <c r="B78" s="144"/>
      <c r="C78" s="145"/>
      <c r="D78" s="146"/>
      <c r="E78" s="147"/>
      <c r="F78" s="148"/>
      <c r="G78" s="144"/>
      <c r="H78" s="144"/>
      <c r="I78" s="144"/>
      <c r="J78" s="148"/>
      <c r="K78" s="148"/>
      <c r="L78" s="149"/>
      <c r="M78" s="144"/>
      <c r="N78" s="150"/>
      <c r="O78" s="150"/>
      <c r="P78" s="151" t="n">
        <f aca="false">IF(O78="",N78,"")</f>
        <v>0</v>
      </c>
      <c r="Q78" s="151" t="str">
        <f aca="false">IF(O78="","",(IF(N78&gt;O78,N78-O78,"")))</f>
        <v/>
      </c>
      <c r="R78" s="151" t="str">
        <f aca="false">IF(N78-O78&lt;0,N78-O78,"")</f>
        <v/>
      </c>
      <c r="S78" s="151" t="str">
        <f aca="false">IF(C78&lt;&gt;"",IF($N78="","CANCELADO",IF($O78&lt;&gt;"","FACTURADO","DEVUELTO")),IF(C78="",""))</f>
        <v/>
      </c>
      <c r="T78" s="152"/>
      <c r="U78" s="144"/>
      <c r="V78" s="153"/>
      <c r="W78" s="153"/>
      <c r="X78" s="154" t="n">
        <f aca="false">V78+W78</f>
        <v>0</v>
      </c>
      <c r="Y78" s="128"/>
      <c r="Z78" s="128"/>
      <c r="AA78" s="129" t="n">
        <f aca="false">IF(AND(Y78&lt;&gt;"",Z78&lt;&gt;""),Z78-Y78,0)</f>
        <v>0</v>
      </c>
      <c r="AB78" s="130"/>
      <c r="AC78" s="130"/>
      <c r="AD78" s="129" t="n">
        <f aca="false">AA78-(AB78+AC78)</f>
        <v>0</v>
      </c>
      <c r="AE78" s="149"/>
      <c r="AF78" s="155"/>
      <c r="AG78" s="146"/>
      <c r="AH78" s="144"/>
      <c r="AI78" s="148"/>
      <c r="AJ78" s="144"/>
      <c r="AK78" s="148"/>
      <c r="AL78" s="149"/>
      <c r="AM78" s="144"/>
      <c r="AN78" s="144"/>
      <c r="AO78" s="156"/>
      <c r="AP78" s="135"/>
      <c r="AQ78" s="157"/>
      <c r="AS78" s="137" t="n">
        <v>71</v>
      </c>
      <c r="AT78" s="160" t="n">
        <v>77101001</v>
      </c>
      <c r="AU78" s="161"/>
      <c r="AV78" s="161"/>
      <c r="AW78" s="162" t="str">
        <f aca="false">IF(O78="","",O78)</f>
        <v/>
      </c>
      <c r="AX78" s="161"/>
      <c r="AY78" s="161"/>
      <c r="AZ78" s="161"/>
      <c r="BA78" s="163" t="str">
        <f aca="false">IF(E78="","",E78)</f>
        <v/>
      </c>
      <c r="BB78" s="164" t="str">
        <f aca="false">IF(K78="","",K78)</f>
        <v/>
      </c>
      <c r="BC78" s="165" t="str">
        <f aca="false">IF(L78="","",L78)</f>
        <v/>
      </c>
      <c r="BT78" s="13" t="str">
        <f aca="false">IF($S78="CANCELADO",1,"")</f>
        <v/>
      </c>
      <c r="BU78" s="13" t="str">
        <f aca="false">IF($S78="DEVUELTO",1,"")</f>
        <v/>
      </c>
      <c r="BV78" s="13" t="str">
        <f aca="false">IF($S78="DEVUELTO",1,"")</f>
        <v/>
      </c>
      <c r="BW78" s="13" t="str">
        <f aca="false">IF($S78="CANCELADO",1,"")</f>
        <v/>
      </c>
    </row>
    <row r="79" customFormat="false" ht="23.1" hidden="false" customHeight="true" outlineLevel="0" collapsed="false">
      <c r="A79" s="143" t="n">
        <v>72</v>
      </c>
      <c r="B79" s="144"/>
      <c r="C79" s="145"/>
      <c r="D79" s="146"/>
      <c r="E79" s="147"/>
      <c r="F79" s="148"/>
      <c r="G79" s="144"/>
      <c r="H79" s="144"/>
      <c r="I79" s="144"/>
      <c r="J79" s="148"/>
      <c r="K79" s="148"/>
      <c r="L79" s="149"/>
      <c r="M79" s="144"/>
      <c r="N79" s="150"/>
      <c r="O79" s="150"/>
      <c r="P79" s="151" t="n">
        <f aca="false">IF(O79="",N79,"")</f>
        <v>0</v>
      </c>
      <c r="Q79" s="151" t="str">
        <f aca="false">IF(O79="","",(IF(N79&gt;O79,N79-O79,"")))</f>
        <v/>
      </c>
      <c r="R79" s="151" t="str">
        <f aca="false">IF(N79-O79&lt;0,N79-O79,"")</f>
        <v/>
      </c>
      <c r="S79" s="151" t="str">
        <f aca="false">IF(C79&lt;&gt;"",IF($N79="","CANCELADO",IF($O79&lt;&gt;"","FACTURADO","DEVUELTO")),IF(C79="",""))</f>
        <v/>
      </c>
      <c r="T79" s="152"/>
      <c r="U79" s="144"/>
      <c r="V79" s="153"/>
      <c r="W79" s="153"/>
      <c r="X79" s="154" t="n">
        <f aca="false">V79+W79</f>
        <v>0</v>
      </c>
      <c r="Y79" s="128"/>
      <c r="Z79" s="128"/>
      <c r="AA79" s="129" t="n">
        <f aca="false">IF(AND(Y79&lt;&gt;"",Z79&lt;&gt;""),Z79-Y79,0)</f>
        <v>0</v>
      </c>
      <c r="AB79" s="130"/>
      <c r="AC79" s="130"/>
      <c r="AD79" s="129" t="n">
        <f aca="false">AA79-(AB79+AC79)</f>
        <v>0</v>
      </c>
      <c r="AE79" s="149"/>
      <c r="AF79" s="155"/>
      <c r="AG79" s="146"/>
      <c r="AH79" s="144"/>
      <c r="AI79" s="148"/>
      <c r="AJ79" s="144"/>
      <c r="AK79" s="148"/>
      <c r="AL79" s="149"/>
      <c r="AM79" s="144"/>
      <c r="AN79" s="144"/>
      <c r="AO79" s="156"/>
      <c r="AP79" s="135"/>
      <c r="AQ79" s="157"/>
      <c r="AS79" s="137" t="n">
        <v>72</v>
      </c>
      <c r="AT79" s="160" t="n">
        <v>77101001</v>
      </c>
      <c r="AU79" s="161"/>
      <c r="AV79" s="161"/>
      <c r="AW79" s="162" t="str">
        <f aca="false">IF(O79="","",O79)</f>
        <v/>
      </c>
      <c r="AX79" s="161"/>
      <c r="AY79" s="161"/>
      <c r="AZ79" s="161"/>
      <c r="BA79" s="163" t="str">
        <f aca="false">IF(E79="","",E79)</f>
        <v/>
      </c>
      <c r="BB79" s="164" t="str">
        <f aca="false">IF(K79="","",K79)</f>
        <v/>
      </c>
      <c r="BC79" s="165" t="str">
        <f aca="false">IF(L79="","",L79)</f>
        <v/>
      </c>
      <c r="BT79" s="13" t="str">
        <f aca="false">IF($S79="CANCELADO",1,"")</f>
        <v/>
      </c>
      <c r="BU79" s="13" t="str">
        <f aca="false">IF($S79="DEVUELTO",1,"")</f>
        <v/>
      </c>
      <c r="BV79" s="13" t="str">
        <f aca="false">IF($S79="DEVUELTO",1,"")</f>
        <v/>
      </c>
      <c r="BW79" s="13" t="str">
        <f aca="false">IF($S79="CANCELADO",1,"")</f>
        <v/>
      </c>
    </row>
    <row r="80" customFormat="false" ht="23.1" hidden="false" customHeight="true" outlineLevel="0" collapsed="false">
      <c r="A80" s="143" t="n">
        <v>73</v>
      </c>
      <c r="B80" s="144"/>
      <c r="C80" s="145"/>
      <c r="D80" s="146"/>
      <c r="E80" s="147"/>
      <c r="F80" s="148"/>
      <c r="G80" s="144"/>
      <c r="H80" s="144"/>
      <c r="I80" s="144"/>
      <c r="J80" s="148"/>
      <c r="K80" s="148"/>
      <c r="L80" s="149"/>
      <c r="M80" s="144"/>
      <c r="N80" s="150"/>
      <c r="O80" s="150"/>
      <c r="P80" s="151" t="n">
        <f aca="false">IF(O80="",N80,"")</f>
        <v>0</v>
      </c>
      <c r="Q80" s="151" t="str">
        <f aca="false">IF(O80="","",(IF(N80&gt;O80,N80-O80,"")))</f>
        <v/>
      </c>
      <c r="R80" s="151" t="str">
        <f aca="false">IF(N80-O80&lt;0,N80-O80,"")</f>
        <v/>
      </c>
      <c r="S80" s="151" t="str">
        <f aca="false">IF(C80&lt;&gt;"",IF($N80="","CANCELADO",IF($O80&lt;&gt;"","FACTURADO","DEVUELTO")),IF(C80="",""))</f>
        <v/>
      </c>
      <c r="T80" s="152"/>
      <c r="U80" s="144"/>
      <c r="V80" s="153"/>
      <c r="W80" s="153"/>
      <c r="X80" s="154" t="n">
        <f aca="false">V80+W80</f>
        <v>0</v>
      </c>
      <c r="Y80" s="128"/>
      <c r="Z80" s="128"/>
      <c r="AA80" s="129" t="n">
        <f aca="false">IF(AND(Y80&lt;&gt;"",Z80&lt;&gt;""),Z80-Y80,0)</f>
        <v>0</v>
      </c>
      <c r="AB80" s="130"/>
      <c r="AC80" s="130"/>
      <c r="AD80" s="129" t="n">
        <f aca="false">AA80-(AB80+AC80)</f>
        <v>0</v>
      </c>
      <c r="AE80" s="149"/>
      <c r="AF80" s="155"/>
      <c r="AG80" s="146"/>
      <c r="AH80" s="144"/>
      <c r="AI80" s="148"/>
      <c r="AJ80" s="144"/>
      <c r="AK80" s="148"/>
      <c r="AL80" s="149"/>
      <c r="AM80" s="144"/>
      <c r="AN80" s="144"/>
      <c r="AO80" s="156"/>
      <c r="AP80" s="135"/>
      <c r="AQ80" s="157"/>
      <c r="AS80" s="137" t="n">
        <v>73</v>
      </c>
      <c r="AT80" s="160" t="n">
        <v>77101001</v>
      </c>
      <c r="AU80" s="161"/>
      <c r="AV80" s="161"/>
      <c r="AW80" s="162" t="str">
        <f aca="false">IF(O80="","",O80)</f>
        <v/>
      </c>
      <c r="AX80" s="161"/>
      <c r="AY80" s="161"/>
      <c r="AZ80" s="161"/>
      <c r="BA80" s="163" t="str">
        <f aca="false">IF(E80="","",E80)</f>
        <v/>
      </c>
      <c r="BB80" s="164" t="str">
        <f aca="false">IF(K80="","",K80)</f>
        <v/>
      </c>
      <c r="BC80" s="165" t="str">
        <f aca="false">IF(L80="","",L80)</f>
        <v/>
      </c>
      <c r="BT80" s="13" t="str">
        <f aca="false">IF($S80="CANCELADO",1,"")</f>
        <v/>
      </c>
      <c r="BU80" s="13" t="str">
        <f aca="false">IF($S80="DEVUELTO",1,"")</f>
        <v/>
      </c>
      <c r="BV80" s="13" t="str">
        <f aca="false">IF($S80="DEVUELTO",1,"")</f>
        <v/>
      </c>
      <c r="BW80" s="13" t="str">
        <f aca="false">IF($S80="CANCELADO",1,"")</f>
        <v/>
      </c>
    </row>
    <row r="81" customFormat="false" ht="23.1" hidden="false" customHeight="true" outlineLevel="0" collapsed="false">
      <c r="A81" s="143" t="n">
        <v>74</v>
      </c>
      <c r="B81" s="144"/>
      <c r="C81" s="145"/>
      <c r="D81" s="146"/>
      <c r="E81" s="147"/>
      <c r="F81" s="148"/>
      <c r="G81" s="144"/>
      <c r="H81" s="144"/>
      <c r="I81" s="144"/>
      <c r="J81" s="148"/>
      <c r="K81" s="148"/>
      <c r="L81" s="149"/>
      <c r="M81" s="144"/>
      <c r="N81" s="150"/>
      <c r="O81" s="150"/>
      <c r="P81" s="151" t="n">
        <f aca="false">IF(O81="",N81,"")</f>
        <v>0</v>
      </c>
      <c r="Q81" s="151" t="str">
        <f aca="false">IF(O81="","",(IF(N81&gt;O81,N81-O81,"")))</f>
        <v/>
      </c>
      <c r="R81" s="151" t="str">
        <f aca="false">IF(N81-O81&lt;0,N81-O81,"")</f>
        <v/>
      </c>
      <c r="S81" s="151" t="str">
        <f aca="false">IF(C81&lt;&gt;"",IF($N81="","CANCELADO",IF($O81&lt;&gt;"","FACTURADO","DEVUELTO")),IF(C81="",""))</f>
        <v/>
      </c>
      <c r="T81" s="152"/>
      <c r="U81" s="144"/>
      <c r="V81" s="153"/>
      <c r="W81" s="153"/>
      <c r="X81" s="154" t="n">
        <f aca="false">V81+W81</f>
        <v>0</v>
      </c>
      <c r="Y81" s="128"/>
      <c r="Z81" s="128"/>
      <c r="AA81" s="129" t="n">
        <f aca="false">IF(AND(Y81&lt;&gt;"",Z81&lt;&gt;""),Z81-Y81,0)</f>
        <v>0</v>
      </c>
      <c r="AB81" s="130"/>
      <c r="AC81" s="130"/>
      <c r="AD81" s="129" t="n">
        <f aca="false">AA81-(AB81+AC81)</f>
        <v>0</v>
      </c>
      <c r="AE81" s="149"/>
      <c r="AF81" s="155"/>
      <c r="AG81" s="146"/>
      <c r="AH81" s="144"/>
      <c r="AI81" s="148"/>
      <c r="AJ81" s="144"/>
      <c r="AK81" s="148"/>
      <c r="AL81" s="149"/>
      <c r="AM81" s="144"/>
      <c r="AN81" s="144"/>
      <c r="AO81" s="156"/>
      <c r="AP81" s="135"/>
      <c r="AQ81" s="157"/>
      <c r="AS81" s="137" t="n">
        <v>74</v>
      </c>
      <c r="AT81" s="160" t="n">
        <v>77101001</v>
      </c>
      <c r="AU81" s="161"/>
      <c r="AV81" s="161"/>
      <c r="AW81" s="162" t="str">
        <f aca="false">IF(O81="","",O81)</f>
        <v/>
      </c>
      <c r="AX81" s="161"/>
      <c r="AY81" s="161"/>
      <c r="AZ81" s="161"/>
      <c r="BA81" s="163" t="str">
        <f aca="false">IF(E81="","",E81)</f>
        <v/>
      </c>
      <c r="BB81" s="164" t="str">
        <f aca="false">IF(K81="","",K81)</f>
        <v/>
      </c>
      <c r="BC81" s="165" t="str">
        <f aca="false">IF(L81="","",L81)</f>
        <v/>
      </c>
      <c r="BT81" s="13" t="str">
        <f aca="false">IF($S81="CANCELADO",1,"")</f>
        <v/>
      </c>
      <c r="BU81" s="13" t="str">
        <f aca="false">IF($S81="DEVUELTO",1,"")</f>
        <v/>
      </c>
      <c r="BV81" s="13" t="str">
        <f aca="false">IF($S81="DEVUELTO",1,"")</f>
        <v/>
      </c>
      <c r="BW81" s="13" t="str">
        <f aca="false">IF($S81="CANCELADO",1,"")</f>
        <v/>
      </c>
    </row>
    <row r="82" customFormat="false" ht="23.1" hidden="false" customHeight="true" outlineLevel="0" collapsed="false">
      <c r="A82" s="143" t="n">
        <v>75</v>
      </c>
      <c r="B82" s="144"/>
      <c r="C82" s="145"/>
      <c r="D82" s="146"/>
      <c r="E82" s="147"/>
      <c r="F82" s="148"/>
      <c r="G82" s="144"/>
      <c r="H82" s="144"/>
      <c r="I82" s="144"/>
      <c r="J82" s="148"/>
      <c r="K82" s="148"/>
      <c r="L82" s="149"/>
      <c r="M82" s="144"/>
      <c r="N82" s="150"/>
      <c r="O82" s="150"/>
      <c r="P82" s="151" t="n">
        <f aca="false">IF(O82="",N82,"")</f>
        <v>0</v>
      </c>
      <c r="Q82" s="151" t="str">
        <f aca="false">IF(O82="","",(IF(N82&gt;O82,N82-O82,"")))</f>
        <v/>
      </c>
      <c r="R82" s="151" t="str">
        <f aca="false">IF(N82-O82&lt;0,N82-O82,"")</f>
        <v/>
      </c>
      <c r="S82" s="151" t="str">
        <f aca="false">IF(C82&lt;&gt;"",IF($N82="","CANCELADO",IF($O82&lt;&gt;"","FACTURADO","DEVUELTO")),IF(C82="",""))</f>
        <v/>
      </c>
      <c r="T82" s="152"/>
      <c r="U82" s="144"/>
      <c r="V82" s="153"/>
      <c r="W82" s="153"/>
      <c r="X82" s="154" t="n">
        <f aca="false">V82+W82</f>
        <v>0</v>
      </c>
      <c r="Y82" s="128"/>
      <c r="Z82" s="128"/>
      <c r="AA82" s="129" t="n">
        <f aca="false">IF(AND(Y82&lt;&gt;"",Z82&lt;&gt;""),Z82-Y82,0)</f>
        <v>0</v>
      </c>
      <c r="AB82" s="130"/>
      <c r="AC82" s="130"/>
      <c r="AD82" s="129" t="n">
        <f aca="false">AA82-(AB82+AC82)</f>
        <v>0</v>
      </c>
      <c r="AE82" s="149"/>
      <c r="AF82" s="155"/>
      <c r="AG82" s="146"/>
      <c r="AH82" s="144"/>
      <c r="AI82" s="148"/>
      <c r="AJ82" s="144"/>
      <c r="AK82" s="148"/>
      <c r="AL82" s="149"/>
      <c r="AM82" s="144"/>
      <c r="AN82" s="144"/>
      <c r="AO82" s="156"/>
      <c r="AP82" s="135"/>
      <c r="AQ82" s="157"/>
      <c r="AS82" s="137" t="n">
        <v>75</v>
      </c>
      <c r="AT82" s="160" t="n">
        <v>77101001</v>
      </c>
      <c r="AU82" s="161"/>
      <c r="AV82" s="161"/>
      <c r="AW82" s="162" t="str">
        <f aca="false">IF(O82="","",O82)</f>
        <v/>
      </c>
      <c r="AX82" s="161"/>
      <c r="AY82" s="161"/>
      <c r="AZ82" s="161"/>
      <c r="BA82" s="163" t="str">
        <f aca="false">IF(E82="","",E82)</f>
        <v/>
      </c>
      <c r="BB82" s="164" t="str">
        <f aca="false">IF(K82="","",K82)</f>
        <v/>
      </c>
      <c r="BC82" s="165" t="str">
        <f aca="false">IF(L82="","",L82)</f>
        <v/>
      </c>
      <c r="BT82" s="13" t="str">
        <f aca="false">IF($S82="CANCELADO",1,"")</f>
        <v/>
      </c>
      <c r="BU82" s="13" t="str">
        <f aca="false">IF($S82="DEVUELTO",1,"")</f>
        <v/>
      </c>
      <c r="BV82" s="13" t="str">
        <f aca="false">IF($S82="DEVUELTO",1,"")</f>
        <v/>
      </c>
      <c r="BW82" s="13" t="str">
        <f aca="false">IF($S82="CANCELADO",1,"")</f>
        <v/>
      </c>
    </row>
    <row r="83" customFormat="false" ht="23.1" hidden="false" customHeight="true" outlineLevel="0" collapsed="false">
      <c r="A83" s="143" t="n">
        <v>76</v>
      </c>
      <c r="B83" s="144"/>
      <c r="C83" s="145"/>
      <c r="D83" s="146"/>
      <c r="E83" s="147"/>
      <c r="F83" s="148"/>
      <c r="G83" s="144"/>
      <c r="H83" s="144"/>
      <c r="I83" s="144"/>
      <c r="J83" s="148"/>
      <c r="K83" s="148"/>
      <c r="L83" s="149"/>
      <c r="M83" s="144"/>
      <c r="N83" s="150"/>
      <c r="O83" s="150"/>
      <c r="P83" s="151" t="n">
        <f aca="false">IF(O83="",N83,"")</f>
        <v>0</v>
      </c>
      <c r="Q83" s="151" t="str">
        <f aca="false">IF(O83="","",(IF(N83&gt;O83,N83-O83,"")))</f>
        <v/>
      </c>
      <c r="R83" s="151" t="str">
        <f aca="false">IF(N83-O83&lt;0,N83-O83,"")</f>
        <v/>
      </c>
      <c r="S83" s="151" t="str">
        <f aca="false">IF(C83&lt;&gt;"",IF($N83="","CANCELADO",IF($O83&lt;&gt;"","FACTURADO","DEVUELTO")),IF(C83="",""))</f>
        <v/>
      </c>
      <c r="T83" s="152"/>
      <c r="U83" s="144"/>
      <c r="V83" s="153"/>
      <c r="W83" s="153"/>
      <c r="X83" s="154" t="n">
        <f aca="false">V83+W83</f>
        <v>0</v>
      </c>
      <c r="Y83" s="128"/>
      <c r="Z83" s="128"/>
      <c r="AA83" s="129" t="n">
        <f aca="false">IF(AND(Y83&lt;&gt;"",Z83&lt;&gt;""),Z83-Y83,0)</f>
        <v>0</v>
      </c>
      <c r="AB83" s="130"/>
      <c r="AC83" s="130"/>
      <c r="AD83" s="129" t="n">
        <f aca="false">AA83-(AB83+AC83)</f>
        <v>0</v>
      </c>
      <c r="AE83" s="149"/>
      <c r="AF83" s="155"/>
      <c r="AG83" s="146"/>
      <c r="AH83" s="144"/>
      <c r="AI83" s="148"/>
      <c r="AJ83" s="144"/>
      <c r="AK83" s="148"/>
      <c r="AL83" s="149"/>
      <c r="AM83" s="144"/>
      <c r="AN83" s="144"/>
      <c r="AO83" s="156"/>
      <c r="AP83" s="135"/>
      <c r="AQ83" s="157"/>
      <c r="AS83" s="137" t="n">
        <v>76</v>
      </c>
      <c r="AT83" s="160" t="n">
        <v>77101001</v>
      </c>
      <c r="AU83" s="161"/>
      <c r="AV83" s="161"/>
      <c r="AW83" s="162" t="str">
        <f aca="false">IF(O83="","",O83)</f>
        <v/>
      </c>
      <c r="AX83" s="161"/>
      <c r="AY83" s="161"/>
      <c r="AZ83" s="161"/>
      <c r="BA83" s="163" t="str">
        <f aca="false">IF(E83="","",E83)</f>
        <v/>
      </c>
      <c r="BB83" s="164" t="str">
        <f aca="false">IF(K83="","",K83)</f>
        <v/>
      </c>
      <c r="BC83" s="165" t="str">
        <f aca="false">IF(L83="","",L83)</f>
        <v/>
      </c>
      <c r="BT83" s="13" t="str">
        <f aca="false">IF($S83="CANCELADO",1,"")</f>
        <v/>
      </c>
      <c r="BU83" s="13" t="str">
        <f aca="false">IF($S83="DEVUELTO",1,"")</f>
        <v/>
      </c>
      <c r="BV83" s="13" t="str">
        <f aca="false">IF($S83="DEVUELTO",1,"")</f>
        <v/>
      </c>
      <c r="BW83" s="13" t="str">
        <f aca="false">IF($S83="CANCELADO",1,"")</f>
        <v/>
      </c>
    </row>
    <row r="84" customFormat="false" ht="23.1" hidden="false" customHeight="true" outlineLevel="0" collapsed="false">
      <c r="A84" s="143" t="n">
        <v>77</v>
      </c>
      <c r="B84" s="144"/>
      <c r="C84" s="145"/>
      <c r="D84" s="146"/>
      <c r="E84" s="147"/>
      <c r="F84" s="148"/>
      <c r="G84" s="144"/>
      <c r="H84" s="144"/>
      <c r="I84" s="144"/>
      <c r="J84" s="148"/>
      <c r="K84" s="148"/>
      <c r="L84" s="149"/>
      <c r="M84" s="144"/>
      <c r="N84" s="150"/>
      <c r="O84" s="150"/>
      <c r="P84" s="151" t="n">
        <f aca="false">IF(O84="",N84,"")</f>
        <v>0</v>
      </c>
      <c r="Q84" s="151" t="str">
        <f aca="false">IF(O84="","",(IF(N84&gt;O84,N84-O84,"")))</f>
        <v/>
      </c>
      <c r="R84" s="151" t="str">
        <f aca="false">IF(N84-O84&lt;0,N84-O84,"")</f>
        <v/>
      </c>
      <c r="S84" s="151" t="str">
        <f aca="false">IF(C84&lt;&gt;"",IF($N84="","CANCELADO",IF($O84&lt;&gt;"","FACTURADO","DEVUELTO")),IF(C84="",""))</f>
        <v/>
      </c>
      <c r="T84" s="152"/>
      <c r="U84" s="144"/>
      <c r="V84" s="153"/>
      <c r="W84" s="153"/>
      <c r="X84" s="154" t="n">
        <f aca="false">V84+W84</f>
        <v>0</v>
      </c>
      <c r="Y84" s="128"/>
      <c r="Z84" s="128"/>
      <c r="AA84" s="129" t="n">
        <f aca="false">IF(AND(Y84&lt;&gt;"",Z84&lt;&gt;""),Z84-Y84,0)</f>
        <v>0</v>
      </c>
      <c r="AB84" s="130"/>
      <c r="AC84" s="130"/>
      <c r="AD84" s="129" t="n">
        <f aca="false">AA84-(AB84+AC84)</f>
        <v>0</v>
      </c>
      <c r="AE84" s="149"/>
      <c r="AF84" s="155"/>
      <c r="AG84" s="146"/>
      <c r="AH84" s="144"/>
      <c r="AI84" s="148"/>
      <c r="AJ84" s="144"/>
      <c r="AK84" s="148"/>
      <c r="AL84" s="149"/>
      <c r="AM84" s="144"/>
      <c r="AN84" s="144"/>
      <c r="AO84" s="156"/>
      <c r="AP84" s="135"/>
      <c r="AQ84" s="157"/>
      <c r="AS84" s="137" t="n">
        <v>77</v>
      </c>
      <c r="AT84" s="160" t="n">
        <v>77101001</v>
      </c>
      <c r="AU84" s="161"/>
      <c r="AV84" s="161"/>
      <c r="AW84" s="162" t="str">
        <f aca="false">IF(O84="","",O84)</f>
        <v/>
      </c>
      <c r="AX84" s="161"/>
      <c r="AY84" s="161"/>
      <c r="AZ84" s="161"/>
      <c r="BA84" s="163" t="str">
        <f aca="false">IF(E84="","",E84)</f>
        <v/>
      </c>
      <c r="BB84" s="164" t="str">
        <f aca="false">IF(K84="","",K84)</f>
        <v/>
      </c>
      <c r="BC84" s="165" t="str">
        <f aca="false">IF(L84="","",L84)</f>
        <v/>
      </c>
      <c r="BT84" s="13" t="str">
        <f aca="false">IF($S84="CANCELADO",1,"")</f>
        <v/>
      </c>
      <c r="BU84" s="13" t="str">
        <f aca="false">IF($S84="DEVUELTO",1,"")</f>
        <v/>
      </c>
      <c r="BV84" s="13" t="str">
        <f aca="false">IF($S84="DEVUELTO",1,"")</f>
        <v/>
      </c>
      <c r="BW84" s="13" t="str">
        <f aca="false">IF($S84="CANCELADO",1,"")</f>
        <v/>
      </c>
    </row>
    <row r="85" customFormat="false" ht="23.1" hidden="false" customHeight="true" outlineLevel="0" collapsed="false">
      <c r="A85" s="143" t="n">
        <v>78</v>
      </c>
      <c r="B85" s="144"/>
      <c r="C85" s="145"/>
      <c r="D85" s="146"/>
      <c r="E85" s="147"/>
      <c r="F85" s="148"/>
      <c r="G85" s="144"/>
      <c r="H85" s="144"/>
      <c r="I85" s="144"/>
      <c r="J85" s="148"/>
      <c r="K85" s="148"/>
      <c r="L85" s="149"/>
      <c r="M85" s="144"/>
      <c r="N85" s="150"/>
      <c r="O85" s="150"/>
      <c r="P85" s="151" t="n">
        <f aca="false">IF(O85="",N85,"")</f>
        <v>0</v>
      </c>
      <c r="Q85" s="151" t="str">
        <f aca="false">IF(O85="","",(IF(N85&gt;O85,N85-O85,"")))</f>
        <v/>
      </c>
      <c r="R85" s="151" t="str">
        <f aca="false">IF(N85-O85&lt;0,N85-O85,"")</f>
        <v/>
      </c>
      <c r="S85" s="151" t="str">
        <f aca="false">IF(C85&lt;&gt;"",IF($N85="","CANCELADO",IF($O85&lt;&gt;"","FACTURADO","DEVUELTO")),IF(C85="",""))</f>
        <v/>
      </c>
      <c r="T85" s="152"/>
      <c r="U85" s="144"/>
      <c r="V85" s="153"/>
      <c r="W85" s="153"/>
      <c r="X85" s="154" t="n">
        <f aca="false">V85+W85</f>
        <v>0</v>
      </c>
      <c r="Y85" s="128"/>
      <c r="Z85" s="128"/>
      <c r="AA85" s="129" t="n">
        <f aca="false">IF(AND(Y85&lt;&gt;"",Z85&lt;&gt;""),Z85-Y85,0)</f>
        <v>0</v>
      </c>
      <c r="AB85" s="130"/>
      <c r="AC85" s="130"/>
      <c r="AD85" s="129" t="n">
        <f aca="false">AA85-(AB85+AC85)</f>
        <v>0</v>
      </c>
      <c r="AE85" s="149"/>
      <c r="AF85" s="155"/>
      <c r="AG85" s="146"/>
      <c r="AH85" s="144"/>
      <c r="AI85" s="148"/>
      <c r="AJ85" s="144"/>
      <c r="AK85" s="148"/>
      <c r="AL85" s="149"/>
      <c r="AM85" s="144"/>
      <c r="AN85" s="144"/>
      <c r="AO85" s="156"/>
      <c r="AP85" s="135"/>
      <c r="AQ85" s="157"/>
      <c r="AS85" s="137" t="n">
        <v>78</v>
      </c>
      <c r="AT85" s="160" t="n">
        <v>77101001</v>
      </c>
      <c r="AU85" s="161"/>
      <c r="AV85" s="161"/>
      <c r="AW85" s="162" t="str">
        <f aca="false">IF(O85="","",O85)</f>
        <v/>
      </c>
      <c r="AX85" s="161"/>
      <c r="AY85" s="161"/>
      <c r="AZ85" s="161"/>
      <c r="BA85" s="163" t="str">
        <f aca="false">IF(E85="","",E85)</f>
        <v/>
      </c>
      <c r="BB85" s="164" t="str">
        <f aca="false">IF(K85="","",K85)</f>
        <v/>
      </c>
      <c r="BC85" s="165" t="str">
        <f aca="false">IF(L85="","",L85)</f>
        <v/>
      </c>
      <c r="BT85" s="13" t="str">
        <f aca="false">IF($S85="CANCELADO",1,"")</f>
        <v/>
      </c>
      <c r="BU85" s="13" t="str">
        <f aca="false">IF($S85="DEVUELTO",1,"")</f>
        <v/>
      </c>
      <c r="BV85" s="13" t="str">
        <f aca="false">IF($S85="DEVUELTO",1,"")</f>
        <v/>
      </c>
      <c r="BW85" s="13" t="str">
        <f aca="false">IF($S85="CANCELADO",1,"")</f>
        <v/>
      </c>
    </row>
    <row r="86" customFormat="false" ht="23.1" hidden="false" customHeight="true" outlineLevel="0" collapsed="false">
      <c r="A86" s="143" t="n">
        <v>79</v>
      </c>
      <c r="B86" s="144"/>
      <c r="C86" s="145"/>
      <c r="D86" s="146"/>
      <c r="E86" s="147"/>
      <c r="F86" s="148"/>
      <c r="G86" s="144"/>
      <c r="H86" s="144"/>
      <c r="I86" s="144"/>
      <c r="J86" s="148"/>
      <c r="K86" s="148"/>
      <c r="L86" s="149"/>
      <c r="M86" s="144"/>
      <c r="N86" s="150"/>
      <c r="O86" s="150"/>
      <c r="P86" s="151" t="n">
        <f aca="false">IF(O86="",N86,"")</f>
        <v>0</v>
      </c>
      <c r="Q86" s="151" t="str">
        <f aca="false">IF(O86="","",(IF(N86&gt;O86,N86-O86,"")))</f>
        <v/>
      </c>
      <c r="R86" s="151" t="str">
        <f aca="false">IF(N86-O86&lt;0,N86-O86,"")</f>
        <v/>
      </c>
      <c r="S86" s="151" t="str">
        <f aca="false">IF(C86&lt;&gt;"",IF($N86="","CANCELADO",IF($O86&lt;&gt;"","FACTURADO","DEVUELTO")),IF(C86="",""))</f>
        <v/>
      </c>
      <c r="T86" s="152"/>
      <c r="U86" s="144"/>
      <c r="V86" s="153"/>
      <c r="W86" s="153"/>
      <c r="X86" s="154" t="n">
        <f aca="false">V86+W86</f>
        <v>0</v>
      </c>
      <c r="Y86" s="128"/>
      <c r="Z86" s="128"/>
      <c r="AA86" s="129" t="n">
        <f aca="false">IF(AND(Y86&lt;&gt;"",Z86&lt;&gt;""),Z86-Y86,0)</f>
        <v>0</v>
      </c>
      <c r="AB86" s="130"/>
      <c r="AC86" s="130"/>
      <c r="AD86" s="129" t="n">
        <f aca="false">AA86-(AB86+AC86)</f>
        <v>0</v>
      </c>
      <c r="AE86" s="149"/>
      <c r="AF86" s="155"/>
      <c r="AG86" s="146"/>
      <c r="AH86" s="144"/>
      <c r="AI86" s="148"/>
      <c r="AJ86" s="144"/>
      <c r="AK86" s="148"/>
      <c r="AL86" s="149"/>
      <c r="AM86" s="144"/>
      <c r="AN86" s="144"/>
      <c r="AO86" s="156"/>
      <c r="AP86" s="135"/>
      <c r="AQ86" s="157"/>
      <c r="AS86" s="137" t="n">
        <v>79</v>
      </c>
      <c r="AT86" s="160" t="n">
        <v>77101001</v>
      </c>
      <c r="AU86" s="161"/>
      <c r="AV86" s="161"/>
      <c r="AW86" s="162" t="str">
        <f aca="false">IF(O86="","",O86)</f>
        <v/>
      </c>
      <c r="AX86" s="161"/>
      <c r="AY86" s="161"/>
      <c r="AZ86" s="161"/>
      <c r="BA86" s="163" t="str">
        <f aca="false">IF(E86="","",E86)</f>
        <v/>
      </c>
      <c r="BB86" s="164" t="str">
        <f aca="false">IF(K86="","",K86)</f>
        <v/>
      </c>
      <c r="BC86" s="165" t="str">
        <f aca="false">IF(L86="","",L86)</f>
        <v/>
      </c>
      <c r="BT86" s="13" t="str">
        <f aca="false">IF($S86="CANCELADO",1,"")</f>
        <v/>
      </c>
      <c r="BU86" s="13" t="str">
        <f aca="false">IF($S86="DEVUELTO",1,"")</f>
        <v/>
      </c>
      <c r="BV86" s="13" t="str">
        <f aca="false">IF($S86="DEVUELTO",1,"")</f>
        <v/>
      </c>
      <c r="BW86" s="13" t="str">
        <f aca="false">IF($S86="CANCELADO",1,"")</f>
        <v/>
      </c>
    </row>
    <row r="87" customFormat="false" ht="23.1" hidden="false" customHeight="true" outlineLevel="0" collapsed="false">
      <c r="A87" s="143" t="n">
        <v>80</v>
      </c>
      <c r="B87" s="144"/>
      <c r="C87" s="145"/>
      <c r="D87" s="146"/>
      <c r="E87" s="147"/>
      <c r="F87" s="148"/>
      <c r="G87" s="144"/>
      <c r="H87" s="144"/>
      <c r="I87" s="144"/>
      <c r="J87" s="148"/>
      <c r="K87" s="148"/>
      <c r="L87" s="149"/>
      <c r="M87" s="144"/>
      <c r="N87" s="150"/>
      <c r="O87" s="150"/>
      <c r="P87" s="151" t="n">
        <f aca="false">IF(O87="",N87,"")</f>
        <v>0</v>
      </c>
      <c r="Q87" s="151" t="str">
        <f aca="false">IF(O87="","",(IF(N87&gt;O87,N87-O87,"")))</f>
        <v/>
      </c>
      <c r="R87" s="151" t="str">
        <f aca="false">IF(N87-O87&lt;0,N87-O87,"")</f>
        <v/>
      </c>
      <c r="S87" s="151" t="str">
        <f aca="false">IF(C87&lt;&gt;"",IF($N87="","CANCELADO",IF($O87&lt;&gt;"","FACTURADO","DEVUELTO")),IF(C87="",""))</f>
        <v/>
      </c>
      <c r="T87" s="152"/>
      <c r="U87" s="144"/>
      <c r="V87" s="153"/>
      <c r="W87" s="153"/>
      <c r="X87" s="154" t="n">
        <f aca="false">V87+W87</f>
        <v>0</v>
      </c>
      <c r="Y87" s="128"/>
      <c r="Z87" s="128"/>
      <c r="AA87" s="129" t="n">
        <f aca="false">IF(AND(Y87&lt;&gt;"",Z87&lt;&gt;""),Z87-Y87,0)</f>
        <v>0</v>
      </c>
      <c r="AB87" s="130"/>
      <c r="AC87" s="130"/>
      <c r="AD87" s="129" t="n">
        <f aca="false">AA87-(AB87+AC87)</f>
        <v>0</v>
      </c>
      <c r="AE87" s="149"/>
      <c r="AF87" s="155"/>
      <c r="AG87" s="146"/>
      <c r="AH87" s="144"/>
      <c r="AI87" s="148"/>
      <c r="AJ87" s="144"/>
      <c r="AK87" s="148"/>
      <c r="AL87" s="149"/>
      <c r="AM87" s="144"/>
      <c r="AN87" s="144"/>
      <c r="AO87" s="156"/>
      <c r="AP87" s="135"/>
      <c r="AQ87" s="157"/>
      <c r="AS87" s="137" t="n">
        <v>80</v>
      </c>
      <c r="AT87" s="160" t="n">
        <v>77101001</v>
      </c>
      <c r="AU87" s="161"/>
      <c r="AV87" s="161"/>
      <c r="AW87" s="162" t="str">
        <f aca="false">IF(O87="","",O87)</f>
        <v/>
      </c>
      <c r="AX87" s="161"/>
      <c r="AY87" s="161"/>
      <c r="AZ87" s="161"/>
      <c r="BA87" s="163" t="str">
        <f aca="false">IF(E87="","",E87)</f>
        <v/>
      </c>
      <c r="BB87" s="164" t="str">
        <f aca="false">IF(K87="","",K87)</f>
        <v/>
      </c>
      <c r="BC87" s="165" t="str">
        <f aca="false">IF(L87="","",L87)</f>
        <v/>
      </c>
      <c r="BT87" s="13" t="str">
        <f aca="false">IF($S87="CANCELADO",1,"")</f>
        <v/>
      </c>
      <c r="BU87" s="13" t="str">
        <f aca="false">IF($S87="DEVUELTO",1,"")</f>
        <v/>
      </c>
      <c r="BV87" s="13" t="str">
        <f aca="false">IF($S87="DEVUELTO",1,"")</f>
        <v/>
      </c>
      <c r="BW87" s="13" t="str">
        <f aca="false">IF($S87="CANCELADO",1,"")</f>
        <v/>
      </c>
    </row>
    <row r="88" customFormat="false" ht="23.1" hidden="false" customHeight="true" outlineLevel="0" collapsed="false">
      <c r="A88" s="143" t="n">
        <v>81</v>
      </c>
      <c r="B88" s="144"/>
      <c r="C88" s="145"/>
      <c r="D88" s="146"/>
      <c r="E88" s="147"/>
      <c r="F88" s="148"/>
      <c r="G88" s="144"/>
      <c r="H88" s="144"/>
      <c r="I88" s="144"/>
      <c r="J88" s="148"/>
      <c r="K88" s="148"/>
      <c r="L88" s="149"/>
      <c r="M88" s="144"/>
      <c r="N88" s="150"/>
      <c r="O88" s="150"/>
      <c r="P88" s="151" t="n">
        <f aca="false">IF(O88="",N88,"")</f>
        <v>0</v>
      </c>
      <c r="Q88" s="151" t="str">
        <f aca="false">IF(O88="","",(IF(N88&gt;O88,N88-O88,"")))</f>
        <v/>
      </c>
      <c r="R88" s="151" t="str">
        <f aca="false">IF(N88-O88&lt;0,N88-O88,"")</f>
        <v/>
      </c>
      <c r="S88" s="151" t="str">
        <f aca="false">IF(C88&lt;&gt;"",IF($N88="","CANCELADO",IF($O88&lt;&gt;"","FACTURADO","DEVUELTO")),IF(C88="",""))</f>
        <v/>
      </c>
      <c r="T88" s="152"/>
      <c r="U88" s="144"/>
      <c r="V88" s="153"/>
      <c r="W88" s="153"/>
      <c r="X88" s="154" t="n">
        <f aca="false">V88+W88</f>
        <v>0</v>
      </c>
      <c r="Y88" s="128"/>
      <c r="Z88" s="128"/>
      <c r="AA88" s="129" t="n">
        <f aca="false">IF(AND(Y88&lt;&gt;"",Z88&lt;&gt;""),Z88-Y88,0)</f>
        <v>0</v>
      </c>
      <c r="AB88" s="130"/>
      <c r="AC88" s="130"/>
      <c r="AD88" s="129" t="n">
        <f aca="false">AA88-(AB88+AC88)</f>
        <v>0</v>
      </c>
      <c r="AE88" s="149"/>
      <c r="AF88" s="155"/>
      <c r="AG88" s="146"/>
      <c r="AH88" s="144"/>
      <c r="AI88" s="148"/>
      <c r="AJ88" s="144"/>
      <c r="AK88" s="148"/>
      <c r="AL88" s="149"/>
      <c r="AM88" s="144"/>
      <c r="AN88" s="144"/>
      <c r="AO88" s="156"/>
      <c r="AP88" s="135"/>
      <c r="AQ88" s="157"/>
      <c r="AS88" s="137" t="n">
        <v>81</v>
      </c>
      <c r="AT88" s="138" t="n">
        <v>77101001</v>
      </c>
      <c r="AU88" s="138"/>
      <c r="AV88" s="138"/>
      <c r="AW88" s="139" t="str">
        <f aca="false">IF(O88="","",O88)</f>
        <v/>
      </c>
      <c r="AX88" s="138"/>
      <c r="AY88" s="138"/>
      <c r="AZ88" s="138"/>
      <c r="BA88" s="140" t="str">
        <f aca="false">IF(E88="","",E88)</f>
        <v/>
      </c>
      <c r="BB88" s="141" t="str">
        <f aca="false">IF(K88="","",K88)</f>
        <v/>
      </c>
      <c r="BC88" s="142" t="str">
        <f aca="false">IF(L88="","",L88)</f>
        <v/>
      </c>
      <c r="BT88" s="13" t="str">
        <f aca="false">IF($S88="CANCELADO",1,"")</f>
        <v/>
      </c>
      <c r="BU88" s="13" t="str">
        <f aca="false">IF($S88="DEVUELTO",1,"")</f>
        <v/>
      </c>
      <c r="BV88" s="13" t="str">
        <f aca="false">IF($S88="DEVUELTO",1,"")</f>
        <v/>
      </c>
      <c r="BW88" s="13" t="str">
        <f aca="false">IF($S88="CANCELADO",1,"")</f>
        <v/>
      </c>
    </row>
    <row r="89" customFormat="false" ht="23.1" hidden="false" customHeight="true" outlineLevel="0" collapsed="false">
      <c r="A89" s="143" t="n">
        <v>82</v>
      </c>
      <c r="B89" s="144"/>
      <c r="C89" s="145"/>
      <c r="D89" s="146"/>
      <c r="E89" s="147"/>
      <c r="F89" s="148"/>
      <c r="G89" s="144"/>
      <c r="H89" s="144"/>
      <c r="I89" s="144"/>
      <c r="J89" s="148"/>
      <c r="K89" s="148"/>
      <c r="L89" s="149"/>
      <c r="M89" s="144"/>
      <c r="N89" s="150"/>
      <c r="O89" s="150"/>
      <c r="P89" s="151" t="n">
        <f aca="false">IF(O89="",N89,"")</f>
        <v>0</v>
      </c>
      <c r="Q89" s="151" t="str">
        <f aca="false">IF(O89="","",(IF(N89&gt;O89,N89-O89,"")))</f>
        <v/>
      </c>
      <c r="R89" s="151" t="str">
        <f aca="false">IF(N89-O89&lt;0,N89-O89,"")</f>
        <v/>
      </c>
      <c r="S89" s="151" t="str">
        <f aca="false">IF(C89&lt;&gt;"",IF($N89="","CANCELADO",IF($O89&lt;&gt;"","FACTURADO","DEVUELTO")),IF(C89="",""))</f>
        <v/>
      </c>
      <c r="T89" s="152"/>
      <c r="U89" s="144"/>
      <c r="V89" s="153"/>
      <c r="W89" s="153"/>
      <c r="X89" s="154" t="n">
        <f aca="false">V89+W89</f>
        <v>0</v>
      </c>
      <c r="Y89" s="128"/>
      <c r="Z89" s="128"/>
      <c r="AA89" s="129" t="n">
        <f aca="false">IF(AND(Y89&lt;&gt;"",Z89&lt;&gt;""),Z89-Y89,0)</f>
        <v>0</v>
      </c>
      <c r="AB89" s="130"/>
      <c r="AC89" s="130"/>
      <c r="AD89" s="129" t="n">
        <f aca="false">AA89-(AB89+AC89)</f>
        <v>0</v>
      </c>
      <c r="AE89" s="149"/>
      <c r="AF89" s="155"/>
      <c r="AG89" s="146"/>
      <c r="AH89" s="144"/>
      <c r="AI89" s="148"/>
      <c r="AJ89" s="144"/>
      <c r="AK89" s="148"/>
      <c r="AL89" s="149"/>
      <c r="AM89" s="144"/>
      <c r="AN89" s="144"/>
      <c r="AO89" s="156"/>
      <c r="AP89" s="135"/>
      <c r="AQ89" s="157"/>
      <c r="AS89" s="137" t="n">
        <v>82</v>
      </c>
      <c r="AT89" s="141" t="n">
        <v>77101001</v>
      </c>
      <c r="AU89" s="138"/>
      <c r="AV89" s="138"/>
      <c r="AW89" s="139" t="str">
        <f aca="false">IF(O89="","",O89)</f>
        <v/>
      </c>
      <c r="AX89" s="138"/>
      <c r="AY89" s="138"/>
      <c r="AZ89" s="138"/>
      <c r="BA89" s="140" t="str">
        <f aca="false">IF(E89="","",E89)</f>
        <v/>
      </c>
      <c r="BB89" s="141" t="str">
        <f aca="false">IF(K89="","",K89)</f>
        <v/>
      </c>
      <c r="BC89" s="142" t="str">
        <f aca="false">IF(L89="","",L89)</f>
        <v/>
      </c>
      <c r="BT89" s="13" t="str">
        <f aca="false">IF($S89="CANCELADO",1,"")</f>
        <v/>
      </c>
      <c r="BU89" s="13" t="str">
        <f aca="false">IF($S89="DEVUELTO",1,"")</f>
        <v/>
      </c>
      <c r="BV89" s="13" t="str">
        <f aca="false">IF($S89="DEVUELTO",1,"")</f>
        <v/>
      </c>
      <c r="BW89" s="13" t="str">
        <f aca="false">IF($S89="CANCELADO",1,"")</f>
        <v/>
      </c>
    </row>
    <row r="90" customFormat="false" ht="23.1" hidden="false" customHeight="true" outlineLevel="0" collapsed="false">
      <c r="A90" s="143" t="n">
        <v>83</v>
      </c>
      <c r="B90" s="144"/>
      <c r="C90" s="145"/>
      <c r="D90" s="146"/>
      <c r="E90" s="147"/>
      <c r="F90" s="148"/>
      <c r="G90" s="144"/>
      <c r="H90" s="144"/>
      <c r="I90" s="144"/>
      <c r="J90" s="148"/>
      <c r="K90" s="148"/>
      <c r="L90" s="149"/>
      <c r="M90" s="144"/>
      <c r="N90" s="150"/>
      <c r="O90" s="150"/>
      <c r="P90" s="151" t="n">
        <f aca="false">IF(O90="",N90,"")</f>
        <v>0</v>
      </c>
      <c r="Q90" s="151" t="str">
        <f aca="false">IF(O90="","",(IF(N90&gt;O90,N90-O90,"")))</f>
        <v/>
      </c>
      <c r="R90" s="151" t="str">
        <f aca="false">IF(N90-O90&lt;0,N90-O90,"")</f>
        <v/>
      </c>
      <c r="S90" s="151" t="str">
        <f aca="false">IF(C90&lt;&gt;"",IF($N90="","CANCELADO",IF($O90&lt;&gt;"","FACTURADO","DEVUELTO")),IF(C90="",""))</f>
        <v/>
      </c>
      <c r="T90" s="152"/>
      <c r="U90" s="144"/>
      <c r="V90" s="153"/>
      <c r="W90" s="153"/>
      <c r="X90" s="154" t="n">
        <f aca="false">V90+W90</f>
        <v>0</v>
      </c>
      <c r="Y90" s="128"/>
      <c r="Z90" s="128"/>
      <c r="AA90" s="129" t="n">
        <f aca="false">IF(AND(Y90&lt;&gt;"",Z90&lt;&gt;""),Z90-Y90,0)</f>
        <v>0</v>
      </c>
      <c r="AB90" s="130"/>
      <c r="AC90" s="130"/>
      <c r="AD90" s="129" t="n">
        <f aca="false">AA90-(AB90+AC90)</f>
        <v>0</v>
      </c>
      <c r="AE90" s="149"/>
      <c r="AF90" s="155"/>
      <c r="AG90" s="146"/>
      <c r="AH90" s="144"/>
      <c r="AI90" s="148"/>
      <c r="AJ90" s="144"/>
      <c r="AK90" s="148"/>
      <c r="AL90" s="149"/>
      <c r="AM90" s="144"/>
      <c r="AN90" s="144"/>
      <c r="AO90" s="156"/>
      <c r="AP90" s="135"/>
      <c r="AQ90" s="157"/>
      <c r="AS90" s="137" t="n">
        <v>83</v>
      </c>
      <c r="AT90" s="158" t="n">
        <v>77101001</v>
      </c>
      <c r="AU90" s="138"/>
      <c r="AV90" s="138"/>
      <c r="AW90" s="139" t="str">
        <f aca="false">IF(O90="","",O90)</f>
        <v/>
      </c>
      <c r="AX90" s="138"/>
      <c r="AY90" s="138"/>
      <c r="AZ90" s="138"/>
      <c r="BA90" s="140" t="str">
        <f aca="false">IF(E90="","",E90)</f>
        <v/>
      </c>
      <c r="BB90" s="141" t="str">
        <f aca="false">IF(K90="","",K90)</f>
        <v/>
      </c>
      <c r="BC90" s="142" t="str">
        <f aca="false">IF(L90="","",L90)</f>
        <v/>
      </c>
      <c r="BT90" s="13" t="str">
        <f aca="false">IF($S90="CANCELADO",1,"")</f>
        <v/>
      </c>
      <c r="BU90" s="13" t="str">
        <f aca="false">IF($S90="DEVUELTO",1,"")</f>
        <v/>
      </c>
      <c r="BV90" s="13" t="str">
        <f aca="false">IF($S90="DEVUELTO",1,"")</f>
        <v/>
      </c>
      <c r="BW90" s="13" t="str">
        <f aca="false">IF($S90="CANCELADO",1,"")</f>
        <v/>
      </c>
    </row>
    <row r="91" customFormat="false" ht="23.1" hidden="false" customHeight="true" outlineLevel="0" collapsed="false">
      <c r="A91" s="143" t="n">
        <v>84</v>
      </c>
      <c r="B91" s="144"/>
      <c r="C91" s="145"/>
      <c r="D91" s="146"/>
      <c r="E91" s="147"/>
      <c r="F91" s="148"/>
      <c r="G91" s="144"/>
      <c r="H91" s="144"/>
      <c r="I91" s="144"/>
      <c r="J91" s="148"/>
      <c r="K91" s="148"/>
      <c r="L91" s="149"/>
      <c r="M91" s="144"/>
      <c r="N91" s="150"/>
      <c r="O91" s="150"/>
      <c r="P91" s="151" t="n">
        <f aca="false">IF(O91="",N91,"")</f>
        <v>0</v>
      </c>
      <c r="Q91" s="151" t="str">
        <f aca="false">IF(O91="","",(IF(N91&gt;O91,N91-O91,"")))</f>
        <v/>
      </c>
      <c r="R91" s="151" t="str">
        <f aca="false">IF(N91-O91&lt;0,N91-O91,"")</f>
        <v/>
      </c>
      <c r="S91" s="151" t="str">
        <f aca="false">IF(C91&lt;&gt;"",IF($N91="","CANCELADO",IF($O91&lt;&gt;"","FACTURADO","DEVUELTO")),IF(C91="",""))</f>
        <v/>
      </c>
      <c r="T91" s="152"/>
      <c r="U91" s="144"/>
      <c r="V91" s="153"/>
      <c r="W91" s="153"/>
      <c r="X91" s="154" t="n">
        <f aca="false">V91+W91</f>
        <v>0</v>
      </c>
      <c r="Y91" s="128"/>
      <c r="Z91" s="128"/>
      <c r="AA91" s="129" t="n">
        <f aca="false">IF(AND(Y91&lt;&gt;"",Z91&lt;&gt;""),Z91-Y91,0)</f>
        <v>0</v>
      </c>
      <c r="AB91" s="130"/>
      <c r="AC91" s="130"/>
      <c r="AD91" s="129" t="n">
        <f aca="false">AA91-(AB91+AC91)</f>
        <v>0</v>
      </c>
      <c r="AE91" s="149"/>
      <c r="AF91" s="155"/>
      <c r="AG91" s="146"/>
      <c r="AH91" s="144"/>
      <c r="AI91" s="148"/>
      <c r="AJ91" s="144"/>
      <c r="AK91" s="148"/>
      <c r="AL91" s="149"/>
      <c r="AM91" s="144"/>
      <c r="AN91" s="144"/>
      <c r="AO91" s="156"/>
      <c r="AP91" s="135"/>
      <c r="AQ91" s="157"/>
      <c r="AS91" s="137" t="n">
        <v>84</v>
      </c>
      <c r="AT91" s="158" t="n">
        <v>77101001</v>
      </c>
      <c r="AU91" s="138"/>
      <c r="AV91" s="138"/>
      <c r="AW91" s="139" t="str">
        <f aca="false">IF(O91="","",O91)</f>
        <v/>
      </c>
      <c r="AX91" s="138"/>
      <c r="AY91" s="138"/>
      <c r="AZ91" s="138"/>
      <c r="BA91" s="140" t="str">
        <f aca="false">IF(E91="","",E91)</f>
        <v/>
      </c>
      <c r="BB91" s="141" t="str">
        <f aca="false">IF(K91="","",K91)</f>
        <v/>
      </c>
      <c r="BC91" s="142" t="str">
        <f aca="false">IF(L91="","",L91)</f>
        <v/>
      </c>
      <c r="BT91" s="13" t="str">
        <f aca="false">IF($S91="CANCELADO",1,"")</f>
        <v/>
      </c>
      <c r="BU91" s="13" t="str">
        <f aca="false">IF($S91="DEVUELTO",1,"")</f>
        <v/>
      </c>
      <c r="BV91" s="13" t="str">
        <f aca="false">IF($S91="DEVUELTO",1,"")</f>
        <v/>
      </c>
      <c r="BW91" s="13" t="str">
        <f aca="false">IF($S91="CANCELADO",1,"")</f>
        <v/>
      </c>
    </row>
    <row r="92" customFormat="false" ht="23.1" hidden="false" customHeight="true" outlineLevel="0" collapsed="false">
      <c r="A92" s="143" t="n">
        <v>85</v>
      </c>
      <c r="B92" s="144"/>
      <c r="C92" s="145"/>
      <c r="D92" s="146"/>
      <c r="E92" s="147"/>
      <c r="F92" s="148"/>
      <c r="G92" s="144"/>
      <c r="H92" s="144"/>
      <c r="I92" s="144"/>
      <c r="J92" s="148"/>
      <c r="K92" s="148"/>
      <c r="L92" s="149"/>
      <c r="M92" s="144"/>
      <c r="N92" s="150"/>
      <c r="O92" s="150"/>
      <c r="P92" s="151" t="n">
        <f aca="false">IF(O92="",N92,"")</f>
        <v>0</v>
      </c>
      <c r="Q92" s="151" t="str">
        <f aca="false">IF(O92="","",(IF(N92&gt;O92,N92-O92,"")))</f>
        <v/>
      </c>
      <c r="R92" s="151" t="str">
        <f aca="false">IF(N92-O92&lt;0,N92-O92,"")</f>
        <v/>
      </c>
      <c r="S92" s="151" t="str">
        <f aca="false">IF(C92&lt;&gt;"",IF($N92="","CANCELADO",IF($O92&lt;&gt;"","FACTURADO","DEVUELTO")),IF(C92="",""))</f>
        <v/>
      </c>
      <c r="T92" s="152"/>
      <c r="U92" s="144"/>
      <c r="V92" s="153"/>
      <c r="W92" s="153"/>
      <c r="X92" s="154" t="n">
        <f aca="false">V92+W92</f>
        <v>0</v>
      </c>
      <c r="Y92" s="128"/>
      <c r="Z92" s="128"/>
      <c r="AA92" s="129" t="n">
        <f aca="false">IF(AND(Y92&lt;&gt;"",Z92&lt;&gt;""),Z92-Y92,0)</f>
        <v>0</v>
      </c>
      <c r="AB92" s="130"/>
      <c r="AC92" s="130"/>
      <c r="AD92" s="129" t="n">
        <f aca="false">AA92-(AB92+AC92)</f>
        <v>0</v>
      </c>
      <c r="AE92" s="149"/>
      <c r="AF92" s="155"/>
      <c r="AG92" s="146"/>
      <c r="AH92" s="144"/>
      <c r="AI92" s="148"/>
      <c r="AJ92" s="144"/>
      <c r="AK92" s="148"/>
      <c r="AL92" s="149"/>
      <c r="AM92" s="144"/>
      <c r="AN92" s="144"/>
      <c r="AO92" s="156"/>
      <c r="AP92" s="135"/>
      <c r="AQ92" s="157"/>
      <c r="AS92" s="137" t="n">
        <v>85</v>
      </c>
      <c r="AT92" s="158" t="n">
        <v>77101001</v>
      </c>
      <c r="AU92" s="138"/>
      <c r="AV92" s="138"/>
      <c r="AW92" s="139" t="str">
        <f aca="false">IF(O92="","",O92)</f>
        <v/>
      </c>
      <c r="AX92" s="138"/>
      <c r="AY92" s="138"/>
      <c r="AZ92" s="138"/>
      <c r="BA92" s="140" t="str">
        <f aca="false">IF(E92="","",E92)</f>
        <v/>
      </c>
      <c r="BB92" s="141" t="str">
        <f aca="false">IF(K92="","",K92)</f>
        <v/>
      </c>
      <c r="BC92" s="142" t="str">
        <f aca="false">IF(L92="","",L92)</f>
        <v/>
      </c>
      <c r="BT92" s="13" t="str">
        <f aca="false">IF($S92="CANCELADO",1,"")</f>
        <v/>
      </c>
      <c r="BU92" s="13" t="str">
        <f aca="false">IF($S92="DEVUELTO",1,"")</f>
        <v/>
      </c>
      <c r="BV92" s="13" t="str">
        <f aca="false">IF($S92="DEVUELTO",1,"")</f>
        <v/>
      </c>
      <c r="BW92" s="13" t="str">
        <f aca="false">IF($S92="CANCELADO",1,"")</f>
        <v/>
      </c>
    </row>
    <row r="93" customFormat="false" ht="23.1" hidden="false" customHeight="true" outlineLevel="0" collapsed="false">
      <c r="A93" s="143" t="n">
        <v>86</v>
      </c>
      <c r="B93" s="144"/>
      <c r="C93" s="145"/>
      <c r="D93" s="146"/>
      <c r="E93" s="147"/>
      <c r="F93" s="148"/>
      <c r="G93" s="144"/>
      <c r="H93" s="144"/>
      <c r="I93" s="144"/>
      <c r="J93" s="148"/>
      <c r="K93" s="148"/>
      <c r="L93" s="149"/>
      <c r="M93" s="144"/>
      <c r="N93" s="150"/>
      <c r="O93" s="150"/>
      <c r="P93" s="151" t="n">
        <f aca="false">IF(O93="",N93,"")</f>
        <v>0</v>
      </c>
      <c r="Q93" s="151" t="str">
        <f aca="false">IF(O93="","",(IF(N93&gt;O93,N93-O93,"")))</f>
        <v/>
      </c>
      <c r="R93" s="151" t="str">
        <f aca="false">IF(N93-O93&lt;0,N93-O93,"")</f>
        <v/>
      </c>
      <c r="S93" s="151" t="str">
        <f aca="false">IF(C93&lt;&gt;"",IF($N93="","CANCELADO",IF($O93&lt;&gt;"","FACTURADO","DEVUELTO")),IF(C93="",""))</f>
        <v/>
      </c>
      <c r="T93" s="152"/>
      <c r="U93" s="144"/>
      <c r="V93" s="153"/>
      <c r="W93" s="153"/>
      <c r="X93" s="154" t="n">
        <f aca="false">V93+W93</f>
        <v>0</v>
      </c>
      <c r="Y93" s="128"/>
      <c r="Z93" s="128"/>
      <c r="AA93" s="129" t="n">
        <f aca="false">IF(AND(Y93&lt;&gt;"",Z93&lt;&gt;""),Z93-Y93,0)</f>
        <v>0</v>
      </c>
      <c r="AB93" s="130"/>
      <c r="AC93" s="130"/>
      <c r="AD93" s="129" t="n">
        <f aca="false">AA93-(AB93+AC93)</f>
        <v>0</v>
      </c>
      <c r="AE93" s="149"/>
      <c r="AF93" s="155"/>
      <c r="AG93" s="146"/>
      <c r="AH93" s="144"/>
      <c r="AI93" s="148"/>
      <c r="AJ93" s="144"/>
      <c r="AK93" s="148"/>
      <c r="AL93" s="149"/>
      <c r="AM93" s="144"/>
      <c r="AN93" s="144"/>
      <c r="AO93" s="156"/>
      <c r="AP93" s="135"/>
      <c r="AQ93" s="157"/>
      <c r="AS93" s="137" t="n">
        <v>86</v>
      </c>
      <c r="AT93" s="158" t="n">
        <v>77101001</v>
      </c>
      <c r="AU93" s="138"/>
      <c r="AV93" s="138"/>
      <c r="AW93" s="139" t="str">
        <f aca="false">IF(O93="","",O93)</f>
        <v/>
      </c>
      <c r="AX93" s="138"/>
      <c r="AY93" s="138"/>
      <c r="AZ93" s="138"/>
      <c r="BA93" s="140" t="str">
        <f aca="false">IF(E93="","",E93)</f>
        <v/>
      </c>
      <c r="BB93" s="141" t="str">
        <f aca="false">IF(K93="","",K93)</f>
        <v/>
      </c>
      <c r="BC93" s="142" t="str">
        <f aca="false">IF(L93="","",L93)</f>
        <v/>
      </c>
      <c r="BT93" s="13" t="str">
        <f aca="false">IF($S93="CANCELADO",1,"")</f>
        <v/>
      </c>
      <c r="BU93" s="13" t="str">
        <f aca="false">IF($S93="DEVUELTO",1,"")</f>
        <v/>
      </c>
      <c r="BV93" s="13" t="str">
        <f aca="false">IF($S93="DEVUELTO",1,"")</f>
        <v/>
      </c>
      <c r="BW93" s="13" t="str">
        <f aca="false">IF($S93="CANCELADO",1,"")</f>
        <v/>
      </c>
    </row>
    <row r="94" customFormat="false" ht="23.1" hidden="false" customHeight="true" outlineLevel="0" collapsed="false">
      <c r="A94" s="143" t="n">
        <v>87</v>
      </c>
      <c r="B94" s="144"/>
      <c r="C94" s="145"/>
      <c r="D94" s="146"/>
      <c r="E94" s="147"/>
      <c r="F94" s="148"/>
      <c r="G94" s="144"/>
      <c r="H94" s="144"/>
      <c r="I94" s="144"/>
      <c r="J94" s="148"/>
      <c r="K94" s="148"/>
      <c r="L94" s="149"/>
      <c r="M94" s="144"/>
      <c r="N94" s="150"/>
      <c r="O94" s="150"/>
      <c r="P94" s="151" t="n">
        <f aca="false">IF(O94="",N94,"")</f>
        <v>0</v>
      </c>
      <c r="Q94" s="151" t="str">
        <f aca="false">IF(O94="","",(IF(N94&gt;O94,N94-O94,"")))</f>
        <v/>
      </c>
      <c r="R94" s="151" t="str">
        <f aca="false">IF(N94-O94&lt;0,N94-O94,"")</f>
        <v/>
      </c>
      <c r="S94" s="151" t="str">
        <f aca="false">IF(C94&lt;&gt;"",IF($N94="","CANCELADO",IF($O94&lt;&gt;"","FACTURADO","DEVUELTO")),IF(C94="",""))</f>
        <v/>
      </c>
      <c r="T94" s="152"/>
      <c r="U94" s="144"/>
      <c r="V94" s="153"/>
      <c r="W94" s="153"/>
      <c r="X94" s="154" t="n">
        <f aca="false">V94+W94</f>
        <v>0</v>
      </c>
      <c r="Y94" s="128"/>
      <c r="Z94" s="128"/>
      <c r="AA94" s="129" t="n">
        <f aca="false">IF(AND(Y94&lt;&gt;"",Z94&lt;&gt;""),Z94-Y94,0)</f>
        <v>0</v>
      </c>
      <c r="AB94" s="130"/>
      <c r="AC94" s="130"/>
      <c r="AD94" s="129" t="n">
        <f aca="false">AA94-(AB94+AC94)</f>
        <v>0</v>
      </c>
      <c r="AE94" s="149"/>
      <c r="AF94" s="155"/>
      <c r="AG94" s="146"/>
      <c r="AH94" s="144"/>
      <c r="AI94" s="148"/>
      <c r="AJ94" s="144"/>
      <c r="AK94" s="148"/>
      <c r="AL94" s="149"/>
      <c r="AM94" s="144"/>
      <c r="AN94" s="144"/>
      <c r="AO94" s="156"/>
      <c r="AP94" s="135"/>
      <c r="AQ94" s="157"/>
      <c r="AS94" s="137" t="n">
        <v>87</v>
      </c>
      <c r="AT94" s="158" t="n">
        <v>77101001</v>
      </c>
      <c r="AU94" s="138"/>
      <c r="AV94" s="138"/>
      <c r="AW94" s="139" t="str">
        <f aca="false">IF(O94="","",O94)</f>
        <v/>
      </c>
      <c r="AX94" s="138"/>
      <c r="AY94" s="138"/>
      <c r="AZ94" s="138"/>
      <c r="BA94" s="140" t="str">
        <f aca="false">IF(E94="","",E94)</f>
        <v/>
      </c>
      <c r="BB94" s="141" t="str">
        <f aca="false">IF(K94="","",K94)</f>
        <v/>
      </c>
      <c r="BC94" s="142" t="str">
        <f aca="false">IF(L94="","",L94)</f>
        <v/>
      </c>
      <c r="BT94" s="13" t="str">
        <f aca="false">IF($S94="CANCELADO",1,"")</f>
        <v/>
      </c>
      <c r="BU94" s="13" t="str">
        <f aca="false">IF($S94="DEVUELTO",1,"")</f>
        <v/>
      </c>
      <c r="BV94" s="13" t="str">
        <f aca="false">IF($S94="DEVUELTO",1,"")</f>
        <v/>
      </c>
      <c r="BW94" s="13" t="str">
        <f aca="false">IF($S94="CANCELADO",1,"")</f>
        <v/>
      </c>
    </row>
    <row r="95" customFormat="false" ht="23.1" hidden="false" customHeight="true" outlineLevel="0" collapsed="false">
      <c r="A95" s="143" t="n">
        <v>88</v>
      </c>
      <c r="B95" s="144"/>
      <c r="C95" s="145"/>
      <c r="D95" s="146"/>
      <c r="E95" s="147"/>
      <c r="F95" s="148"/>
      <c r="G95" s="144"/>
      <c r="H95" s="144"/>
      <c r="I95" s="144"/>
      <c r="J95" s="148"/>
      <c r="K95" s="148"/>
      <c r="L95" s="149"/>
      <c r="M95" s="144"/>
      <c r="N95" s="150"/>
      <c r="O95" s="150"/>
      <c r="P95" s="151" t="n">
        <f aca="false">IF(O95="",N95,"")</f>
        <v>0</v>
      </c>
      <c r="Q95" s="151" t="str">
        <f aca="false">IF(O95="","",(IF(N95&gt;O95,N95-O95,"")))</f>
        <v/>
      </c>
      <c r="R95" s="151" t="str">
        <f aca="false">IF(N95-O95&lt;0,N95-O95,"")</f>
        <v/>
      </c>
      <c r="S95" s="151" t="str">
        <f aca="false">IF(C95&lt;&gt;"",IF($N95="","CANCELADO",IF($O95&lt;&gt;"","FACTURADO","DEVUELTO")),IF(C95="",""))</f>
        <v/>
      </c>
      <c r="T95" s="152"/>
      <c r="U95" s="144"/>
      <c r="V95" s="153"/>
      <c r="W95" s="153"/>
      <c r="X95" s="154" t="n">
        <f aca="false">V95+W95</f>
        <v>0</v>
      </c>
      <c r="Y95" s="128"/>
      <c r="Z95" s="128"/>
      <c r="AA95" s="129" t="n">
        <f aca="false">IF(AND(Y95&lt;&gt;"",Z95&lt;&gt;""),Z95-Y95,0)</f>
        <v>0</v>
      </c>
      <c r="AB95" s="130"/>
      <c r="AC95" s="130"/>
      <c r="AD95" s="129" t="n">
        <f aca="false">AA95-(AB95+AC95)</f>
        <v>0</v>
      </c>
      <c r="AE95" s="149"/>
      <c r="AF95" s="155"/>
      <c r="AG95" s="146"/>
      <c r="AH95" s="144"/>
      <c r="AI95" s="148"/>
      <c r="AJ95" s="144"/>
      <c r="AK95" s="148"/>
      <c r="AL95" s="149"/>
      <c r="AM95" s="144"/>
      <c r="AN95" s="144"/>
      <c r="AO95" s="156"/>
      <c r="AP95" s="135"/>
      <c r="AQ95" s="157"/>
      <c r="AS95" s="137" t="n">
        <v>88</v>
      </c>
      <c r="AT95" s="158" t="n">
        <v>77101001</v>
      </c>
      <c r="AU95" s="138"/>
      <c r="AV95" s="138"/>
      <c r="AW95" s="139" t="str">
        <f aca="false">IF(O95="","",O95)</f>
        <v/>
      </c>
      <c r="AX95" s="138"/>
      <c r="AY95" s="138"/>
      <c r="AZ95" s="138"/>
      <c r="BA95" s="140" t="str">
        <f aca="false">IF(E95="","",E95)</f>
        <v/>
      </c>
      <c r="BB95" s="141" t="str">
        <f aca="false">IF(K95="","",K95)</f>
        <v/>
      </c>
      <c r="BC95" s="142" t="str">
        <f aca="false">IF(L95="","",L95)</f>
        <v/>
      </c>
      <c r="BT95" s="13" t="str">
        <f aca="false">IF($S95="CANCELADO",1,"")</f>
        <v/>
      </c>
      <c r="BU95" s="13" t="str">
        <f aca="false">IF($S95="DEVUELTO",1,"")</f>
        <v/>
      </c>
      <c r="BV95" s="13" t="str">
        <f aca="false">IF($S95="DEVUELTO",1,"")</f>
        <v/>
      </c>
      <c r="BW95" s="13" t="str">
        <f aca="false">IF($S95="CANCELADO",1,"")</f>
        <v/>
      </c>
    </row>
    <row r="96" customFormat="false" ht="23.1" hidden="false" customHeight="true" outlineLevel="0" collapsed="false">
      <c r="A96" s="143" t="n">
        <v>89</v>
      </c>
      <c r="B96" s="144"/>
      <c r="C96" s="145"/>
      <c r="D96" s="146"/>
      <c r="E96" s="147"/>
      <c r="F96" s="148"/>
      <c r="G96" s="144"/>
      <c r="H96" s="144"/>
      <c r="I96" s="144"/>
      <c r="J96" s="148"/>
      <c r="K96" s="148"/>
      <c r="L96" s="149"/>
      <c r="M96" s="144"/>
      <c r="N96" s="150"/>
      <c r="O96" s="150"/>
      <c r="P96" s="151" t="n">
        <f aca="false">IF(O96="",N96,"")</f>
        <v>0</v>
      </c>
      <c r="Q96" s="151" t="str">
        <f aca="false">IF(O96="","",(IF(N96&gt;O96,N96-O96,"")))</f>
        <v/>
      </c>
      <c r="R96" s="151" t="str">
        <f aca="false">IF(N96-O96&lt;0,N96-O96,"")</f>
        <v/>
      </c>
      <c r="S96" s="151" t="str">
        <f aca="false">IF(C96&lt;&gt;"",IF($N96="","CANCELADO",IF($O96&lt;&gt;"","FACTURADO","DEVUELTO")),IF(C96="",""))</f>
        <v/>
      </c>
      <c r="T96" s="152"/>
      <c r="U96" s="144"/>
      <c r="V96" s="153"/>
      <c r="W96" s="153"/>
      <c r="X96" s="154" t="n">
        <f aca="false">V96+W96</f>
        <v>0</v>
      </c>
      <c r="Y96" s="128"/>
      <c r="Z96" s="128"/>
      <c r="AA96" s="129" t="n">
        <f aca="false">IF(AND(Y96&lt;&gt;"",Z96&lt;&gt;""),Z96-Y96,0)</f>
        <v>0</v>
      </c>
      <c r="AB96" s="130"/>
      <c r="AC96" s="130"/>
      <c r="AD96" s="129" t="n">
        <f aca="false">AA96-(AB96+AC96)</f>
        <v>0</v>
      </c>
      <c r="AE96" s="149"/>
      <c r="AF96" s="155"/>
      <c r="AG96" s="146"/>
      <c r="AH96" s="144"/>
      <c r="AI96" s="148"/>
      <c r="AJ96" s="144"/>
      <c r="AK96" s="148"/>
      <c r="AL96" s="149"/>
      <c r="AM96" s="144"/>
      <c r="AN96" s="144"/>
      <c r="AO96" s="156"/>
      <c r="AP96" s="135"/>
      <c r="AQ96" s="157"/>
      <c r="AS96" s="137" t="n">
        <v>89</v>
      </c>
      <c r="AT96" s="158" t="n">
        <v>77101001</v>
      </c>
      <c r="AU96" s="138"/>
      <c r="AV96" s="138"/>
      <c r="AW96" s="139" t="str">
        <f aca="false">IF(O96="","",O96)</f>
        <v/>
      </c>
      <c r="AX96" s="138"/>
      <c r="AY96" s="138"/>
      <c r="AZ96" s="138"/>
      <c r="BA96" s="140" t="str">
        <f aca="false">IF(E96="","",E96)</f>
        <v/>
      </c>
      <c r="BB96" s="141" t="str">
        <f aca="false">IF(K96="","",K96)</f>
        <v/>
      </c>
      <c r="BC96" s="142" t="str">
        <f aca="false">IF(L96="","",L96)</f>
        <v/>
      </c>
      <c r="BT96" s="13" t="str">
        <f aca="false">IF($S96="CANCELADO",1,"")</f>
        <v/>
      </c>
      <c r="BU96" s="13" t="str">
        <f aca="false">IF($S96="DEVUELTO",1,"")</f>
        <v/>
      </c>
      <c r="BV96" s="13" t="str">
        <f aca="false">IF($S96="DEVUELTO",1,"")</f>
        <v/>
      </c>
      <c r="BW96" s="13" t="str">
        <f aca="false">IF($S96="CANCELADO",1,"")</f>
        <v/>
      </c>
    </row>
    <row r="97" customFormat="false" ht="23.1" hidden="false" customHeight="true" outlineLevel="0" collapsed="false">
      <c r="A97" s="143" t="n">
        <v>90</v>
      </c>
      <c r="B97" s="144"/>
      <c r="C97" s="145"/>
      <c r="D97" s="146"/>
      <c r="E97" s="147"/>
      <c r="F97" s="148"/>
      <c r="G97" s="144"/>
      <c r="H97" s="144"/>
      <c r="I97" s="144"/>
      <c r="J97" s="148"/>
      <c r="K97" s="148"/>
      <c r="L97" s="149"/>
      <c r="M97" s="144"/>
      <c r="N97" s="150"/>
      <c r="O97" s="150"/>
      <c r="P97" s="151" t="n">
        <f aca="false">IF(O97="",N97,"")</f>
        <v>0</v>
      </c>
      <c r="Q97" s="151" t="str">
        <f aca="false">IF(O97="","",(IF(N97&gt;O97,N97-O97,"")))</f>
        <v/>
      </c>
      <c r="R97" s="151" t="str">
        <f aca="false">IF(N97-O97&lt;0,N97-O97,"")</f>
        <v/>
      </c>
      <c r="S97" s="151" t="str">
        <f aca="false">IF(C97&lt;&gt;"",IF($N97="","CANCELADO",IF($O97&lt;&gt;"","FACTURADO","DEVUELTO")),IF(C97="",""))</f>
        <v/>
      </c>
      <c r="T97" s="152"/>
      <c r="U97" s="144"/>
      <c r="V97" s="153"/>
      <c r="W97" s="153"/>
      <c r="X97" s="154" t="n">
        <f aca="false">V97+W97</f>
        <v>0</v>
      </c>
      <c r="Y97" s="128"/>
      <c r="Z97" s="128"/>
      <c r="AA97" s="129" t="n">
        <f aca="false">IF(AND(Y97&lt;&gt;"",Z97&lt;&gt;""),Z97-Y97,0)</f>
        <v>0</v>
      </c>
      <c r="AB97" s="130"/>
      <c r="AC97" s="130"/>
      <c r="AD97" s="129" t="n">
        <f aca="false">AA97-(AB97+AC97)</f>
        <v>0</v>
      </c>
      <c r="AE97" s="149"/>
      <c r="AF97" s="155"/>
      <c r="AG97" s="146"/>
      <c r="AH97" s="144"/>
      <c r="AI97" s="148"/>
      <c r="AJ97" s="144"/>
      <c r="AK97" s="148"/>
      <c r="AL97" s="149"/>
      <c r="AM97" s="144"/>
      <c r="AN97" s="144"/>
      <c r="AO97" s="156"/>
      <c r="AP97" s="135"/>
      <c r="AQ97" s="157"/>
      <c r="AS97" s="137" t="n">
        <v>90</v>
      </c>
      <c r="AT97" s="158" t="n">
        <v>77101001</v>
      </c>
      <c r="AU97" s="138"/>
      <c r="AV97" s="138"/>
      <c r="AW97" s="139" t="str">
        <f aca="false">IF(O97="","",O97)</f>
        <v/>
      </c>
      <c r="AX97" s="138"/>
      <c r="AY97" s="138"/>
      <c r="AZ97" s="138"/>
      <c r="BA97" s="140" t="str">
        <f aca="false">IF(E97="","",E97)</f>
        <v/>
      </c>
      <c r="BB97" s="141" t="str">
        <f aca="false">IF(K97="","",K97)</f>
        <v/>
      </c>
      <c r="BC97" s="142" t="str">
        <f aca="false">IF(L97="","",L97)</f>
        <v/>
      </c>
      <c r="BT97" s="13" t="str">
        <f aca="false">IF($S97="CANCELADO",1,"")</f>
        <v/>
      </c>
      <c r="BU97" s="13" t="str">
        <f aca="false">IF($S97="DEVUELTO",1,"")</f>
        <v/>
      </c>
      <c r="BV97" s="13" t="str">
        <f aca="false">IF($S97="DEVUELTO",1,"")</f>
        <v/>
      </c>
      <c r="BW97" s="13" t="str">
        <f aca="false">IF($S97="CANCELADO",1,"")</f>
        <v/>
      </c>
    </row>
    <row r="98" customFormat="false" ht="23.1" hidden="false" customHeight="true" outlineLevel="0" collapsed="false">
      <c r="A98" s="143" t="n">
        <v>91</v>
      </c>
      <c r="B98" s="144"/>
      <c r="C98" s="145"/>
      <c r="D98" s="146"/>
      <c r="E98" s="147"/>
      <c r="F98" s="148"/>
      <c r="G98" s="144"/>
      <c r="H98" s="144"/>
      <c r="I98" s="144"/>
      <c r="J98" s="148"/>
      <c r="K98" s="148"/>
      <c r="L98" s="149"/>
      <c r="M98" s="144"/>
      <c r="N98" s="150"/>
      <c r="O98" s="150"/>
      <c r="P98" s="151" t="n">
        <f aca="false">IF(O98="",N98,"")</f>
        <v>0</v>
      </c>
      <c r="Q98" s="151" t="str">
        <f aca="false">IF(O98="","",(IF(N98&gt;O98,N98-O98,"")))</f>
        <v/>
      </c>
      <c r="R98" s="151" t="str">
        <f aca="false">IF(N98-O98&lt;0,N98-O98,"")</f>
        <v/>
      </c>
      <c r="S98" s="151" t="str">
        <f aca="false">IF(C98&lt;&gt;"",IF($N98="","CANCELADO",IF($O98&lt;&gt;"","FACTURADO","DEVUELTO")),IF(C98="",""))</f>
        <v/>
      </c>
      <c r="T98" s="152"/>
      <c r="U98" s="144"/>
      <c r="V98" s="153"/>
      <c r="W98" s="153"/>
      <c r="X98" s="154" t="n">
        <f aca="false">V98+W98</f>
        <v>0</v>
      </c>
      <c r="Y98" s="128"/>
      <c r="Z98" s="128"/>
      <c r="AA98" s="129" t="n">
        <f aca="false">IF(AND(Y98&lt;&gt;"",Z98&lt;&gt;""),Z98-Y98,0)</f>
        <v>0</v>
      </c>
      <c r="AB98" s="130"/>
      <c r="AC98" s="130"/>
      <c r="AD98" s="129" t="n">
        <f aca="false">AA98-(AB98+AC98)</f>
        <v>0</v>
      </c>
      <c r="AE98" s="149"/>
      <c r="AF98" s="155"/>
      <c r="AG98" s="146"/>
      <c r="AH98" s="144"/>
      <c r="AI98" s="148"/>
      <c r="AJ98" s="144"/>
      <c r="AK98" s="148"/>
      <c r="AL98" s="149"/>
      <c r="AM98" s="144"/>
      <c r="AN98" s="144"/>
      <c r="AO98" s="156"/>
      <c r="AP98" s="135"/>
      <c r="AQ98" s="157"/>
      <c r="AS98" s="137" t="n">
        <v>91</v>
      </c>
      <c r="AT98" s="160" t="n">
        <v>77101001</v>
      </c>
      <c r="AU98" s="161"/>
      <c r="AV98" s="161"/>
      <c r="AW98" s="162" t="str">
        <f aca="false">IF(O98="","",O98)</f>
        <v/>
      </c>
      <c r="AX98" s="161"/>
      <c r="AY98" s="161"/>
      <c r="AZ98" s="161"/>
      <c r="BA98" s="163" t="str">
        <f aca="false">IF(E98="","",E98)</f>
        <v/>
      </c>
      <c r="BB98" s="164" t="str">
        <f aca="false">IF(K98="","",K98)</f>
        <v/>
      </c>
      <c r="BC98" s="165" t="str">
        <f aca="false">IF(L98="","",L98)</f>
        <v/>
      </c>
      <c r="BT98" s="13" t="str">
        <f aca="false">IF($S98="CANCELADO",1,"")</f>
        <v/>
      </c>
      <c r="BU98" s="13" t="str">
        <f aca="false">IF($S98="DEVUELTO",1,"")</f>
        <v/>
      </c>
      <c r="BV98" s="13" t="str">
        <f aca="false">IF($S98="DEVUELTO",1,"")</f>
        <v/>
      </c>
      <c r="BW98" s="13" t="str">
        <f aca="false">IF($S98="CANCELADO",1,"")</f>
        <v/>
      </c>
    </row>
    <row r="99" customFormat="false" ht="23.1" hidden="false" customHeight="true" outlineLevel="0" collapsed="false">
      <c r="A99" s="143" t="n">
        <v>92</v>
      </c>
      <c r="B99" s="144"/>
      <c r="C99" s="145"/>
      <c r="D99" s="146"/>
      <c r="E99" s="147"/>
      <c r="F99" s="148"/>
      <c r="G99" s="144"/>
      <c r="H99" s="144"/>
      <c r="I99" s="144"/>
      <c r="J99" s="148"/>
      <c r="K99" s="148"/>
      <c r="L99" s="149"/>
      <c r="M99" s="144"/>
      <c r="N99" s="150"/>
      <c r="O99" s="150"/>
      <c r="P99" s="151" t="n">
        <f aca="false">IF(O99="",N99,"")</f>
        <v>0</v>
      </c>
      <c r="Q99" s="151" t="str">
        <f aca="false">IF(O99="","",(IF(N99&gt;O99,N99-O99,"")))</f>
        <v/>
      </c>
      <c r="R99" s="151" t="str">
        <f aca="false">IF(N99-O99&lt;0,N99-O99,"")</f>
        <v/>
      </c>
      <c r="S99" s="151" t="str">
        <f aca="false">IF(C99&lt;&gt;"",IF($N99="","CANCELADO",IF($O99&lt;&gt;"","FACTURADO","DEVUELTO")),IF(C99="",""))</f>
        <v/>
      </c>
      <c r="T99" s="152"/>
      <c r="U99" s="144"/>
      <c r="V99" s="153"/>
      <c r="W99" s="153"/>
      <c r="X99" s="154" t="n">
        <f aca="false">V99+W99</f>
        <v>0</v>
      </c>
      <c r="Y99" s="128"/>
      <c r="Z99" s="128"/>
      <c r="AA99" s="129" t="n">
        <f aca="false">IF(AND(Y99&lt;&gt;"",Z99&lt;&gt;""),Z99-Y99,0)</f>
        <v>0</v>
      </c>
      <c r="AB99" s="130"/>
      <c r="AC99" s="130"/>
      <c r="AD99" s="129" t="n">
        <f aca="false">AA99-(AB99+AC99)</f>
        <v>0</v>
      </c>
      <c r="AE99" s="149"/>
      <c r="AF99" s="155"/>
      <c r="AG99" s="146"/>
      <c r="AH99" s="144"/>
      <c r="AI99" s="148"/>
      <c r="AJ99" s="144"/>
      <c r="AK99" s="148"/>
      <c r="AL99" s="149"/>
      <c r="AM99" s="144"/>
      <c r="AN99" s="144"/>
      <c r="AO99" s="156"/>
      <c r="AP99" s="135"/>
      <c r="AQ99" s="157"/>
      <c r="AS99" s="137" t="n">
        <v>92</v>
      </c>
      <c r="AT99" s="160" t="n">
        <v>77101001</v>
      </c>
      <c r="AU99" s="161"/>
      <c r="AV99" s="161"/>
      <c r="AW99" s="162" t="str">
        <f aca="false">IF(O99="","",O99)</f>
        <v/>
      </c>
      <c r="AX99" s="161"/>
      <c r="AY99" s="161"/>
      <c r="AZ99" s="161"/>
      <c r="BA99" s="163" t="str">
        <f aca="false">IF(E99="","",E99)</f>
        <v/>
      </c>
      <c r="BB99" s="164" t="str">
        <f aca="false">IF(K99="","",K99)</f>
        <v/>
      </c>
      <c r="BC99" s="165" t="str">
        <f aca="false">IF(L99="","",L99)</f>
        <v/>
      </c>
      <c r="BT99" s="13" t="str">
        <f aca="false">IF($S99="CANCELADO",1,"")</f>
        <v/>
      </c>
      <c r="BU99" s="13" t="str">
        <f aca="false">IF($S99="DEVUELTO",1,"")</f>
        <v/>
      </c>
      <c r="BV99" s="13" t="str">
        <f aca="false">IF($S99="DEVUELTO",1,"")</f>
        <v/>
      </c>
      <c r="BW99" s="13" t="str">
        <f aca="false">IF($S99="CANCELADO",1,"")</f>
        <v/>
      </c>
    </row>
    <row r="100" customFormat="false" ht="23.1" hidden="false" customHeight="true" outlineLevel="0" collapsed="false">
      <c r="A100" s="143" t="n">
        <v>93</v>
      </c>
      <c r="B100" s="144"/>
      <c r="C100" s="145"/>
      <c r="D100" s="146"/>
      <c r="E100" s="147"/>
      <c r="F100" s="148"/>
      <c r="G100" s="144"/>
      <c r="H100" s="144"/>
      <c r="I100" s="144"/>
      <c r="J100" s="148"/>
      <c r="K100" s="148"/>
      <c r="L100" s="149"/>
      <c r="M100" s="144"/>
      <c r="N100" s="150"/>
      <c r="O100" s="150"/>
      <c r="P100" s="151" t="n">
        <f aca="false">IF(O100="",N100,"")</f>
        <v>0</v>
      </c>
      <c r="Q100" s="151" t="str">
        <f aca="false">IF(O100="","",(IF(N100&gt;O100,N100-O100,"")))</f>
        <v/>
      </c>
      <c r="R100" s="151" t="str">
        <f aca="false">IF(N100-O100&lt;0,N100-O100,"")</f>
        <v/>
      </c>
      <c r="S100" s="151" t="str">
        <f aca="false">IF(C100&lt;&gt;"",IF($N100="","CANCELADO",IF($O100&lt;&gt;"","FACTURADO","DEVUELTO")),IF(C100="",""))</f>
        <v/>
      </c>
      <c r="T100" s="152"/>
      <c r="U100" s="144"/>
      <c r="V100" s="153"/>
      <c r="W100" s="153"/>
      <c r="X100" s="154" t="n">
        <f aca="false">V100+W100</f>
        <v>0</v>
      </c>
      <c r="Y100" s="128"/>
      <c r="Z100" s="128"/>
      <c r="AA100" s="129" t="n">
        <f aca="false">IF(AND(Y100&lt;&gt;"",Z100&lt;&gt;""),Z100-Y100,0)</f>
        <v>0</v>
      </c>
      <c r="AB100" s="130"/>
      <c r="AC100" s="130"/>
      <c r="AD100" s="129" t="n">
        <f aca="false">AA100-(AB100+AC100)</f>
        <v>0</v>
      </c>
      <c r="AE100" s="149"/>
      <c r="AF100" s="155"/>
      <c r="AG100" s="146"/>
      <c r="AH100" s="144"/>
      <c r="AI100" s="148"/>
      <c r="AJ100" s="144"/>
      <c r="AK100" s="148"/>
      <c r="AL100" s="149"/>
      <c r="AM100" s="144"/>
      <c r="AN100" s="144"/>
      <c r="AO100" s="156"/>
      <c r="AP100" s="135"/>
      <c r="AQ100" s="157"/>
      <c r="AS100" s="137" t="n">
        <v>93</v>
      </c>
      <c r="AT100" s="160" t="n">
        <v>77101001</v>
      </c>
      <c r="AU100" s="161"/>
      <c r="AV100" s="161"/>
      <c r="AW100" s="162" t="str">
        <f aca="false">IF(O100="","",O100)</f>
        <v/>
      </c>
      <c r="AX100" s="161"/>
      <c r="AY100" s="161"/>
      <c r="AZ100" s="161"/>
      <c r="BA100" s="163" t="str">
        <f aca="false">IF(E100="","",E100)</f>
        <v/>
      </c>
      <c r="BB100" s="164" t="str">
        <f aca="false">IF(K100="","",K100)</f>
        <v/>
      </c>
      <c r="BC100" s="165" t="str">
        <f aca="false">IF(L100="","",L100)</f>
        <v/>
      </c>
      <c r="BT100" s="13" t="str">
        <f aca="false">IF($S100="CANCELADO",1,"")</f>
        <v/>
      </c>
      <c r="BU100" s="13" t="str">
        <f aca="false">IF($S100="DEVUELTO",1,"")</f>
        <v/>
      </c>
      <c r="BV100" s="13" t="str">
        <f aca="false">IF($S100="DEVUELTO",1,"")</f>
        <v/>
      </c>
      <c r="BW100" s="13" t="str">
        <f aca="false">IF($S100="CANCELADO",1,"")</f>
        <v/>
      </c>
    </row>
    <row r="101" customFormat="false" ht="23.1" hidden="false" customHeight="true" outlineLevel="0" collapsed="false">
      <c r="A101" s="143" t="n">
        <v>94</v>
      </c>
      <c r="B101" s="144"/>
      <c r="C101" s="145"/>
      <c r="D101" s="146"/>
      <c r="E101" s="147"/>
      <c r="F101" s="148"/>
      <c r="G101" s="144"/>
      <c r="H101" s="144"/>
      <c r="I101" s="144"/>
      <c r="J101" s="148"/>
      <c r="K101" s="148"/>
      <c r="L101" s="149"/>
      <c r="M101" s="144"/>
      <c r="N101" s="150"/>
      <c r="O101" s="150"/>
      <c r="P101" s="151" t="n">
        <f aca="false">IF(O101="",N101,"")</f>
        <v>0</v>
      </c>
      <c r="Q101" s="151" t="str">
        <f aca="false">IF(O101="","",(IF(N101&gt;O101,N101-O101,"")))</f>
        <v/>
      </c>
      <c r="R101" s="151" t="str">
        <f aca="false">IF(N101-O101&lt;0,N101-O101,"")</f>
        <v/>
      </c>
      <c r="S101" s="151" t="str">
        <f aca="false">IF(C101&lt;&gt;"",IF($N101="","CANCELADO",IF($O101&lt;&gt;"","FACTURADO","DEVUELTO")),IF(C101="",""))</f>
        <v/>
      </c>
      <c r="T101" s="152"/>
      <c r="U101" s="144"/>
      <c r="V101" s="153"/>
      <c r="W101" s="153"/>
      <c r="X101" s="154" t="n">
        <f aca="false">V101+W101</f>
        <v>0</v>
      </c>
      <c r="Y101" s="128"/>
      <c r="Z101" s="128"/>
      <c r="AA101" s="129" t="n">
        <f aca="false">IF(AND(Y101&lt;&gt;"",Z101&lt;&gt;""),Z101-Y101,0)</f>
        <v>0</v>
      </c>
      <c r="AB101" s="130"/>
      <c r="AC101" s="130"/>
      <c r="AD101" s="129" t="n">
        <f aca="false">AA101-(AB101+AC101)</f>
        <v>0</v>
      </c>
      <c r="AE101" s="149"/>
      <c r="AF101" s="155"/>
      <c r="AG101" s="146"/>
      <c r="AH101" s="144"/>
      <c r="AI101" s="148"/>
      <c r="AJ101" s="144"/>
      <c r="AK101" s="148"/>
      <c r="AL101" s="149"/>
      <c r="AM101" s="144"/>
      <c r="AN101" s="144"/>
      <c r="AO101" s="156"/>
      <c r="AP101" s="135"/>
      <c r="AQ101" s="157"/>
      <c r="AS101" s="137" t="n">
        <v>94</v>
      </c>
      <c r="AT101" s="160" t="n">
        <v>77101001</v>
      </c>
      <c r="AU101" s="161"/>
      <c r="AV101" s="161"/>
      <c r="AW101" s="162" t="str">
        <f aca="false">IF(O101="","",O101)</f>
        <v/>
      </c>
      <c r="AX101" s="161"/>
      <c r="AY101" s="161"/>
      <c r="AZ101" s="161"/>
      <c r="BA101" s="163" t="str">
        <f aca="false">IF(E101="","",E101)</f>
        <v/>
      </c>
      <c r="BB101" s="164" t="str">
        <f aca="false">IF(K101="","",K101)</f>
        <v/>
      </c>
      <c r="BC101" s="165" t="str">
        <f aca="false">IF(L101="","",L101)</f>
        <v/>
      </c>
      <c r="BT101" s="13" t="str">
        <f aca="false">IF($S101="CANCELADO",1,"")</f>
        <v/>
      </c>
      <c r="BU101" s="13" t="str">
        <f aca="false">IF($S101="DEVUELTO",1,"")</f>
        <v/>
      </c>
      <c r="BV101" s="13" t="str">
        <f aca="false">IF($S101="DEVUELTO",1,"")</f>
        <v/>
      </c>
      <c r="BW101" s="13" t="str">
        <f aca="false">IF($S101="CANCELADO",1,"")</f>
        <v/>
      </c>
    </row>
    <row r="102" customFormat="false" ht="23.1" hidden="false" customHeight="true" outlineLevel="0" collapsed="false">
      <c r="A102" s="143" t="n">
        <v>95</v>
      </c>
      <c r="B102" s="144"/>
      <c r="C102" s="145"/>
      <c r="D102" s="146"/>
      <c r="E102" s="147"/>
      <c r="F102" s="148"/>
      <c r="G102" s="144"/>
      <c r="H102" s="144"/>
      <c r="I102" s="144"/>
      <c r="J102" s="148"/>
      <c r="K102" s="148"/>
      <c r="L102" s="149"/>
      <c r="M102" s="144"/>
      <c r="N102" s="150"/>
      <c r="O102" s="150"/>
      <c r="P102" s="151" t="n">
        <f aca="false">IF(O102="",N102,"")</f>
        <v>0</v>
      </c>
      <c r="Q102" s="151" t="str">
        <f aca="false">IF(O102="","",(IF(N102&gt;O102,N102-O102,"")))</f>
        <v/>
      </c>
      <c r="R102" s="151" t="str">
        <f aca="false">IF(N102-O102&lt;0,N102-O102,"")</f>
        <v/>
      </c>
      <c r="S102" s="151" t="str">
        <f aca="false">IF(C102&lt;&gt;"",IF($N102="","CANCELADO",IF($O102&lt;&gt;"","FACTURADO","DEVUELTO")),IF(C102="",""))</f>
        <v/>
      </c>
      <c r="T102" s="152"/>
      <c r="U102" s="144"/>
      <c r="V102" s="153"/>
      <c r="W102" s="153"/>
      <c r="X102" s="154" t="n">
        <f aca="false">V102+W102</f>
        <v>0</v>
      </c>
      <c r="Y102" s="128"/>
      <c r="Z102" s="128"/>
      <c r="AA102" s="129" t="n">
        <f aca="false">IF(AND(Y102&lt;&gt;"",Z102&lt;&gt;""),Z102-Y102,0)</f>
        <v>0</v>
      </c>
      <c r="AB102" s="130"/>
      <c r="AC102" s="130"/>
      <c r="AD102" s="129" t="n">
        <f aca="false">AA102-(AB102+AC102)</f>
        <v>0</v>
      </c>
      <c r="AE102" s="149"/>
      <c r="AF102" s="155"/>
      <c r="AG102" s="146"/>
      <c r="AH102" s="144"/>
      <c r="AI102" s="148"/>
      <c r="AJ102" s="144"/>
      <c r="AK102" s="148"/>
      <c r="AL102" s="149"/>
      <c r="AM102" s="144"/>
      <c r="AN102" s="144"/>
      <c r="AO102" s="156"/>
      <c r="AP102" s="135"/>
      <c r="AQ102" s="157"/>
      <c r="AS102" s="137" t="n">
        <v>95</v>
      </c>
      <c r="AT102" s="160" t="n">
        <v>77101001</v>
      </c>
      <c r="AU102" s="161"/>
      <c r="AV102" s="161"/>
      <c r="AW102" s="162" t="str">
        <f aca="false">IF(O102="","",O102)</f>
        <v/>
      </c>
      <c r="AX102" s="161"/>
      <c r="AY102" s="161"/>
      <c r="AZ102" s="161"/>
      <c r="BA102" s="163" t="str">
        <f aca="false">IF(E102="","",E102)</f>
        <v/>
      </c>
      <c r="BB102" s="164" t="str">
        <f aca="false">IF(K102="","",K102)</f>
        <v/>
      </c>
      <c r="BC102" s="165" t="str">
        <f aca="false">IF(L102="","",L102)</f>
        <v/>
      </c>
      <c r="BT102" s="13" t="str">
        <f aca="false">IF($S102="CANCELADO",1,"")</f>
        <v/>
      </c>
      <c r="BU102" s="13" t="str">
        <f aca="false">IF($S102="DEVUELTO",1,"")</f>
        <v/>
      </c>
      <c r="BV102" s="13" t="str">
        <f aca="false">IF($S102="DEVUELTO",1,"")</f>
        <v/>
      </c>
      <c r="BW102" s="13" t="str">
        <f aca="false">IF($S102="CANCELADO",1,"")</f>
        <v/>
      </c>
    </row>
    <row r="103" customFormat="false" ht="23.1" hidden="false" customHeight="true" outlineLevel="0" collapsed="false">
      <c r="A103" s="143" t="n">
        <v>96</v>
      </c>
      <c r="B103" s="144"/>
      <c r="C103" s="145"/>
      <c r="D103" s="146"/>
      <c r="E103" s="147"/>
      <c r="F103" s="148"/>
      <c r="G103" s="144"/>
      <c r="H103" s="144"/>
      <c r="I103" s="144"/>
      <c r="J103" s="148"/>
      <c r="K103" s="148"/>
      <c r="L103" s="149"/>
      <c r="M103" s="144"/>
      <c r="N103" s="150"/>
      <c r="O103" s="150"/>
      <c r="P103" s="151" t="n">
        <f aca="false">IF(O103="",N103,"")</f>
        <v>0</v>
      </c>
      <c r="Q103" s="151" t="str">
        <f aca="false">IF(O103="","",(IF(N103&gt;O103,N103-O103,"")))</f>
        <v/>
      </c>
      <c r="R103" s="151" t="str">
        <f aca="false">IF(N103-O103&lt;0,N103-O103,"")</f>
        <v/>
      </c>
      <c r="S103" s="151" t="str">
        <f aca="false">IF(C103&lt;&gt;"",IF($N103="","CANCELADO",IF($O103&lt;&gt;"","FACTURADO","DEVUELTO")),IF(C103="",""))</f>
        <v/>
      </c>
      <c r="T103" s="152"/>
      <c r="U103" s="144"/>
      <c r="V103" s="153"/>
      <c r="W103" s="153"/>
      <c r="X103" s="154" t="n">
        <f aca="false">V103+W103</f>
        <v>0</v>
      </c>
      <c r="Y103" s="128"/>
      <c r="Z103" s="128"/>
      <c r="AA103" s="129" t="n">
        <f aca="false">IF(AND(Y103&lt;&gt;"",Z103&lt;&gt;""),Z103-Y103,0)</f>
        <v>0</v>
      </c>
      <c r="AB103" s="130"/>
      <c r="AC103" s="130"/>
      <c r="AD103" s="129" t="n">
        <f aca="false">AA103-(AB103+AC103)</f>
        <v>0</v>
      </c>
      <c r="AE103" s="149"/>
      <c r="AF103" s="155"/>
      <c r="AG103" s="146"/>
      <c r="AH103" s="144"/>
      <c r="AI103" s="148"/>
      <c r="AJ103" s="144"/>
      <c r="AK103" s="148"/>
      <c r="AL103" s="149"/>
      <c r="AM103" s="144"/>
      <c r="AN103" s="144"/>
      <c r="AO103" s="156"/>
      <c r="AP103" s="135"/>
      <c r="AQ103" s="157"/>
      <c r="AS103" s="137" t="n">
        <v>96</v>
      </c>
      <c r="AT103" s="160" t="n">
        <v>77101001</v>
      </c>
      <c r="AU103" s="161"/>
      <c r="AV103" s="161"/>
      <c r="AW103" s="162" t="str">
        <f aca="false">IF(O103="","",O103)</f>
        <v/>
      </c>
      <c r="AX103" s="161"/>
      <c r="AY103" s="161"/>
      <c r="AZ103" s="161"/>
      <c r="BA103" s="163" t="str">
        <f aca="false">IF(E103="","",E103)</f>
        <v/>
      </c>
      <c r="BB103" s="164" t="str">
        <f aca="false">IF(K103="","",K103)</f>
        <v/>
      </c>
      <c r="BC103" s="165" t="str">
        <f aca="false">IF(L103="","",L103)</f>
        <v/>
      </c>
      <c r="BT103" s="13" t="str">
        <f aca="false">IF($S103="CANCELADO",1,"")</f>
        <v/>
      </c>
      <c r="BU103" s="13" t="str">
        <f aca="false">IF($S103="DEVUELTO",1,"")</f>
        <v/>
      </c>
      <c r="BV103" s="13" t="str">
        <f aca="false">IF($S103="DEVUELTO",1,"")</f>
        <v/>
      </c>
      <c r="BW103" s="13" t="str">
        <f aca="false">IF($S103="CANCELADO",1,"")</f>
        <v/>
      </c>
    </row>
    <row r="104" customFormat="false" ht="23.1" hidden="false" customHeight="true" outlineLevel="0" collapsed="false">
      <c r="A104" s="143" t="n">
        <v>97</v>
      </c>
      <c r="B104" s="144"/>
      <c r="C104" s="145"/>
      <c r="D104" s="146"/>
      <c r="E104" s="147"/>
      <c r="F104" s="148"/>
      <c r="G104" s="144"/>
      <c r="H104" s="144"/>
      <c r="I104" s="144"/>
      <c r="J104" s="148"/>
      <c r="K104" s="148"/>
      <c r="L104" s="149"/>
      <c r="M104" s="144"/>
      <c r="N104" s="150"/>
      <c r="O104" s="150"/>
      <c r="P104" s="151" t="n">
        <f aca="false">IF(O104="",N104,"")</f>
        <v>0</v>
      </c>
      <c r="Q104" s="151" t="str">
        <f aca="false">IF(O104="","",(IF(N104&gt;O104,N104-O104,"")))</f>
        <v/>
      </c>
      <c r="R104" s="151" t="str">
        <f aca="false">IF(N104-O104&lt;0,N104-O104,"")</f>
        <v/>
      </c>
      <c r="S104" s="151" t="str">
        <f aca="false">IF(C104&lt;&gt;"",IF($N104="","CANCELADO",IF($O104&lt;&gt;"","FACTURADO","DEVUELTO")),IF(C104="",""))</f>
        <v/>
      </c>
      <c r="T104" s="152"/>
      <c r="U104" s="144"/>
      <c r="V104" s="153"/>
      <c r="W104" s="153"/>
      <c r="X104" s="154" t="n">
        <f aca="false">V104+W104</f>
        <v>0</v>
      </c>
      <c r="Y104" s="128"/>
      <c r="Z104" s="128"/>
      <c r="AA104" s="129" t="n">
        <f aca="false">IF(AND(Y104&lt;&gt;"",Z104&lt;&gt;""),Z104-Y104,0)</f>
        <v>0</v>
      </c>
      <c r="AB104" s="130"/>
      <c r="AC104" s="130"/>
      <c r="AD104" s="129" t="n">
        <f aca="false">AA104-(AB104+AC104)</f>
        <v>0</v>
      </c>
      <c r="AE104" s="149"/>
      <c r="AF104" s="155"/>
      <c r="AG104" s="146"/>
      <c r="AH104" s="144"/>
      <c r="AI104" s="148"/>
      <c r="AJ104" s="144"/>
      <c r="AK104" s="148"/>
      <c r="AL104" s="149"/>
      <c r="AM104" s="144"/>
      <c r="AN104" s="144"/>
      <c r="AO104" s="156"/>
      <c r="AP104" s="135"/>
      <c r="AQ104" s="157"/>
      <c r="AS104" s="137" t="n">
        <v>97</v>
      </c>
      <c r="AT104" s="160" t="n">
        <v>77101001</v>
      </c>
      <c r="AU104" s="161"/>
      <c r="AV104" s="161"/>
      <c r="AW104" s="162" t="str">
        <f aca="false">IF(O104="","",O104)</f>
        <v/>
      </c>
      <c r="AX104" s="161"/>
      <c r="AY104" s="161"/>
      <c r="AZ104" s="161"/>
      <c r="BA104" s="163" t="str">
        <f aca="false">IF(E104="","",E104)</f>
        <v/>
      </c>
      <c r="BB104" s="164" t="str">
        <f aca="false">IF(K104="","",K104)</f>
        <v/>
      </c>
      <c r="BC104" s="165" t="str">
        <f aca="false">IF(L104="","",L104)</f>
        <v/>
      </c>
      <c r="BT104" s="13" t="str">
        <f aca="false">IF($S104="CANCELADO",1,"")</f>
        <v/>
      </c>
      <c r="BU104" s="13" t="str">
        <f aca="false">IF($S104="DEVUELTO",1,"")</f>
        <v/>
      </c>
      <c r="BV104" s="13" t="str">
        <f aca="false">IF($S104="DEVUELTO",1,"")</f>
        <v/>
      </c>
      <c r="BW104" s="13" t="str">
        <f aca="false">IF($S104="CANCELADO",1,"")</f>
        <v/>
      </c>
    </row>
    <row r="105" customFormat="false" ht="23.1" hidden="false" customHeight="true" outlineLevel="0" collapsed="false">
      <c r="A105" s="143" t="n">
        <v>98</v>
      </c>
      <c r="B105" s="144"/>
      <c r="C105" s="145"/>
      <c r="D105" s="146"/>
      <c r="E105" s="147"/>
      <c r="F105" s="148"/>
      <c r="G105" s="144"/>
      <c r="H105" s="144"/>
      <c r="I105" s="144"/>
      <c r="J105" s="148"/>
      <c r="K105" s="148"/>
      <c r="L105" s="149"/>
      <c r="M105" s="144"/>
      <c r="N105" s="150"/>
      <c r="O105" s="150"/>
      <c r="P105" s="151" t="n">
        <f aca="false">IF(O105="",N105,"")</f>
        <v>0</v>
      </c>
      <c r="Q105" s="151" t="str">
        <f aca="false">IF(O105="","",(IF(N105&gt;O105,N105-O105,"")))</f>
        <v/>
      </c>
      <c r="R105" s="151" t="str">
        <f aca="false">IF(N105-O105&lt;0,N105-O105,"")</f>
        <v/>
      </c>
      <c r="S105" s="151" t="str">
        <f aca="false">IF(C105&lt;&gt;"",IF($N105="","CANCELADO",IF($O105&lt;&gt;"","FACTURADO","DEVUELTO")),IF(C105="",""))</f>
        <v/>
      </c>
      <c r="T105" s="152"/>
      <c r="U105" s="144"/>
      <c r="V105" s="153"/>
      <c r="W105" s="153"/>
      <c r="X105" s="154" t="n">
        <f aca="false">V105+W105</f>
        <v>0</v>
      </c>
      <c r="Y105" s="128"/>
      <c r="Z105" s="128"/>
      <c r="AA105" s="129" t="n">
        <f aca="false">IF(AND(Y105&lt;&gt;"",Z105&lt;&gt;""),Z105-Y105,0)</f>
        <v>0</v>
      </c>
      <c r="AB105" s="130"/>
      <c r="AC105" s="130"/>
      <c r="AD105" s="129" t="n">
        <f aca="false">AA105-(AB105+AC105)</f>
        <v>0</v>
      </c>
      <c r="AE105" s="149"/>
      <c r="AF105" s="155"/>
      <c r="AG105" s="146"/>
      <c r="AH105" s="144"/>
      <c r="AI105" s="148"/>
      <c r="AJ105" s="144"/>
      <c r="AK105" s="148"/>
      <c r="AL105" s="149"/>
      <c r="AM105" s="144"/>
      <c r="AN105" s="144"/>
      <c r="AO105" s="156"/>
      <c r="AP105" s="135"/>
      <c r="AQ105" s="157"/>
      <c r="AS105" s="137" t="n">
        <v>98</v>
      </c>
      <c r="AT105" s="160" t="n">
        <v>77101001</v>
      </c>
      <c r="AU105" s="161"/>
      <c r="AV105" s="161"/>
      <c r="AW105" s="162" t="str">
        <f aca="false">IF(O105="","",O105)</f>
        <v/>
      </c>
      <c r="AX105" s="161"/>
      <c r="AY105" s="161"/>
      <c r="AZ105" s="161"/>
      <c r="BA105" s="163" t="str">
        <f aca="false">IF(E105="","",E105)</f>
        <v/>
      </c>
      <c r="BB105" s="164" t="str">
        <f aca="false">IF(K105="","",K105)</f>
        <v/>
      </c>
      <c r="BC105" s="165" t="str">
        <f aca="false">IF(L105="","",L105)</f>
        <v/>
      </c>
      <c r="BT105" s="13" t="str">
        <f aca="false">IF($S105="CANCELADO",1,"")</f>
        <v/>
      </c>
      <c r="BU105" s="13" t="str">
        <f aca="false">IF($S105="DEVUELTO",1,"")</f>
        <v/>
      </c>
      <c r="BV105" s="13" t="str">
        <f aca="false">IF($S105="DEVUELTO",1,"")</f>
        <v/>
      </c>
      <c r="BW105" s="13" t="str">
        <f aca="false">IF($S105="CANCELADO",1,"")</f>
        <v/>
      </c>
    </row>
    <row r="106" customFormat="false" ht="23.1" hidden="false" customHeight="true" outlineLevel="0" collapsed="false">
      <c r="A106" s="143" t="n">
        <v>99</v>
      </c>
      <c r="B106" s="144"/>
      <c r="C106" s="145"/>
      <c r="D106" s="146"/>
      <c r="E106" s="147"/>
      <c r="F106" s="148"/>
      <c r="G106" s="144"/>
      <c r="H106" s="144"/>
      <c r="I106" s="144"/>
      <c r="J106" s="148"/>
      <c r="K106" s="148"/>
      <c r="L106" s="149"/>
      <c r="M106" s="144"/>
      <c r="N106" s="150"/>
      <c r="O106" s="150"/>
      <c r="P106" s="151" t="n">
        <f aca="false">IF(O106="",N106,"")</f>
        <v>0</v>
      </c>
      <c r="Q106" s="151" t="str">
        <f aca="false">IF(O106="","",(IF(N106&gt;O106,N106-O106,"")))</f>
        <v/>
      </c>
      <c r="R106" s="151" t="str">
        <f aca="false">IF(N106-O106&lt;0,N106-O106,"")</f>
        <v/>
      </c>
      <c r="S106" s="151" t="str">
        <f aca="false">IF(C106&lt;&gt;"",IF($N106="","CANCELADO",IF($O106&lt;&gt;"","FACTURADO","DEVUELTO")),IF(C106="",""))</f>
        <v/>
      </c>
      <c r="T106" s="152"/>
      <c r="U106" s="144"/>
      <c r="V106" s="153"/>
      <c r="W106" s="153"/>
      <c r="X106" s="154" t="n">
        <f aca="false">V106+W106</f>
        <v>0</v>
      </c>
      <c r="Y106" s="128"/>
      <c r="Z106" s="128"/>
      <c r="AA106" s="129" t="n">
        <f aca="false">IF(AND(Y106&lt;&gt;"",Z106&lt;&gt;""),Z106-Y106,0)</f>
        <v>0</v>
      </c>
      <c r="AB106" s="130"/>
      <c r="AC106" s="130"/>
      <c r="AD106" s="129" t="n">
        <f aca="false">AA106-(AB106+AC106)</f>
        <v>0</v>
      </c>
      <c r="AE106" s="149"/>
      <c r="AF106" s="155"/>
      <c r="AG106" s="146"/>
      <c r="AH106" s="144"/>
      <c r="AI106" s="148"/>
      <c r="AJ106" s="144"/>
      <c r="AK106" s="148"/>
      <c r="AL106" s="149"/>
      <c r="AM106" s="144"/>
      <c r="AN106" s="144"/>
      <c r="AO106" s="156"/>
      <c r="AP106" s="135"/>
      <c r="AQ106" s="157"/>
      <c r="AS106" s="137" t="n">
        <v>99</v>
      </c>
      <c r="AT106" s="160" t="n">
        <v>77101001</v>
      </c>
      <c r="AU106" s="161"/>
      <c r="AV106" s="161"/>
      <c r="AW106" s="162" t="str">
        <f aca="false">IF(O106="","",O106)</f>
        <v/>
      </c>
      <c r="AX106" s="161"/>
      <c r="AY106" s="161"/>
      <c r="AZ106" s="161"/>
      <c r="BA106" s="163" t="str">
        <f aca="false">IF(E106="","",E106)</f>
        <v/>
      </c>
      <c r="BB106" s="164" t="str">
        <f aca="false">IF(K106="","",K106)</f>
        <v/>
      </c>
      <c r="BC106" s="165" t="str">
        <f aca="false">IF(L106="","",L106)</f>
        <v/>
      </c>
      <c r="BT106" s="13" t="str">
        <f aca="false">IF($S106="CANCELADO",1,"")</f>
        <v/>
      </c>
      <c r="BU106" s="13" t="str">
        <f aca="false">IF($S106="DEVUELTO",1,"")</f>
        <v/>
      </c>
      <c r="BV106" s="13" t="str">
        <f aca="false">IF($S106="DEVUELTO",1,"")</f>
        <v/>
      </c>
      <c r="BW106" s="13" t="str">
        <f aca="false">IF($S106="CANCELADO",1,"")</f>
        <v/>
      </c>
    </row>
    <row r="107" customFormat="false" ht="23.1" hidden="false" customHeight="true" outlineLevel="0" collapsed="false">
      <c r="A107" s="143" t="n">
        <v>100</v>
      </c>
      <c r="B107" s="144"/>
      <c r="C107" s="145"/>
      <c r="D107" s="146"/>
      <c r="E107" s="147"/>
      <c r="F107" s="148"/>
      <c r="G107" s="144"/>
      <c r="H107" s="144"/>
      <c r="I107" s="144"/>
      <c r="J107" s="148"/>
      <c r="K107" s="148"/>
      <c r="L107" s="149"/>
      <c r="M107" s="144"/>
      <c r="N107" s="150"/>
      <c r="O107" s="150"/>
      <c r="P107" s="151" t="n">
        <f aca="false">IF(O107="",N107,"")</f>
        <v>0</v>
      </c>
      <c r="Q107" s="151" t="str">
        <f aca="false">IF(O107="","",(IF(N107&gt;O107,N107-O107,"")))</f>
        <v/>
      </c>
      <c r="R107" s="151" t="str">
        <f aca="false">IF(N107-O107&lt;0,N107-O107,"")</f>
        <v/>
      </c>
      <c r="S107" s="151" t="str">
        <f aca="false">IF(C107&lt;&gt;"",IF($N107="","CANCELADO",IF($O107&lt;&gt;"","FACTURADO","DEVUELTO")),IF(C107="",""))</f>
        <v/>
      </c>
      <c r="T107" s="152"/>
      <c r="U107" s="144"/>
      <c r="V107" s="153"/>
      <c r="W107" s="153"/>
      <c r="X107" s="154" t="n">
        <f aca="false">V107+W107</f>
        <v>0</v>
      </c>
      <c r="Y107" s="128"/>
      <c r="Z107" s="128"/>
      <c r="AA107" s="129" t="n">
        <f aca="false">IF(AND(Y107&lt;&gt;"",Z107&lt;&gt;""),Z107-Y107,0)</f>
        <v>0</v>
      </c>
      <c r="AB107" s="130"/>
      <c r="AC107" s="130"/>
      <c r="AD107" s="129" t="n">
        <f aca="false">AA107-(AB107+AC107)</f>
        <v>0</v>
      </c>
      <c r="AE107" s="149"/>
      <c r="AF107" s="155"/>
      <c r="AG107" s="146"/>
      <c r="AH107" s="144"/>
      <c r="AI107" s="148"/>
      <c r="AJ107" s="144"/>
      <c r="AK107" s="148"/>
      <c r="AL107" s="149"/>
      <c r="AM107" s="144"/>
      <c r="AN107" s="144"/>
      <c r="AO107" s="156"/>
      <c r="AP107" s="135"/>
      <c r="AQ107" s="157"/>
      <c r="AS107" s="137" t="n">
        <v>100</v>
      </c>
      <c r="AT107" s="160" t="n">
        <v>77101001</v>
      </c>
      <c r="AU107" s="161"/>
      <c r="AV107" s="161"/>
      <c r="AW107" s="162" t="str">
        <f aca="false">IF(O107="","",O107)</f>
        <v/>
      </c>
      <c r="AX107" s="161"/>
      <c r="AY107" s="161"/>
      <c r="AZ107" s="161"/>
      <c r="BA107" s="163" t="str">
        <f aca="false">IF(E107="","",E107)</f>
        <v/>
      </c>
      <c r="BB107" s="164" t="str">
        <f aca="false">IF(K107="","",K107)</f>
        <v/>
      </c>
      <c r="BC107" s="165" t="str">
        <f aca="false">IF(L107="","",L107)</f>
        <v/>
      </c>
      <c r="BT107" s="13" t="str">
        <f aca="false">IF($S107="CANCELADO",1,"")</f>
        <v/>
      </c>
      <c r="BU107" s="13" t="str">
        <f aca="false">IF($S107="DEVUELTO",1,"")</f>
        <v/>
      </c>
      <c r="BV107" s="13" t="str">
        <f aca="false">IF($S107="DEVUELTO",1,"")</f>
        <v/>
      </c>
      <c r="BW107" s="13" t="str">
        <f aca="false">IF($S107="CANCELADO",1,"")</f>
        <v/>
      </c>
    </row>
    <row r="108" customFormat="false" ht="23.1" hidden="false" customHeight="true" outlineLevel="0" collapsed="false">
      <c r="A108" s="143" t="n">
        <v>101</v>
      </c>
      <c r="B108" s="144"/>
      <c r="C108" s="145"/>
      <c r="D108" s="146"/>
      <c r="E108" s="147"/>
      <c r="F108" s="148"/>
      <c r="G108" s="144"/>
      <c r="H108" s="144"/>
      <c r="I108" s="144"/>
      <c r="J108" s="148"/>
      <c r="K108" s="148"/>
      <c r="L108" s="149"/>
      <c r="M108" s="144"/>
      <c r="N108" s="150"/>
      <c r="O108" s="150"/>
      <c r="P108" s="151" t="n">
        <f aca="false">IF(O108="",N108,"")</f>
        <v>0</v>
      </c>
      <c r="Q108" s="151" t="str">
        <f aca="false">IF(O108="","",(IF(N108&gt;O108,N108-O108,"")))</f>
        <v/>
      </c>
      <c r="R108" s="151" t="str">
        <f aca="false">IF(N108-O108&lt;0,N108-O108,"")</f>
        <v/>
      </c>
      <c r="S108" s="151" t="str">
        <f aca="false">IF(C108&lt;&gt;"",IF($N108="","CANCELADO",IF($O108&lt;&gt;"","FACTURADO","DEVUELTO")),IF(C108="",""))</f>
        <v/>
      </c>
      <c r="T108" s="152"/>
      <c r="U108" s="144"/>
      <c r="V108" s="153"/>
      <c r="W108" s="153"/>
      <c r="X108" s="154" t="n">
        <f aca="false">V108+W108</f>
        <v>0</v>
      </c>
      <c r="Y108" s="128"/>
      <c r="Z108" s="128"/>
      <c r="AA108" s="129" t="n">
        <f aca="false">IF(AND(Y108&lt;&gt;"",Z108&lt;&gt;""),Z108-Y108,0)</f>
        <v>0</v>
      </c>
      <c r="AB108" s="130"/>
      <c r="AC108" s="130"/>
      <c r="AD108" s="129" t="n">
        <f aca="false">AA108-(AB108+AC108)</f>
        <v>0</v>
      </c>
      <c r="AE108" s="149"/>
      <c r="AF108" s="155"/>
      <c r="AG108" s="146"/>
      <c r="AH108" s="144"/>
      <c r="AI108" s="148"/>
      <c r="AJ108" s="144"/>
      <c r="AK108" s="148"/>
      <c r="AL108" s="149"/>
      <c r="AM108" s="144"/>
      <c r="AN108" s="144"/>
      <c r="AO108" s="156"/>
      <c r="AP108" s="135"/>
      <c r="AQ108" s="157"/>
      <c r="AS108" s="137" t="n">
        <v>101</v>
      </c>
      <c r="AT108" s="138" t="n">
        <v>77101001</v>
      </c>
      <c r="AU108" s="138"/>
      <c r="AV108" s="138"/>
      <c r="AW108" s="139" t="str">
        <f aca="false">IF(O108="","",O108)</f>
        <v/>
      </c>
      <c r="AX108" s="138"/>
      <c r="AY108" s="138"/>
      <c r="AZ108" s="138"/>
      <c r="BA108" s="140" t="str">
        <f aca="false">IF(E108="","",E108)</f>
        <v/>
      </c>
      <c r="BB108" s="141" t="str">
        <f aca="false">IF(K108="","",K108)</f>
        <v/>
      </c>
      <c r="BC108" s="142" t="str">
        <f aca="false">IF(L108="","",L108)</f>
        <v/>
      </c>
      <c r="BT108" s="13" t="str">
        <f aca="false">IF($S108="CANCELADO",1,"")</f>
        <v/>
      </c>
      <c r="BU108" s="13" t="str">
        <f aca="false">IF($S108="DEVUELTO",1,"")</f>
        <v/>
      </c>
      <c r="BV108" s="13" t="str">
        <f aca="false">IF($S108="DEVUELTO",1,"")</f>
        <v/>
      </c>
      <c r="BW108" s="13" t="str">
        <f aca="false">IF($S108="CANCELADO",1,"")</f>
        <v/>
      </c>
    </row>
    <row r="109" customFormat="false" ht="23.1" hidden="false" customHeight="true" outlineLevel="0" collapsed="false">
      <c r="A109" s="143" t="n">
        <v>102</v>
      </c>
      <c r="B109" s="144"/>
      <c r="C109" s="145"/>
      <c r="D109" s="146"/>
      <c r="E109" s="147"/>
      <c r="F109" s="148"/>
      <c r="G109" s="144"/>
      <c r="H109" s="144"/>
      <c r="I109" s="144"/>
      <c r="J109" s="148"/>
      <c r="K109" s="148"/>
      <c r="L109" s="149"/>
      <c r="M109" s="144"/>
      <c r="N109" s="150"/>
      <c r="O109" s="150"/>
      <c r="P109" s="151" t="n">
        <f aca="false">IF(O109="",N109,"")</f>
        <v>0</v>
      </c>
      <c r="Q109" s="151" t="str">
        <f aca="false">IF(O109="","",(IF(N109&gt;O109,N109-O109,"")))</f>
        <v/>
      </c>
      <c r="R109" s="151" t="str">
        <f aca="false">IF(N109-O109&lt;0,N109-O109,"")</f>
        <v/>
      </c>
      <c r="S109" s="151" t="str">
        <f aca="false">IF(C109&lt;&gt;"",IF($N109="","CANCELADO",IF($O109&lt;&gt;"","FACTURADO","DEVUELTO")),IF(C109="",""))</f>
        <v/>
      </c>
      <c r="T109" s="152"/>
      <c r="U109" s="144"/>
      <c r="V109" s="153"/>
      <c r="W109" s="153"/>
      <c r="X109" s="154" t="n">
        <f aca="false">V109+W109</f>
        <v>0</v>
      </c>
      <c r="Y109" s="128"/>
      <c r="Z109" s="128"/>
      <c r="AA109" s="129" t="n">
        <f aca="false">IF(AND(Y109&lt;&gt;"",Z109&lt;&gt;""),Z109-Y109,0)</f>
        <v>0</v>
      </c>
      <c r="AB109" s="130"/>
      <c r="AC109" s="130"/>
      <c r="AD109" s="129" t="n">
        <f aca="false">AA109-(AB109+AC109)</f>
        <v>0</v>
      </c>
      <c r="AE109" s="149"/>
      <c r="AF109" s="155"/>
      <c r="AG109" s="146"/>
      <c r="AH109" s="144"/>
      <c r="AI109" s="148"/>
      <c r="AJ109" s="144"/>
      <c r="AK109" s="148"/>
      <c r="AL109" s="149"/>
      <c r="AM109" s="144"/>
      <c r="AN109" s="144"/>
      <c r="AO109" s="156"/>
      <c r="AP109" s="135"/>
      <c r="AQ109" s="157"/>
      <c r="AS109" s="137" t="n">
        <v>102</v>
      </c>
      <c r="AT109" s="141" t="n">
        <v>77101001</v>
      </c>
      <c r="AU109" s="138"/>
      <c r="AV109" s="138"/>
      <c r="AW109" s="139" t="str">
        <f aca="false">IF(O109="","",O109)</f>
        <v/>
      </c>
      <c r="AX109" s="138"/>
      <c r="AY109" s="138"/>
      <c r="AZ109" s="138"/>
      <c r="BA109" s="140" t="str">
        <f aca="false">IF(E109="","",E109)</f>
        <v/>
      </c>
      <c r="BB109" s="141" t="str">
        <f aca="false">IF(K109="","",K109)</f>
        <v/>
      </c>
      <c r="BC109" s="142" t="str">
        <f aca="false">IF(L109="","",L109)</f>
        <v/>
      </c>
      <c r="BT109" s="13" t="str">
        <f aca="false">IF($S109="CANCELADO",1,"")</f>
        <v/>
      </c>
      <c r="BU109" s="13" t="str">
        <f aca="false">IF($S109="DEVUELTO",1,"")</f>
        <v/>
      </c>
      <c r="BV109" s="13" t="str">
        <f aca="false">IF($S109="DEVUELTO",1,"")</f>
        <v/>
      </c>
      <c r="BW109" s="13" t="str">
        <f aca="false">IF($S109="CANCELADO",1,"")</f>
        <v/>
      </c>
    </row>
    <row r="110" customFormat="false" ht="23.1" hidden="false" customHeight="true" outlineLevel="0" collapsed="false">
      <c r="A110" s="143" t="n">
        <v>103</v>
      </c>
      <c r="B110" s="144"/>
      <c r="C110" s="145"/>
      <c r="D110" s="146"/>
      <c r="E110" s="147"/>
      <c r="F110" s="148"/>
      <c r="G110" s="144"/>
      <c r="H110" s="144"/>
      <c r="I110" s="144"/>
      <c r="J110" s="148"/>
      <c r="K110" s="148"/>
      <c r="L110" s="149"/>
      <c r="M110" s="144"/>
      <c r="N110" s="150"/>
      <c r="O110" s="150"/>
      <c r="P110" s="151" t="n">
        <f aca="false">IF(O110="",N110,"")</f>
        <v>0</v>
      </c>
      <c r="Q110" s="151" t="str">
        <f aca="false">IF(O110="","",(IF(N110&gt;O110,N110-O110,"")))</f>
        <v/>
      </c>
      <c r="R110" s="151" t="str">
        <f aca="false">IF(N110-O110&lt;0,N110-O110,"")</f>
        <v/>
      </c>
      <c r="S110" s="151" t="str">
        <f aca="false">IF(C110&lt;&gt;"",IF($N110="","CANCELADO",IF($O110&lt;&gt;"","FACTURADO","DEVUELTO")),IF(C110="",""))</f>
        <v/>
      </c>
      <c r="T110" s="152"/>
      <c r="U110" s="144"/>
      <c r="V110" s="153"/>
      <c r="W110" s="153"/>
      <c r="X110" s="154" t="n">
        <f aca="false">V110+W110</f>
        <v>0</v>
      </c>
      <c r="Y110" s="128"/>
      <c r="Z110" s="128"/>
      <c r="AA110" s="129" t="n">
        <f aca="false">IF(AND(Y110&lt;&gt;"",Z110&lt;&gt;""),Z110-Y110,0)</f>
        <v>0</v>
      </c>
      <c r="AB110" s="130"/>
      <c r="AC110" s="130"/>
      <c r="AD110" s="129" t="n">
        <f aca="false">AA110-(AB110+AC110)</f>
        <v>0</v>
      </c>
      <c r="AE110" s="149"/>
      <c r="AF110" s="155"/>
      <c r="AG110" s="146"/>
      <c r="AH110" s="144"/>
      <c r="AI110" s="148"/>
      <c r="AJ110" s="144"/>
      <c r="AK110" s="148"/>
      <c r="AL110" s="149"/>
      <c r="AM110" s="144"/>
      <c r="AN110" s="144"/>
      <c r="AO110" s="156"/>
      <c r="AP110" s="135"/>
      <c r="AQ110" s="157"/>
      <c r="AS110" s="137" t="n">
        <v>103</v>
      </c>
      <c r="AT110" s="158" t="n">
        <v>77101001</v>
      </c>
      <c r="AU110" s="138"/>
      <c r="AV110" s="138"/>
      <c r="AW110" s="139" t="str">
        <f aca="false">IF(O110="","",O110)</f>
        <v/>
      </c>
      <c r="AX110" s="138"/>
      <c r="AY110" s="138"/>
      <c r="AZ110" s="138"/>
      <c r="BA110" s="140" t="str">
        <f aca="false">IF(E110="","",E110)</f>
        <v/>
      </c>
      <c r="BB110" s="141" t="str">
        <f aca="false">IF(K110="","",K110)</f>
        <v/>
      </c>
      <c r="BC110" s="142" t="str">
        <f aca="false">IF(L110="","",L110)</f>
        <v/>
      </c>
      <c r="BT110" s="13" t="str">
        <f aca="false">IF($S110="CANCELADO",1,"")</f>
        <v/>
      </c>
      <c r="BU110" s="13" t="str">
        <f aca="false">IF($S110="DEVUELTO",1,"")</f>
        <v/>
      </c>
      <c r="BV110" s="13" t="str">
        <f aca="false">IF($S110="DEVUELTO",1,"")</f>
        <v/>
      </c>
      <c r="BW110" s="13" t="str">
        <f aca="false">IF($S110="CANCELADO",1,"")</f>
        <v/>
      </c>
    </row>
    <row r="111" customFormat="false" ht="23.1" hidden="false" customHeight="true" outlineLevel="0" collapsed="false">
      <c r="A111" s="143" t="n">
        <v>104</v>
      </c>
      <c r="B111" s="144"/>
      <c r="C111" s="145"/>
      <c r="D111" s="146"/>
      <c r="E111" s="147"/>
      <c r="F111" s="148"/>
      <c r="G111" s="144"/>
      <c r="H111" s="144"/>
      <c r="I111" s="144"/>
      <c r="J111" s="148"/>
      <c r="K111" s="148"/>
      <c r="L111" s="149"/>
      <c r="M111" s="144"/>
      <c r="N111" s="150"/>
      <c r="O111" s="150"/>
      <c r="P111" s="151" t="n">
        <f aca="false">IF(O111="",N111,"")</f>
        <v>0</v>
      </c>
      <c r="Q111" s="151" t="str">
        <f aca="false">IF(O111="","",(IF(N111&gt;O111,N111-O111,"")))</f>
        <v/>
      </c>
      <c r="R111" s="151" t="str">
        <f aca="false">IF(N111-O111&lt;0,N111-O111,"")</f>
        <v/>
      </c>
      <c r="S111" s="151" t="str">
        <f aca="false">IF(C111&lt;&gt;"",IF($N111="","CANCELADO",IF($O111&lt;&gt;"","FACTURADO","DEVUELTO")),IF(C111="",""))</f>
        <v/>
      </c>
      <c r="T111" s="152"/>
      <c r="U111" s="144"/>
      <c r="V111" s="153"/>
      <c r="W111" s="153"/>
      <c r="X111" s="154" t="n">
        <f aca="false">V111+W111</f>
        <v>0</v>
      </c>
      <c r="Y111" s="128"/>
      <c r="Z111" s="128"/>
      <c r="AA111" s="129" t="n">
        <f aca="false">IF(AND(Y111&lt;&gt;"",Z111&lt;&gt;""),Z111-Y111,0)</f>
        <v>0</v>
      </c>
      <c r="AB111" s="130"/>
      <c r="AC111" s="130"/>
      <c r="AD111" s="129" t="n">
        <f aca="false">AA111-(AB111+AC111)</f>
        <v>0</v>
      </c>
      <c r="AE111" s="149"/>
      <c r="AF111" s="155"/>
      <c r="AG111" s="146"/>
      <c r="AH111" s="144"/>
      <c r="AI111" s="148"/>
      <c r="AJ111" s="144"/>
      <c r="AK111" s="148"/>
      <c r="AL111" s="149"/>
      <c r="AM111" s="144"/>
      <c r="AN111" s="144"/>
      <c r="AO111" s="156"/>
      <c r="AP111" s="135"/>
      <c r="AQ111" s="157"/>
      <c r="AS111" s="137" t="n">
        <v>104</v>
      </c>
      <c r="AT111" s="158" t="n">
        <v>77101001</v>
      </c>
      <c r="AU111" s="138"/>
      <c r="AV111" s="138"/>
      <c r="AW111" s="139" t="str">
        <f aca="false">IF(O111="","",O111)</f>
        <v/>
      </c>
      <c r="AX111" s="138"/>
      <c r="AY111" s="138"/>
      <c r="AZ111" s="138"/>
      <c r="BA111" s="140" t="str">
        <f aca="false">IF(E111="","",E111)</f>
        <v/>
      </c>
      <c r="BB111" s="141" t="str">
        <f aca="false">IF(K111="","",K111)</f>
        <v/>
      </c>
      <c r="BC111" s="142" t="str">
        <f aca="false">IF(L111="","",L111)</f>
        <v/>
      </c>
      <c r="BT111" s="13" t="str">
        <f aca="false">IF($S111="CANCELADO",1,"")</f>
        <v/>
      </c>
      <c r="BU111" s="13" t="str">
        <f aca="false">IF($S111="DEVUELTO",1,"")</f>
        <v/>
      </c>
      <c r="BV111" s="13" t="str">
        <f aca="false">IF($S111="DEVUELTO",1,"")</f>
        <v/>
      </c>
      <c r="BW111" s="13" t="str">
        <f aca="false">IF($S111="CANCELADO",1,"")</f>
        <v/>
      </c>
    </row>
    <row r="112" customFormat="false" ht="23.1" hidden="false" customHeight="true" outlineLevel="0" collapsed="false">
      <c r="A112" s="143" t="n">
        <v>105</v>
      </c>
      <c r="B112" s="144"/>
      <c r="C112" s="145"/>
      <c r="D112" s="146"/>
      <c r="E112" s="147"/>
      <c r="F112" s="148"/>
      <c r="G112" s="144"/>
      <c r="H112" s="144"/>
      <c r="I112" s="144"/>
      <c r="J112" s="148"/>
      <c r="K112" s="148"/>
      <c r="L112" s="149"/>
      <c r="M112" s="144"/>
      <c r="N112" s="150"/>
      <c r="O112" s="150"/>
      <c r="P112" s="151" t="n">
        <f aca="false">IF(O112="",N112,"")</f>
        <v>0</v>
      </c>
      <c r="Q112" s="151" t="str">
        <f aca="false">IF(O112="","",(IF(N112&gt;O112,N112-O112,"")))</f>
        <v/>
      </c>
      <c r="R112" s="151" t="str">
        <f aca="false">IF(N112-O112&lt;0,N112-O112,"")</f>
        <v/>
      </c>
      <c r="S112" s="151" t="str">
        <f aca="false">IF(C112&lt;&gt;"",IF($N112="","CANCELADO",IF($O112&lt;&gt;"","FACTURADO","DEVUELTO")),IF(C112="",""))</f>
        <v/>
      </c>
      <c r="T112" s="152"/>
      <c r="U112" s="144"/>
      <c r="V112" s="153"/>
      <c r="W112" s="153"/>
      <c r="X112" s="154" t="n">
        <f aca="false">V112+W112</f>
        <v>0</v>
      </c>
      <c r="Y112" s="128"/>
      <c r="Z112" s="128"/>
      <c r="AA112" s="129" t="n">
        <f aca="false">IF(AND(Y112&lt;&gt;"",Z112&lt;&gt;""),Z112-Y112,0)</f>
        <v>0</v>
      </c>
      <c r="AB112" s="130"/>
      <c r="AC112" s="130"/>
      <c r="AD112" s="129" t="n">
        <f aca="false">AA112-(AB112+AC112)</f>
        <v>0</v>
      </c>
      <c r="AE112" s="149"/>
      <c r="AF112" s="155"/>
      <c r="AG112" s="146"/>
      <c r="AH112" s="144"/>
      <c r="AI112" s="148"/>
      <c r="AJ112" s="144"/>
      <c r="AK112" s="148"/>
      <c r="AL112" s="149"/>
      <c r="AM112" s="144"/>
      <c r="AN112" s="144"/>
      <c r="AO112" s="156"/>
      <c r="AP112" s="135"/>
      <c r="AQ112" s="157"/>
      <c r="AS112" s="137" t="n">
        <v>105</v>
      </c>
      <c r="AT112" s="158" t="n">
        <v>77101001</v>
      </c>
      <c r="AU112" s="138"/>
      <c r="AV112" s="138"/>
      <c r="AW112" s="139" t="str">
        <f aca="false">IF(O112="","",O112)</f>
        <v/>
      </c>
      <c r="AX112" s="138"/>
      <c r="AY112" s="138"/>
      <c r="AZ112" s="138"/>
      <c r="BA112" s="140" t="str">
        <f aca="false">IF(E112="","",E112)</f>
        <v/>
      </c>
      <c r="BB112" s="141" t="str">
        <f aca="false">IF(K112="","",K112)</f>
        <v/>
      </c>
      <c r="BC112" s="142" t="str">
        <f aca="false">IF(L112="","",L112)</f>
        <v/>
      </c>
      <c r="BT112" s="13" t="str">
        <f aca="false">IF($S112="CANCELADO",1,"")</f>
        <v/>
      </c>
      <c r="BU112" s="13" t="str">
        <f aca="false">IF($S112="DEVUELTO",1,"")</f>
        <v/>
      </c>
      <c r="BV112" s="13" t="str">
        <f aca="false">IF($S112="DEVUELTO",1,"")</f>
        <v/>
      </c>
      <c r="BW112" s="13" t="str">
        <f aca="false">IF($S112="CANCELADO",1,"")</f>
        <v/>
      </c>
    </row>
    <row r="113" customFormat="false" ht="23.1" hidden="false" customHeight="true" outlineLevel="0" collapsed="false">
      <c r="A113" s="143" t="n">
        <v>106</v>
      </c>
      <c r="B113" s="144"/>
      <c r="C113" s="145"/>
      <c r="D113" s="146"/>
      <c r="E113" s="147"/>
      <c r="F113" s="148"/>
      <c r="G113" s="144"/>
      <c r="H113" s="144"/>
      <c r="I113" s="144"/>
      <c r="J113" s="148"/>
      <c r="K113" s="148"/>
      <c r="L113" s="149"/>
      <c r="M113" s="144"/>
      <c r="N113" s="150"/>
      <c r="O113" s="150"/>
      <c r="P113" s="151" t="n">
        <f aca="false">IF(O113="",N113,"")</f>
        <v>0</v>
      </c>
      <c r="Q113" s="151" t="str">
        <f aca="false">IF(O113="","",(IF(N113&gt;O113,N113-O113,"")))</f>
        <v/>
      </c>
      <c r="R113" s="151" t="str">
        <f aca="false">IF(N113-O113&lt;0,N113-O113,"")</f>
        <v/>
      </c>
      <c r="S113" s="151" t="str">
        <f aca="false">IF(C113&lt;&gt;"",IF($N113="","CANCELADO",IF($O113&lt;&gt;"","FACTURADO","DEVUELTO")),IF(C113="",""))</f>
        <v/>
      </c>
      <c r="T113" s="152"/>
      <c r="U113" s="144"/>
      <c r="V113" s="153"/>
      <c r="W113" s="153"/>
      <c r="X113" s="154" t="n">
        <f aca="false">V113+W113</f>
        <v>0</v>
      </c>
      <c r="Y113" s="128"/>
      <c r="Z113" s="128"/>
      <c r="AA113" s="129" t="n">
        <f aca="false">IF(AND(Y113&lt;&gt;"",Z113&lt;&gt;""),Z113-Y113,0)</f>
        <v>0</v>
      </c>
      <c r="AB113" s="130"/>
      <c r="AC113" s="130"/>
      <c r="AD113" s="129" t="n">
        <f aca="false">AA113-(AB113+AC113)</f>
        <v>0</v>
      </c>
      <c r="AE113" s="149"/>
      <c r="AF113" s="155"/>
      <c r="AG113" s="146"/>
      <c r="AH113" s="144"/>
      <c r="AI113" s="148"/>
      <c r="AJ113" s="144"/>
      <c r="AK113" s="148"/>
      <c r="AL113" s="149"/>
      <c r="AM113" s="144"/>
      <c r="AN113" s="144"/>
      <c r="AO113" s="156"/>
      <c r="AP113" s="135"/>
      <c r="AQ113" s="157"/>
      <c r="AS113" s="137" t="n">
        <v>106</v>
      </c>
      <c r="AT113" s="158" t="n">
        <v>77101001</v>
      </c>
      <c r="AU113" s="138"/>
      <c r="AV113" s="138"/>
      <c r="AW113" s="139" t="str">
        <f aca="false">IF(O113="","",O113)</f>
        <v/>
      </c>
      <c r="AX113" s="138"/>
      <c r="AY113" s="138"/>
      <c r="AZ113" s="138"/>
      <c r="BA113" s="140" t="str">
        <f aca="false">IF(E113="","",E113)</f>
        <v/>
      </c>
      <c r="BB113" s="141" t="str">
        <f aca="false">IF(K113="","",K113)</f>
        <v/>
      </c>
      <c r="BC113" s="142" t="str">
        <f aca="false">IF(L113="","",L113)</f>
        <v/>
      </c>
      <c r="BT113" s="13" t="str">
        <f aca="false">IF($S113="CANCELADO",1,"")</f>
        <v/>
      </c>
      <c r="BU113" s="13" t="str">
        <f aca="false">IF($S113="DEVUELTO",1,"")</f>
        <v/>
      </c>
      <c r="BV113" s="13" t="str">
        <f aca="false">IF($S113="DEVUELTO",1,"")</f>
        <v/>
      </c>
      <c r="BW113" s="13" t="str">
        <f aca="false">IF($S113="CANCELADO",1,"")</f>
        <v/>
      </c>
    </row>
    <row r="114" customFormat="false" ht="23.1" hidden="false" customHeight="true" outlineLevel="0" collapsed="false">
      <c r="A114" s="143" t="n">
        <v>107</v>
      </c>
      <c r="B114" s="144"/>
      <c r="C114" s="145"/>
      <c r="D114" s="146"/>
      <c r="E114" s="147"/>
      <c r="F114" s="148"/>
      <c r="G114" s="144"/>
      <c r="H114" s="144"/>
      <c r="I114" s="144"/>
      <c r="J114" s="148"/>
      <c r="K114" s="148"/>
      <c r="L114" s="149"/>
      <c r="M114" s="144"/>
      <c r="N114" s="150"/>
      <c r="O114" s="150"/>
      <c r="P114" s="151" t="n">
        <f aca="false">IF(O114="",N114,"")</f>
        <v>0</v>
      </c>
      <c r="Q114" s="151" t="str">
        <f aca="false">IF(O114="","",(IF(N114&gt;O114,N114-O114,"")))</f>
        <v/>
      </c>
      <c r="R114" s="151" t="str">
        <f aca="false">IF(N114-O114&lt;0,N114-O114,"")</f>
        <v/>
      </c>
      <c r="S114" s="151" t="str">
        <f aca="false">IF(C114&lt;&gt;"",IF($N114="","CANCELADO",IF($O114&lt;&gt;"","FACTURADO","DEVUELTO")),IF(C114="",""))</f>
        <v/>
      </c>
      <c r="T114" s="152"/>
      <c r="U114" s="144"/>
      <c r="V114" s="153"/>
      <c r="W114" s="153"/>
      <c r="X114" s="154" t="n">
        <f aca="false">V114+W114</f>
        <v>0</v>
      </c>
      <c r="Y114" s="128"/>
      <c r="Z114" s="128"/>
      <c r="AA114" s="129" t="n">
        <f aca="false">IF(AND(Y114&lt;&gt;"",Z114&lt;&gt;""),Z114-Y114,0)</f>
        <v>0</v>
      </c>
      <c r="AB114" s="130"/>
      <c r="AC114" s="130"/>
      <c r="AD114" s="129" t="n">
        <f aca="false">AA114-(AB114+AC114)</f>
        <v>0</v>
      </c>
      <c r="AE114" s="149"/>
      <c r="AF114" s="155"/>
      <c r="AG114" s="146"/>
      <c r="AH114" s="144"/>
      <c r="AI114" s="148"/>
      <c r="AJ114" s="144"/>
      <c r="AK114" s="148"/>
      <c r="AL114" s="149"/>
      <c r="AM114" s="144"/>
      <c r="AN114" s="144"/>
      <c r="AO114" s="156"/>
      <c r="AP114" s="135"/>
      <c r="AQ114" s="157"/>
      <c r="AS114" s="137" t="n">
        <v>107</v>
      </c>
      <c r="AT114" s="158" t="n">
        <v>77101001</v>
      </c>
      <c r="AU114" s="138"/>
      <c r="AV114" s="138"/>
      <c r="AW114" s="139" t="str">
        <f aca="false">IF(O114="","",O114)</f>
        <v/>
      </c>
      <c r="AX114" s="138"/>
      <c r="AY114" s="138"/>
      <c r="AZ114" s="138"/>
      <c r="BA114" s="140" t="str">
        <f aca="false">IF(E114="","",E114)</f>
        <v/>
      </c>
      <c r="BB114" s="141" t="str">
        <f aca="false">IF(K114="","",K114)</f>
        <v/>
      </c>
      <c r="BC114" s="142" t="str">
        <f aca="false">IF(L114="","",L114)</f>
        <v/>
      </c>
      <c r="BT114" s="13" t="str">
        <f aca="false">IF($S114="CANCELADO",1,"")</f>
        <v/>
      </c>
      <c r="BU114" s="13" t="str">
        <f aca="false">IF($S114="DEVUELTO",1,"")</f>
        <v/>
      </c>
      <c r="BV114" s="13" t="str">
        <f aca="false">IF($S114="DEVUELTO",1,"")</f>
        <v/>
      </c>
      <c r="BW114" s="13" t="str">
        <f aca="false">IF($S114="CANCELADO",1,"")</f>
        <v/>
      </c>
    </row>
    <row r="115" customFormat="false" ht="23.1" hidden="false" customHeight="true" outlineLevel="0" collapsed="false">
      <c r="A115" s="143" t="n">
        <v>108</v>
      </c>
      <c r="B115" s="144"/>
      <c r="C115" s="145"/>
      <c r="D115" s="146"/>
      <c r="E115" s="147"/>
      <c r="F115" s="148"/>
      <c r="G115" s="144"/>
      <c r="H115" s="144"/>
      <c r="I115" s="144"/>
      <c r="J115" s="148"/>
      <c r="K115" s="148"/>
      <c r="L115" s="149"/>
      <c r="M115" s="144"/>
      <c r="N115" s="150"/>
      <c r="O115" s="150"/>
      <c r="P115" s="151" t="n">
        <f aca="false">IF(O115="",N115,"")</f>
        <v>0</v>
      </c>
      <c r="Q115" s="151" t="str">
        <f aca="false">IF(O115="","",(IF(N115&gt;O115,N115-O115,"")))</f>
        <v/>
      </c>
      <c r="R115" s="151" t="str">
        <f aca="false">IF(N115-O115&lt;0,N115-O115,"")</f>
        <v/>
      </c>
      <c r="S115" s="151" t="str">
        <f aca="false">IF(C115&lt;&gt;"",IF($N115="","CANCELADO",IF($O115&lt;&gt;"","FACTURADO","DEVUELTO")),IF(C115="",""))</f>
        <v/>
      </c>
      <c r="T115" s="152"/>
      <c r="U115" s="144"/>
      <c r="V115" s="153"/>
      <c r="W115" s="153"/>
      <c r="X115" s="154" t="n">
        <f aca="false">V115+W115</f>
        <v>0</v>
      </c>
      <c r="Y115" s="128"/>
      <c r="Z115" s="128"/>
      <c r="AA115" s="129" t="n">
        <f aca="false">IF(AND(Y115&lt;&gt;"",Z115&lt;&gt;""),Z115-Y115,0)</f>
        <v>0</v>
      </c>
      <c r="AB115" s="130"/>
      <c r="AC115" s="130"/>
      <c r="AD115" s="129" t="n">
        <f aca="false">AA115-(AB115+AC115)</f>
        <v>0</v>
      </c>
      <c r="AE115" s="149"/>
      <c r="AF115" s="155"/>
      <c r="AG115" s="146"/>
      <c r="AH115" s="144"/>
      <c r="AI115" s="148"/>
      <c r="AJ115" s="144"/>
      <c r="AK115" s="148"/>
      <c r="AL115" s="149"/>
      <c r="AM115" s="144"/>
      <c r="AN115" s="144"/>
      <c r="AO115" s="156"/>
      <c r="AP115" s="135"/>
      <c r="AQ115" s="157"/>
      <c r="AS115" s="137" t="n">
        <v>108</v>
      </c>
      <c r="AT115" s="158" t="n">
        <v>77101001</v>
      </c>
      <c r="AU115" s="138"/>
      <c r="AV115" s="138"/>
      <c r="AW115" s="139" t="str">
        <f aca="false">IF(O115="","",O115)</f>
        <v/>
      </c>
      <c r="AX115" s="138"/>
      <c r="AY115" s="138"/>
      <c r="AZ115" s="138"/>
      <c r="BA115" s="140" t="str">
        <f aca="false">IF(E115="","",E115)</f>
        <v/>
      </c>
      <c r="BB115" s="141" t="str">
        <f aca="false">IF(K115="","",K115)</f>
        <v/>
      </c>
      <c r="BC115" s="142" t="str">
        <f aca="false">IF(L115="","",L115)</f>
        <v/>
      </c>
      <c r="BT115" s="13" t="str">
        <f aca="false">IF($S115="CANCELADO",1,"")</f>
        <v/>
      </c>
      <c r="BU115" s="13" t="str">
        <f aca="false">IF($S115="DEVUELTO",1,"")</f>
        <v/>
      </c>
      <c r="BV115" s="13" t="str">
        <f aca="false">IF($S115="DEVUELTO",1,"")</f>
        <v/>
      </c>
      <c r="BW115" s="13" t="str">
        <f aca="false">IF($S115="CANCELADO",1,"")</f>
        <v/>
      </c>
    </row>
    <row r="116" customFormat="false" ht="23.1" hidden="false" customHeight="true" outlineLevel="0" collapsed="false">
      <c r="A116" s="143" t="n">
        <v>109</v>
      </c>
      <c r="B116" s="144"/>
      <c r="C116" s="145"/>
      <c r="D116" s="146"/>
      <c r="E116" s="147"/>
      <c r="F116" s="148"/>
      <c r="G116" s="144"/>
      <c r="H116" s="144"/>
      <c r="I116" s="144"/>
      <c r="J116" s="148"/>
      <c r="K116" s="148"/>
      <c r="L116" s="149"/>
      <c r="M116" s="144"/>
      <c r="N116" s="150"/>
      <c r="O116" s="150"/>
      <c r="P116" s="151" t="n">
        <f aca="false">IF(O116="",N116,"")</f>
        <v>0</v>
      </c>
      <c r="Q116" s="151" t="str">
        <f aca="false">IF(O116="","",(IF(N116&gt;O116,N116-O116,"")))</f>
        <v/>
      </c>
      <c r="R116" s="151" t="str">
        <f aca="false">IF(N116-O116&lt;0,N116-O116,"")</f>
        <v/>
      </c>
      <c r="S116" s="151" t="str">
        <f aca="false">IF(C116&lt;&gt;"",IF($N116="","CANCELADO",IF($O116&lt;&gt;"","FACTURADO","DEVUELTO")),IF(C116="",""))</f>
        <v/>
      </c>
      <c r="T116" s="152"/>
      <c r="U116" s="144"/>
      <c r="V116" s="153"/>
      <c r="W116" s="153"/>
      <c r="X116" s="154" t="n">
        <f aca="false">V116+W116</f>
        <v>0</v>
      </c>
      <c r="Y116" s="128"/>
      <c r="Z116" s="128"/>
      <c r="AA116" s="129" t="n">
        <f aca="false">IF(AND(Y116&lt;&gt;"",Z116&lt;&gt;""),Z116-Y116,0)</f>
        <v>0</v>
      </c>
      <c r="AB116" s="130"/>
      <c r="AC116" s="130"/>
      <c r="AD116" s="129" t="n">
        <f aca="false">AA116-(AB116+AC116)</f>
        <v>0</v>
      </c>
      <c r="AE116" s="149"/>
      <c r="AF116" s="155"/>
      <c r="AG116" s="146"/>
      <c r="AH116" s="144"/>
      <c r="AI116" s="148"/>
      <c r="AJ116" s="144"/>
      <c r="AK116" s="148"/>
      <c r="AL116" s="149"/>
      <c r="AM116" s="144"/>
      <c r="AN116" s="144"/>
      <c r="AO116" s="156"/>
      <c r="AP116" s="135"/>
      <c r="AQ116" s="157"/>
      <c r="AS116" s="137" t="n">
        <v>109</v>
      </c>
      <c r="AT116" s="158" t="n">
        <v>77101001</v>
      </c>
      <c r="AU116" s="138"/>
      <c r="AV116" s="138"/>
      <c r="AW116" s="139" t="str">
        <f aca="false">IF(O116="","",O116)</f>
        <v/>
      </c>
      <c r="AX116" s="138"/>
      <c r="AY116" s="138"/>
      <c r="AZ116" s="138"/>
      <c r="BA116" s="140" t="str">
        <f aca="false">IF(E116="","",E116)</f>
        <v/>
      </c>
      <c r="BB116" s="141" t="str">
        <f aca="false">IF(K116="","",K116)</f>
        <v/>
      </c>
      <c r="BC116" s="142" t="str">
        <f aca="false">IF(L116="","",L116)</f>
        <v/>
      </c>
      <c r="BT116" s="13" t="str">
        <f aca="false">IF($S116="CANCELADO",1,"")</f>
        <v/>
      </c>
      <c r="BU116" s="13" t="str">
        <f aca="false">IF($S116="DEVUELTO",1,"")</f>
        <v/>
      </c>
      <c r="BV116" s="13" t="str">
        <f aca="false">IF($S116="DEVUELTO",1,"")</f>
        <v/>
      </c>
      <c r="BW116" s="13" t="str">
        <f aca="false">IF($S116="CANCELADO",1,"")</f>
        <v/>
      </c>
    </row>
    <row r="117" customFormat="false" ht="23.1" hidden="false" customHeight="true" outlineLevel="0" collapsed="false">
      <c r="A117" s="143" t="n">
        <v>110</v>
      </c>
      <c r="B117" s="144"/>
      <c r="C117" s="145"/>
      <c r="D117" s="146"/>
      <c r="E117" s="147"/>
      <c r="F117" s="148"/>
      <c r="G117" s="144"/>
      <c r="H117" s="144"/>
      <c r="I117" s="144"/>
      <c r="J117" s="148"/>
      <c r="K117" s="148"/>
      <c r="L117" s="149"/>
      <c r="M117" s="144"/>
      <c r="N117" s="150"/>
      <c r="O117" s="150"/>
      <c r="P117" s="151" t="n">
        <f aca="false">IF(O117="",N117,"")</f>
        <v>0</v>
      </c>
      <c r="Q117" s="151" t="str">
        <f aca="false">IF(O117="","",(IF(N117&gt;O117,N117-O117,"")))</f>
        <v/>
      </c>
      <c r="R117" s="151" t="str">
        <f aca="false">IF(N117-O117&lt;0,N117-O117,"")</f>
        <v/>
      </c>
      <c r="S117" s="151" t="str">
        <f aca="false">IF(C117&lt;&gt;"",IF($N117="","CANCELADO",IF($O117&lt;&gt;"","FACTURADO","DEVUELTO")),IF(C117="",""))</f>
        <v/>
      </c>
      <c r="T117" s="152"/>
      <c r="U117" s="144"/>
      <c r="V117" s="153"/>
      <c r="W117" s="153"/>
      <c r="X117" s="154" t="n">
        <f aca="false">V117+W117</f>
        <v>0</v>
      </c>
      <c r="Y117" s="128"/>
      <c r="Z117" s="128"/>
      <c r="AA117" s="129" t="n">
        <f aca="false">IF(AND(Y117&lt;&gt;"",Z117&lt;&gt;""),Z117-Y117,0)</f>
        <v>0</v>
      </c>
      <c r="AB117" s="130"/>
      <c r="AC117" s="130"/>
      <c r="AD117" s="129" t="n">
        <f aca="false">AA117-(AB117+AC117)</f>
        <v>0</v>
      </c>
      <c r="AE117" s="149"/>
      <c r="AF117" s="155"/>
      <c r="AG117" s="146"/>
      <c r="AH117" s="144"/>
      <c r="AI117" s="148"/>
      <c r="AJ117" s="144"/>
      <c r="AK117" s="148"/>
      <c r="AL117" s="149"/>
      <c r="AM117" s="144"/>
      <c r="AN117" s="144"/>
      <c r="AO117" s="156"/>
      <c r="AP117" s="135"/>
      <c r="AQ117" s="157"/>
      <c r="AS117" s="137" t="n">
        <v>110</v>
      </c>
      <c r="AT117" s="158" t="n">
        <v>77101001</v>
      </c>
      <c r="AU117" s="138"/>
      <c r="AV117" s="138"/>
      <c r="AW117" s="139" t="str">
        <f aca="false">IF(O117="","",O117)</f>
        <v/>
      </c>
      <c r="AX117" s="138"/>
      <c r="AY117" s="138"/>
      <c r="AZ117" s="138"/>
      <c r="BA117" s="140" t="str">
        <f aca="false">IF(E117="","",E117)</f>
        <v/>
      </c>
      <c r="BB117" s="141" t="str">
        <f aca="false">IF(K117="","",K117)</f>
        <v/>
      </c>
      <c r="BC117" s="142" t="str">
        <f aca="false">IF(L117="","",L117)</f>
        <v/>
      </c>
      <c r="BT117" s="13" t="str">
        <f aca="false">IF($S117="CANCELADO",1,"")</f>
        <v/>
      </c>
      <c r="BU117" s="13" t="str">
        <f aca="false">IF($S117="DEVUELTO",1,"")</f>
        <v/>
      </c>
      <c r="BV117" s="13" t="str">
        <f aca="false">IF($S117="DEVUELTO",1,"")</f>
        <v/>
      </c>
      <c r="BW117" s="13" t="str">
        <f aca="false">IF($S117="CANCELADO",1,"")</f>
        <v/>
      </c>
    </row>
    <row r="118" customFormat="false" ht="23.1" hidden="false" customHeight="true" outlineLevel="0" collapsed="false">
      <c r="A118" s="143" t="n">
        <v>111</v>
      </c>
      <c r="B118" s="144"/>
      <c r="C118" s="145"/>
      <c r="D118" s="146"/>
      <c r="E118" s="147"/>
      <c r="F118" s="148"/>
      <c r="G118" s="144"/>
      <c r="H118" s="144"/>
      <c r="I118" s="144"/>
      <c r="J118" s="148"/>
      <c r="K118" s="148"/>
      <c r="L118" s="149"/>
      <c r="M118" s="144"/>
      <c r="N118" s="150"/>
      <c r="O118" s="150"/>
      <c r="P118" s="151" t="n">
        <f aca="false">IF(O118="",N118,"")</f>
        <v>0</v>
      </c>
      <c r="Q118" s="151" t="str">
        <f aca="false">IF(O118="","",(IF(N118&gt;O118,N118-O118,"")))</f>
        <v/>
      </c>
      <c r="R118" s="151" t="str">
        <f aca="false">IF(N118-O118&lt;0,N118-O118,"")</f>
        <v/>
      </c>
      <c r="S118" s="151" t="str">
        <f aca="false">IF(C118&lt;&gt;"",IF($N118="","CANCELADO",IF($O118&lt;&gt;"","FACTURADO","DEVUELTO")),IF(C118="",""))</f>
        <v/>
      </c>
      <c r="T118" s="152"/>
      <c r="U118" s="144"/>
      <c r="V118" s="153"/>
      <c r="W118" s="153"/>
      <c r="X118" s="154" t="n">
        <f aca="false">V118+W118</f>
        <v>0</v>
      </c>
      <c r="Y118" s="128"/>
      <c r="Z118" s="128"/>
      <c r="AA118" s="129" t="n">
        <f aca="false">IF(AND(Y118&lt;&gt;"",Z118&lt;&gt;""),Z118-Y118,0)</f>
        <v>0</v>
      </c>
      <c r="AB118" s="130"/>
      <c r="AC118" s="130"/>
      <c r="AD118" s="129" t="n">
        <f aca="false">AA118-(AB118+AC118)</f>
        <v>0</v>
      </c>
      <c r="AE118" s="149"/>
      <c r="AF118" s="155"/>
      <c r="AG118" s="146"/>
      <c r="AH118" s="144"/>
      <c r="AI118" s="148"/>
      <c r="AJ118" s="144"/>
      <c r="AK118" s="148"/>
      <c r="AL118" s="149"/>
      <c r="AM118" s="144"/>
      <c r="AN118" s="144"/>
      <c r="AO118" s="156"/>
      <c r="AP118" s="135"/>
      <c r="AQ118" s="157"/>
      <c r="AS118" s="137" t="n">
        <v>111</v>
      </c>
      <c r="AT118" s="160" t="n">
        <v>77101001</v>
      </c>
      <c r="AU118" s="161"/>
      <c r="AV118" s="161"/>
      <c r="AW118" s="162" t="str">
        <f aca="false">IF(O118="","",O118)</f>
        <v/>
      </c>
      <c r="AX118" s="161"/>
      <c r="AY118" s="161"/>
      <c r="AZ118" s="161"/>
      <c r="BA118" s="163" t="str">
        <f aca="false">IF(E118="","",E118)</f>
        <v/>
      </c>
      <c r="BB118" s="164" t="str">
        <f aca="false">IF(K118="","",K118)</f>
        <v/>
      </c>
      <c r="BC118" s="165" t="str">
        <f aca="false">IF(L118="","",L118)</f>
        <v/>
      </c>
      <c r="BT118" s="13" t="str">
        <f aca="false">IF($S118="CANCELADO",1,"")</f>
        <v/>
      </c>
      <c r="BU118" s="13" t="str">
        <f aca="false">IF($S118="DEVUELTO",1,"")</f>
        <v/>
      </c>
      <c r="BV118" s="13" t="str">
        <f aca="false">IF($S118="DEVUELTO",1,"")</f>
        <v/>
      </c>
      <c r="BW118" s="13" t="str">
        <f aca="false">IF($S118="CANCELADO",1,"")</f>
        <v/>
      </c>
    </row>
    <row r="119" customFormat="false" ht="23.1" hidden="false" customHeight="true" outlineLevel="0" collapsed="false">
      <c r="A119" s="143" t="n">
        <v>112</v>
      </c>
      <c r="B119" s="144"/>
      <c r="C119" s="145"/>
      <c r="D119" s="146"/>
      <c r="E119" s="147"/>
      <c r="F119" s="148"/>
      <c r="G119" s="144"/>
      <c r="H119" s="144"/>
      <c r="I119" s="144"/>
      <c r="J119" s="148"/>
      <c r="K119" s="148"/>
      <c r="L119" s="149"/>
      <c r="M119" s="144"/>
      <c r="N119" s="150"/>
      <c r="O119" s="150"/>
      <c r="P119" s="151" t="n">
        <f aca="false">IF(O119="",N119,"")</f>
        <v>0</v>
      </c>
      <c r="Q119" s="151" t="str">
        <f aca="false">IF(O119="","",(IF(N119&gt;O119,N119-O119,"")))</f>
        <v/>
      </c>
      <c r="R119" s="151" t="str">
        <f aca="false">IF(N119-O119&lt;0,N119-O119,"")</f>
        <v/>
      </c>
      <c r="S119" s="151" t="str">
        <f aca="false">IF(C119&lt;&gt;"",IF($N119="","CANCELADO",IF($O119&lt;&gt;"","FACTURADO","DEVUELTO")),IF(C119="",""))</f>
        <v/>
      </c>
      <c r="T119" s="152"/>
      <c r="U119" s="144"/>
      <c r="V119" s="153"/>
      <c r="W119" s="153"/>
      <c r="X119" s="154" t="n">
        <f aca="false">V119+W119</f>
        <v>0</v>
      </c>
      <c r="Y119" s="128"/>
      <c r="Z119" s="128"/>
      <c r="AA119" s="129" t="n">
        <f aca="false">IF(AND(Y119&lt;&gt;"",Z119&lt;&gt;""),Z119-Y119,0)</f>
        <v>0</v>
      </c>
      <c r="AB119" s="130"/>
      <c r="AC119" s="130"/>
      <c r="AD119" s="129" t="n">
        <f aca="false">AA119-(AB119+AC119)</f>
        <v>0</v>
      </c>
      <c r="AE119" s="149"/>
      <c r="AF119" s="155"/>
      <c r="AG119" s="146"/>
      <c r="AH119" s="144"/>
      <c r="AI119" s="148"/>
      <c r="AJ119" s="144"/>
      <c r="AK119" s="148"/>
      <c r="AL119" s="149"/>
      <c r="AM119" s="144"/>
      <c r="AN119" s="144"/>
      <c r="AO119" s="156"/>
      <c r="AP119" s="135"/>
      <c r="AQ119" s="157"/>
      <c r="AS119" s="137" t="n">
        <v>112</v>
      </c>
      <c r="AT119" s="160" t="n">
        <v>77101001</v>
      </c>
      <c r="AU119" s="161"/>
      <c r="AV119" s="161"/>
      <c r="AW119" s="162" t="str">
        <f aca="false">IF(O119="","",O119)</f>
        <v/>
      </c>
      <c r="AX119" s="161"/>
      <c r="AY119" s="161"/>
      <c r="AZ119" s="161"/>
      <c r="BA119" s="163" t="str">
        <f aca="false">IF(E119="","",E119)</f>
        <v/>
      </c>
      <c r="BB119" s="164" t="str">
        <f aca="false">IF(K119="","",K119)</f>
        <v/>
      </c>
      <c r="BC119" s="165" t="str">
        <f aca="false">IF(L119="","",L119)</f>
        <v/>
      </c>
      <c r="BT119" s="13" t="str">
        <f aca="false">IF($S119="CANCELADO",1,"")</f>
        <v/>
      </c>
      <c r="BU119" s="13" t="str">
        <f aca="false">IF($S119="DEVUELTO",1,"")</f>
        <v/>
      </c>
      <c r="BV119" s="13" t="str">
        <f aca="false">IF($S119="DEVUELTO",1,"")</f>
        <v/>
      </c>
      <c r="BW119" s="13" t="str">
        <f aca="false">IF($S119="CANCELADO",1,"")</f>
        <v/>
      </c>
    </row>
    <row r="120" customFormat="false" ht="23.1" hidden="false" customHeight="true" outlineLevel="0" collapsed="false">
      <c r="A120" s="143" t="n">
        <v>113</v>
      </c>
      <c r="B120" s="144"/>
      <c r="C120" s="145"/>
      <c r="D120" s="146"/>
      <c r="E120" s="147"/>
      <c r="F120" s="148"/>
      <c r="G120" s="144"/>
      <c r="H120" s="144"/>
      <c r="I120" s="144"/>
      <c r="J120" s="148"/>
      <c r="K120" s="148"/>
      <c r="L120" s="149"/>
      <c r="M120" s="144"/>
      <c r="N120" s="150"/>
      <c r="O120" s="150"/>
      <c r="P120" s="151" t="n">
        <f aca="false">IF(O120="",N120,"")</f>
        <v>0</v>
      </c>
      <c r="Q120" s="151" t="str">
        <f aca="false">IF(O120="","",(IF(N120&gt;O120,N120-O120,"")))</f>
        <v/>
      </c>
      <c r="R120" s="151" t="str">
        <f aca="false">IF(N120-O120&lt;0,N120-O120,"")</f>
        <v/>
      </c>
      <c r="S120" s="151" t="str">
        <f aca="false">IF(C120&lt;&gt;"",IF($N120="","CANCELADO",IF($O120&lt;&gt;"","FACTURADO","DEVUELTO")),IF(C120="",""))</f>
        <v/>
      </c>
      <c r="T120" s="152"/>
      <c r="U120" s="144"/>
      <c r="V120" s="153"/>
      <c r="W120" s="153"/>
      <c r="X120" s="154" t="n">
        <f aca="false">V120+W120</f>
        <v>0</v>
      </c>
      <c r="Y120" s="128"/>
      <c r="Z120" s="128"/>
      <c r="AA120" s="129" t="n">
        <f aca="false">IF(AND(Y120&lt;&gt;"",Z120&lt;&gt;""),Z120-Y120,0)</f>
        <v>0</v>
      </c>
      <c r="AB120" s="130"/>
      <c r="AC120" s="130"/>
      <c r="AD120" s="129" t="n">
        <f aca="false">AA120-(AB120+AC120)</f>
        <v>0</v>
      </c>
      <c r="AE120" s="149"/>
      <c r="AF120" s="155"/>
      <c r="AG120" s="146"/>
      <c r="AH120" s="144"/>
      <c r="AI120" s="148"/>
      <c r="AJ120" s="144"/>
      <c r="AK120" s="148"/>
      <c r="AL120" s="149"/>
      <c r="AM120" s="144"/>
      <c r="AN120" s="144"/>
      <c r="AO120" s="156"/>
      <c r="AP120" s="135"/>
      <c r="AQ120" s="157"/>
      <c r="AS120" s="137" t="n">
        <v>113</v>
      </c>
      <c r="AT120" s="160" t="n">
        <v>77101001</v>
      </c>
      <c r="AU120" s="161"/>
      <c r="AV120" s="161"/>
      <c r="AW120" s="162" t="str">
        <f aca="false">IF(O120="","",O120)</f>
        <v/>
      </c>
      <c r="AX120" s="161"/>
      <c r="AY120" s="161"/>
      <c r="AZ120" s="161"/>
      <c r="BA120" s="163" t="str">
        <f aca="false">IF(E120="","",E120)</f>
        <v/>
      </c>
      <c r="BB120" s="164" t="str">
        <f aca="false">IF(K120="","",K120)</f>
        <v/>
      </c>
      <c r="BC120" s="165" t="str">
        <f aca="false">IF(L120="","",L120)</f>
        <v/>
      </c>
      <c r="BT120" s="13" t="str">
        <f aca="false">IF($S120="CANCELADO",1,"")</f>
        <v/>
      </c>
      <c r="BU120" s="13" t="str">
        <f aca="false">IF($S120="DEVUELTO",1,"")</f>
        <v/>
      </c>
      <c r="BV120" s="13" t="str">
        <f aca="false">IF($S120="DEVUELTO",1,"")</f>
        <v/>
      </c>
      <c r="BW120" s="13" t="str">
        <f aca="false">IF($S120="CANCELADO",1,"")</f>
        <v/>
      </c>
    </row>
    <row r="121" customFormat="false" ht="23.1" hidden="false" customHeight="true" outlineLevel="0" collapsed="false">
      <c r="A121" s="143" t="n">
        <v>114</v>
      </c>
      <c r="B121" s="144"/>
      <c r="C121" s="145"/>
      <c r="D121" s="146"/>
      <c r="E121" s="147"/>
      <c r="F121" s="148"/>
      <c r="G121" s="144"/>
      <c r="H121" s="144"/>
      <c r="I121" s="144"/>
      <c r="J121" s="148"/>
      <c r="K121" s="148"/>
      <c r="L121" s="149"/>
      <c r="M121" s="144"/>
      <c r="N121" s="150"/>
      <c r="O121" s="150"/>
      <c r="P121" s="151" t="n">
        <f aca="false">IF(O121="",N121,"")</f>
        <v>0</v>
      </c>
      <c r="Q121" s="151" t="str">
        <f aca="false">IF(O121="","",(IF(N121&gt;O121,N121-O121,"")))</f>
        <v/>
      </c>
      <c r="R121" s="151" t="str">
        <f aca="false">IF(N121-O121&lt;0,N121-O121,"")</f>
        <v/>
      </c>
      <c r="S121" s="151" t="str">
        <f aca="false">IF(C121&lt;&gt;"",IF($N121="","CANCELADO",IF($O121&lt;&gt;"","FACTURADO","DEVUELTO")),IF(C121="",""))</f>
        <v/>
      </c>
      <c r="T121" s="152"/>
      <c r="U121" s="144"/>
      <c r="V121" s="153"/>
      <c r="W121" s="153"/>
      <c r="X121" s="154" t="n">
        <f aca="false">V121+W121</f>
        <v>0</v>
      </c>
      <c r="Y121" s="128"/>
      <c r="Z121" s="128"/>
      <c r="AA121" s="129" t="n">
        <f aca="false">IF(AND(Y121&lt;&gt;"",Z121&lt;&gt;""),Z121-Y121,0)</f>
        <v>0</v>
      </c>
      <c r="AB121" s="130"/>
      <c r="AC121" s="130"/>
      <c r="AD121" s="129" t="n">
        <f aca="false">AA121-(AB121+AC121)</f>
        <v>0</v>
      </c>
      <c r="AE121" s="149"/>
      <c r="AF121" s="155"/>
      <c r="AG121" s="146"/>
      <c r="AH121" s="144"/>
      <c r="AI121" s="148"/>
      <c r="AJ121" s="144"/>
      <c r="AK121" s="148"/>
      <c r="AL121" s="149"/>
      <c r="AM121" s="144"/>
      <c r="AN121" s="144"/>
      <c r="AO121" s="156"/>
      <c r="AP121" s="135"/>
      <c r="AQ121" s="157"/>
      <c r="AS121" s="137" t="n">
        <v>114</v>
      </c>
      <c r="AT121" s="160" t="n">
        <v>77101001</v>
      </c>
      <c r="AU121" s="161"/>
      <c r="AV121" s="161"/>
      <c r="AW121" s="162" t="str">
        <f aca="false">IF(O121="","",O121)</f>
        <v/>
      </c>
      <c r="AX121" s="161"/>
      <c r="AY121" s="161"/>
      <c r="AZ121" s="161"/>
      <c r="BA121" s="163" t="str">
        <f aca="false">IF(E121="","",E121)</f>
        <v/>
      </c>
      <c r="BB121" s="164" t="str">
        <f aca="false">IF(K121="","",K121)</f>
        <v/>
      </c>
      <c r="BC121" s="165" t="str">
        <f aca="false">IF(L121="","",L121)</f>
        <v/>
      </c>
      <c r="BT121" s="13" t="str">
        <f aca="false">IF($S121="CANCELADO",1,"")</f>
        <v/>
      </c>
      <c r="BU121" s="13" t="str">
        <f aca="false">IF($S121="DEVUELTO",1,"")</f>
        <v/>
      </c>
      <c r="BV121" s="13" t="str">
        <f aca="false">IF($S121="DEVUELTO",1,"")</f>
        <v/>
      </c>
      <c r="BW121" s="13" t="str">
        <f aca="false">IF($S121="CANCELADO",1,"")</f>
        <v/>
      </c>
    </row>
    <row r="122" customFormat="false" ht="23.1" hidden="false" customHeight="true" outlineLevel="0" collapsed="false">
      <c r="A122" s="143" t="n">
        <v>115</v>
      </c>
      <c r="B122" s="144"/>
      <c r="C122" s="145"/>
      <c r="D122" s="146"/>
      <c r="E122" s="147"/>
      <c r="F122" s="148"/>
      <c r="G122" s="144"/>
      <c r="H122" s="144"/>
      <c r="I122" s="144"/>
      <c r="J122" s="148"/>
      <c r="K122" s="148"/>
      <c r="L122" s="149"/>
      <c r="M122" s="144"/>
      <c r="N122" s="150"/>
      <c r="O122" s="150"/>
      <c r="P122" s="151" t="n">
        <f aca="false">IF(O122="",N122,"")</f>
        <v>0</v>
      </c>
      <c r="Q122" s="151" t="str">
        <f aca="false">IF(O122="","",(IF(N122&gt;O122,N122-O122,"")))</f>
        <v/>
      </c>
      <c r="R122" s="151" t="str">
        <f aca="false">IF(N122-O122&lt;0,N122-O122,"")</f>
        <v/>
      </c>
      <c r="S122" s="151" t="str">
        <f aca="false">IF(C122&lt;&gt;"",IF($N122="","CANCELADO",IF($O122&lt;&gt;"","FACTURADO","DEVUELTO")),IF(C122="",""))</f>
        <v/>
      </c>
      <c r="T122" s="152"/>
      <c r="U122" s="144"/>
      <c r="V122" s="153"/>
      <c r="W122" s="153"/>
      <c r="X122" s="154" t="n">
        <f aca="false">V122+W122</f>
        <v>0</v>
      </c>
      <c r="Y122" s="128"/>
      <c r="Z122" s="128"/>
      <c r="AA122" s="129" t="n">
        <f aca="false">IF(AND(Y122&lt;&gt;"",Z122&lt;&gt;""),Z122-Y122,0)</f>
        <v>0</v>
      </c>
      <c r="AB122" s="130"/>
      <c r="AC122" s="130"/>
      <c r="AD122" s="129" t="n">
        <f aca="false">AA122-(AB122+AC122)</f>
        <v>0</v>
      </c>
      <c r="AE122" s="149"/>
      <c r="AF122" s="155"/>
      <c r="AG122" s="146"/>
      <c r="AH122" s="144"/>
      <c r="AI122" s="148"/>
      <c r="AJ122" s="144"/>
      <c r="AK122" s="148"/>
      <c r="AL122" s="149"/>
      <c r="AM122" s="144"/>
      <c r="AN122" s="144"/>
      <c r="AO122" s="156"/>
      <c r="AP122" s="135"/>
      <c r="AQ122" s="157"/>
      <c r="AS122" s="137" t="n">
        <v>115</v>
      </c>
      <c r="AT122" s="160" t="n">
        <v>77101001</v>
      </c>
      <c r="AU122" s="161"/>
      <c r="AV122" s="161"/>
      <c r="AW122" s="162" t="str">
        <f aca="false">IF(O122="","",O122)</f>
        <v/>
      </c>
      <c r="AX122" s="161"/>
      <c r="AY122" s="161"/>
      <c r="AZ122" s="161"/>
      <c r="BA122" s="163" t="str">
        <f aca="false">IF(E122="","",E122)</f>
        <v/>
      </c>
      <c r="BB122" s="164" t="str">
        <f aca="false">IF(K122="","",K122)</f>
        <v/>
      </c>
      <c r="BC122" s="165" t="str">
        <f aca="false">IF(L122="","",L122)</f>
        <v/>
      </c>
      <c r="BT122" s="13" t="str">
        <f aca="false">IF($S122="CANCELADO",1,"")</f>
        <v/>
      </c>
      <c r="BU122" s="13" t="str">
        <f aca="false">IF($S122="DEVUELTO",1,"")</f>
        <v/>
      </c>
      <c r="BV122" s="13" t="str">
        <f aca="false">IF($S122="DEVUELTO",1,"")</f>
        <v/>
      </c>
      <c r="BW122" s="13" t="str">
        <f aca="false">IF($S122="CANCELADO",1,"")</f>
        <v/>
      </c>
    </row>
    <row r="123" customFormat="false" ht="23.1" hidden="false" customHeight="true" outlineLevel="0" collapsed="false">
      <c r="A123" s="143" t="n">
        <v>116</v>
      </c>
      <c r="B123" s="144"/>
      <c r="C123" s="145"/>
      <c r="D123" s="146"/>
      <c r="E123" s="147"/>
      <c r="F123" s="148"/>
      <c r="G123" s="144"/>
      <c r="H123" s="144"/>
      <c r="I123" s="144"/>
      <c r="J123" s="148"/>
      <c r="K123" s="148"/>
      <c r="L123" s="149"/>
      <c r="M123" s="144"/>
      <c r="N123" s="150"/>
      <c r="O123" s="150"/>
      <c r="P123" s="151" t="n">
        <f aca="false">IF(O123="",N123,"")</f>
        <v>0</v>
      </c>
      <c r="Q123" s="151" t="str">
        <f aca="false">IF(O123="","",(IF(N123&gt;O123,N123-O123,"")))</f>
        <v/>
      </c>
      <c r="R123" s="151" t="str">
        <f aca="false">IF(N123-O123&lt;0,N123-O123,"")</f>
        <v/>
      </c>
      <c r="S123" s="151" t="str">
        <f aca="false">IF(C123&lt;&gt;"",IF($N123="","CANCELADO",IF($O123&lt;&gt;"","FACTURADO","DEVUELTO")),IF(C123="",""))</f>
        <v/>
      </c>
      <c r="T123" s="152"/>
      <c r="U123" s="144"/>
      <c r="V123" s="153"/>
      <c r="W123" s="153"/>
      <c r="X123" s="154" t="n">
        <f aca="false">V123+W123</f>
        <v>0</v>
      </c>
      <c r="Y123" s="128"/>
      <c r="Z123" s="128"/>
      <c r="AA123" s="129" t="n">
        <f aca="false">IF(AND(Y123&lt;&gt;"",Z123&lt;&gt;""),Z123-Y123,0)</f>
        <v>0</v>
      </c>
      <c r="AB123" s="130"/>
      <c r="AC123" s="130"/>
      <c r="AD123" s="129" t="n">
        <f aca="false">AA123-(AB123+AC123)</f>
        <v>0</v>
      </c>
      <c r="AE123" s="149"/>
      <c r="AF123" s="155"/>
      <c r="AG123" s="146"/>
      <c r="AH123" s="144"/>
      <c r="AI123" s="148"/>
      <c r="AJ123" s="144"/>
      <c r="AK123" s="148"/>
      <c r="AL123" s="149"/>
      <c r="AM123" s="144"/>
      <c r="AN123" s="144"/>
      <c r="AO123" s="156"/>
      <c r="AP123" s="135"/>
      <c r="AQ123" s="157"/>
      <c r="AS123" s="137" t="n">
        <v>116</v>
      </c>
      <c r="AT123" s="160" t="n">
        <v>77101001</v>
      </c>
      <c r="AU123" s="161"/>
      <c r="AV123" s="161"/>
      <c r="AW123" s="162" t="str">
        <f aca="false">IF(O123="","",O123)</f>
        <v/>
      </c>
      <c r="AX123" s="161"/>
      <c r="AY123" s="161"/>
      <c r="AZ123" s="161"/>
      <c r="BA123" s="163" t="str">
        <f aca="false">IF(E123="","",E123)</f>
        <v/>
      </c>
      <c r="BB123" s="164" t="str">
        <f aca="false">IF(K123="","",K123)</f>
        <v/>
      </c>
      <c r="BC123" s="165" t="str">
        <f aca="false">IF(L123="","",L123)</f>
        <v/>
      </c>
      <c r="BT123" s="13" t="str">
        <f aca="false">IF($S123="CANCELADO",1,"")</f>
        <v/>
      </c>
      <c r="BU123" s="13" t="str">
        <f aca="false">IF($S123="DEVUELTO",1,"")</f>
        <v/>
      </c>
      <c r="BV123" s="13" t="str">
        <f aca="false">IF($S123="DEVUELTO",1,"")</f>
        <v/>
      </c>
      <c r="BW123" s="13" t="str">
        <f aca="false">IF($S123="CANCELADO",1,"")</f>
        <v/>
      </c>
    </row>
    <row r="124" customFormat="false" ht="23.1" hidden="false" customHeight="true" outlineLevel="0" collapsed="false">
      <c r="A124" s="143" t="n">
        <v>117</v>
      </c>
      <c r="B124" s="144"/>
      <c r="C124" s="145"/>
      <c r="D124" s="146"/>
      <c r="E124" s="147"/>
      <c r="F124" s="148"/>
      <c r="G124" s="144"/>
      <c r="H124" s="144"/>
      <c r="I124" s="144"/>
      <c r="J124" s="148"/>
      <c r="K124" s="148"/>
      <c r="L124" s="149"/>
      <c r="M124" s="144"/>
      <c r="N124" s="150"/>
      <c r="O124" s="150"/>
      <c r="P124" s="151" t="n">
        <f aca="false">IF(O124="",N124,"")</f>
        <v>0</v>
      </c>
      <c r="Q124" s="151" t="str">
        <f aca="false">IF(O124="","",(IF(N124&gt;O124,N124-O124,"")))</f>
        <v/>
      </c>
      <c r="R124" s="151" t="str">
        <f aca="false">IF(N124-O124&lt;0,N124-O124,"")</f>
        <v/>
      </c>
      <c r="S124" s="151" t="str">
        <f aca="false">IF(C124&lt;&gt;"",IF($N124="","CANCELADO",IF($O124&lt;&gt;"","FACTURADO","DEVUELTO")),IF(C124="",""))</f>
        <v/>
      </c>
      <c r="T124" s="152"/>
      <c r="U124" s="144"/>
      <c r="V124" s="153"/>
      <c r="W124" s="153"/>
      <c r="X124" s="154" t="n">
        <f aca="false">V124+W124</f>
        <v>0</v>
      </c>
      <c r="Y124" s="128"/>
      <c r="Z124" s="128"/>
      <c r="AA124" s="129" t="n">
        <f aca="false">IF(AND(Y124&lt;&gt;"",Z124&lt;&gt;""),Z124-Y124,0)</f>
        <v>0</v>
      </c>
      <c r="AB124" s="130"/>
      <c r="AC124" s="130"/>
      <c r="AD124" s="129" t="n">
        <f aca="false">AA124-(AB124+AC124)</f>
        <v>0</v>
      </c>
      <c r="AE124" s="149"/>
      <c r="AF124" s="155"/>
      <c r="AG124" s="146"/>
      <c r="AH124" s="144"/>
      <c r="AI124" s="148"/>
      <c r="AJ124" s="144"/>
      <c r="AK124" s="148"/>
      <c r="AL124" s="149"/>
      <c r="AM124" s="144"/>
      <c r="AN124" s="144"/>
      <c r="AO124" s="156"/>
      <c r="AP124" s="135"/>
      <c r="AQ124" s="157"/>
      <c r="AS124" s="137" t="n">
        <v>117</v>
      </c>
      <c r="AT124" s="160" t="n">
        <v>77101001</v>
      </c>
      <c r="AU124" s="161"/>
      <c r="AV124" s="161"/>
      <c r="AW124" s="162" t="str">
        <f aca="false">IF(O124="","",O124)</f>
        <v/>
      </c>
      <c r="AX124" s="161"/>
      <c r="AY124" s="161"/>
      <c r="AZ124" s="161"/>
      <c r="BA124" s="163" t="str">
        <f aca="false">IF(E124="","",E124)</f>
        <v/>
      </c>
      <c r="BB124" s="164" t="str">
        <f aca="false">IF(K124="","",K124)</f>
        <v/>
      </c>
      <c r="BC124" s="165" t="str">
        <f aca="false">IF(L124="","",L124)</f>
        <v/>
      </c>
      <c r="BT124" s="13" t="str">
        <f aca="false">IF($S124="CANCELADO",1,"")</f>
        <v/>
      </c>
      <c r="BU124" s="13" t="str">
        <f aca="false">IF($S124="DEVUELTO",1,"")</f>
        <v/>
      </c>
      <c r="BV124" s="13" t="str">
        <f aca="false">IF($S124="DEVUELTO",1,"")</f>
        <v/>
      </c>
      <c r="BW124" s="13" t="str">
        <f aca="false">IF($S124="CANCELADO",1,"")</f>
        <v/>
      </c>
    </row>
    <row r="125" customFormat="false" ht="23.1" hidden="false" customHeight="true" outlineLevel="0" collapsed="false">
      <c r="A125" s="143" t="n">
        <v>118</v>
      </c>
      <c r="B125" s="144"/>
      <c r="C125" s="145"/>
      <c r="D125" s="146"/>
      <c r="E125" s="147"/>
      <c r="F125" s="148"/>
      <c r="G125" s="144"/>
      <c r="H125" s="144"/>
      <c r="I125" s="144"/>
      <c r="J125" s="148"/>
      <c r="K125" s="148"/>
      <c r="L125" s="149"/>
      <c r="M125" s="144"/>
      <c r="N125" s="150"/>
      <c r="O125" s="150"/>
      <c r="P125" s="151" t="n">
        <f aca="false">IF(O125="",N125,"")</f>
        <v>0</v>
      </c>
      <c r="Q125" s="151" t="str">
        <f aca="false">IF(O125="","",(IF(N125&gt;O125,N125-O125,"")))</f>
        <v/>
      </c>
      <c r="R125" s="151" t="str">
        <f aca="false">IF(N125-O125&lt;0,N125-O125,"")</f>
        <v/>
      </c>
      <c r="S125" s="151" t="str">
        <f aca="false">IF(C125&lt;&gt;"",IF($N125="","CANCELADO",IF($O125&lt;&gt;"","FACTURADO","DEVUELTO")),IF(C125="",""))</f>
        <v/>
      </c>
      <c r="T125" s="152"/>
      <c r="U125" s="144"/>
      <c r="V125" s="153"/>
      <c r="W125" s="153"/>
      <c r="X125" s="154" t="n">
        <f aca="false">V125+W125</f>
        <v>0</v>
      </c>
      <c r="Y125" s="128"/>
      <c r="Z125" s="128"/>
      <c r="AA125" s="129" t="n">
        <f aca="false">IF(AND(Y125&lt;&gt;"",Z125&lt;&gt;""),Z125-Y125,0)</f>
        <v>0</v>
      </c>
      <c r="AB125" s="130"/>
      <c r="AC125" s="130"/>
      <c r="AD125" s="129" t="n">
        <f aca="false">AA125-(AB125+AC125)</f>
        <v>0</v>
      </c>
      <c r="AE125" s="149"/>
      <c r="AF125" s="155"/>
      <c r="AG125" s="146"/>
      <c r="AH125" s="144"/>
      <c r="AI125" s="148"/>
      <c r="AJ125" s="144"/>
      <c r="AK125" s="148"/>
      <c r="AL125" s="149"/>
      <c r="AM125" s="144"/>
      <c r="AN125" s="144"/>
      <c r="AO125" s="156"/>
      <c r="AP125" s="135"/>
      <c r="AQ125" s="157"/>
      <c r="AS125" s="137" t="n">
        <v>118</v>
      </c>
      <c r="AT125" s="160" t="n">
        <v>77101001</v>
      </c>
      <c r="AU125" s="161"/>
      <c r="AV125" s="161"/>
      <c r="AW125" s="162" t="str">
        <f aca="false">IF(O125="","",O125)</f>
        <v/>
      </c>
      <c r="AX125" s="161"/>
      <c r="AY125" s="161"/>
      <c r="AZ125" s="161"/>
      <c r="BA125" s="163" t="str">
        <f aca="false">IF(E125="","",E125)</f>
        <v/>
      </c>
      <c r="BB125" s="164" t="str">
        <f aca="false">IF(K125="","",K125)</f>
        <v/>
      </c>
      <c r="BC125" s="165" t="str">
        <f aca="false">IF(L125="","",L125)</f>
        <v/>
      </c>
      <c r="BT125" s="13" t="str">
        <f aca="false">IF($S125="CANCELADO",1,"")</f>
        <v/>
      </c>
      <c r="BU125" s="13" t="str">
        <f aca="false">IF($S125="DEVUELTO",1,"")</f>
        <v/>
      </c>
      <c r="BV125" s="13" t="str">
        <f aca="false">IF($S125="DEVUELTO",1,"")</f>
        <v/>
      </c>
      <c r="BW125" s="13" t="str">
        <f aca="false">IF($S125="CANCELADO",1,"")</f>
        <v/>
      </c>
    </row>
    <row r="126" customFormat="false" ht="23.1" hidden="false" customHeight="true" outlineLevel="0" collapsed="false">
      <c r="A126" s="143" t="n">
        <v>119</v>
      </c>
      <c r="B126" s="144"/>
      <c r="C126" s="145"/>
      <c r="D126" s="146"/>
      <c r="E126" s="147"/>
      <c r="F126" s="148"/>
      <c r="G126" s="144"/>
      <c r="H126" s="144"/>
      <c r="I126" s="144"/>
      <c r="J126" s="148"/>
      <c r="K126" s="148"/>
      <c r="L126" s="149"/>
      <c r="M126" s="144"/>
      <c r="N126" s="150"/>
      <c r="O126" s="150"/>
      <c r="P126" s="151" t="n">
        <f aca="false">IF(O126="",N126,"")</f>
        <v>0</v>
      </c>
      <c r="Q126" s="151" t="str">
        <f aca="false">IF(O126="","",(IF(N126&gt;O126,N126-O126,"")))</f>
        <v/>
      </c>
      <c r="R126" s="151" t="str">
        <f aca="false">IF(N126-O126&lt;0,N126-O126,"")</f>
        <v/>
      </c>
      <c r="S126" s="151" t="str">
        <f aca="false">IF(C126&lt;&gt;"",IF($N126="","CANCELADO",IF($O126&lt;&gt;"","FACTURADO","DEVUELTO")),IF(C126="",""))</f>
        <v/>
      </c>
      <c r="T126" s="152"/>
      <c r="U126" s="144"/>
      <c r="V126" s="153"/>
      <c r="W126" s="153"/>
      <c r="X126" s="154" t="n">
        <f aca="false">V126+W126</f>
        <v>0</v>
      </c>
      <c r="Y126" s="128"/>
      <c r="Z126" s="128"/>
      <c r="AA126" s="129" t="n">
        <f aca="false">IF(AND(Y126&lt;&gt;"",Z126&lt;&gt;""),Z126-Y126,0)</f>
        <v>0</v>
      </c>
      <c r="AB126" s="130"/>
      <c r="AC126" s="130"/>
      <c r="AD126" s="129" t="n">
        <f aca="false">AA126-(AB126+AC126)</f>
        <v>0</v>
      </c>
      <c r="AE126" s="149"/>
      <c r="AF126" s="155"/>
      <c r="AG126" s="146"/>
      <c r="AH126" s="144"/>
      <c r="AI126" s="148"/>
      <c r="AJ126" s="144"/>
      <c r="AK126" s="148"/>
      <c r="AL126" s="149"/>
      <c r="AM126" s="144"/>
      <c r="AN126" s="144"/>
      <c r="AO126" s="156"/>
      <c r="AP126" s="135"/>
      <c r="AQ126" s="157"/>
      <c r="AS126" s="137" t="n">
        <v>119</v>
      </c>
      <c r="AT126" s="160" t="n">
        <v>77101001</v>
      </c>
      <c r="AU126" s="161"/>
      <c r="AV126" s="161"/>
      <c r="AW126" s="162" t="str">
        <f aca="false">IF(O126="","",O126)</f>
        <v/>
      </c>
      <c r="AX126" s="161"/>
      <c r="AY126" s="161"/>
      <c r="AZ126" s="161"/>
      <c r="BA126" s="163" t="str">
        <f aca="false">IF(E126="","",E126)</f>
        <v/>
      </c>
      <c r="BB126" s="164" t="str">
        <f aca="false">IF(K126="","",K126)</f>
        <v/>
      </c>
      <c r="BC126" s="165" t="str">
        <f aca="false">IF(L126="","",L126)</f>
        <v/>
      </c>
      <c r="BT126" s="13" t="str">
        <f aca="false">IF($S126="CANCELADO",1,"")</f>
        <v/>
      </c>
      <c r="BU126" s="13" t="str">
        <f aca="false">IF($S126="DEVUELTO",1,"")</f>
        <v/>
      </c>
      <c r="BV126" s="13" t="str">
        <f aca="false">IF($S126="DEVUELTO",1,"")</f>
        <v/>
      </c>
      <c r="BW126" s="13" t="str">
        <f aca="false">IF($S126="CANCELADO",1,"")</f>
        <v/>
      </c>
    </row>
    <row r="127" customFormat="false" ht="23.1" hidden="false" customHeight="true" outlineLevel="0" collapsed="false">
      <c r="A127" s="143" t="n">
        <v>120</v>
      </c>
      <c r="B127" s="144"/>
      <c r="C127" s="145"/>
      <c r="D127" s="146"/>
      <c r="E127" s="147"/>
      <c r="F127" s="148"/>
      <c r="G127" s="144"/>
      <c r="H127" s="144"/>
      <c r="I127" s="144"/>
      <c r="J127" s="148"/>
      <c r="K127" s="148"/>
      <c r="L127" s="149"/>
      <c r="M127" s="144"/>
      <c r="N127" s="150"/>
      <c r="O127" s="150"/>
      <c r="P127" s="151" t="n">
        <f aca="false">IF(O127="",N127,"")</f>
        <v>0</v>
      </c>
      <c r="Q127" s="151" t="str">
        <f aca="false">IF(O127="","",(IF(N127&gt;O127,N127-O127,"")))</f>
        <v/>
      </c>
      <c r="R127" s="151" t="str">
        <f aca="false">IF(N127-O127&lt;0,N127-O127,"")</f>
        <v/>
      </c>
      <c r="S127" s="151" t="str">
        <f aca="false">IF(C127&lt;&gt;"",IF($N127="","CANCELADO",IF($O127&lt;&gt;"","FACTURADO","DEVUELTO")),IF(C127="",""))</f>
        <v/>
      </c>
      <c r="T127" s="152"/>
      <c r="U127" s="144"/>
      <c r="V127" s="153"/>
      <c r="W127" s="153"/>
      <c r="X127" s="154" t="n">
        <f aca="false">V127+W127</f>
        <v>0</v>
      </c>
      <c r="Y127" s="128"/>
      <c r="Z127" s="128"/>
      <c r="AA127" s="129" t="n">
        <f aca="false">IF(AND(Y127&lt;&gt;"",Z127&lt;&gt;""),Z127-Y127,0)</f>
        <v>0</v>
      </c>
      <c r="AB127" s="130"/>
      <c r="AC127" s="130"/>
      <c r="AD127" s="129" t="n">
        <f aca="false">AA127-(AB127+AC127)</f>
        <v>0</v>
      </c>
      <c r="AE127" s="149"/>
      <c r="AF127" s="155"/>
      <c r="AG127" s="146"/>
      <c r="AH127" s="144"/>
      <c r="AI127" s="148"/>
      <c r="AJ127" s="144"/>
      <c r="AK127" s="148"/>
      <c r="AL127" s="149"/>
      <c r="AM127" s="144"/>
      <c r="AN127" s="144"/>
      <c r="AO127" s="156"/>
      <c r="AP127" s="135"/>
      <c r="AQ127" s="157"/>
      <c r="AS127" s="137" t="n">
        <v>120</v>
      </c>
      <c r="AT127" s="160" t="n">
        <v>77101001</v>
      </c>
      <c r="AU127" s="161"/>
      <c r="AV127" s="161"/>
      <c r="AW127" s="162" t="str">
        <f aca="false">IF(O127="","",O127)</f>
        <v/>
      </c>
      <c r="AX127" s="161"/>
      <c r="AY127" s="161"/>
      <c r="AZ127" s="161"/>
      <c r="BA127" s="163" t="str">
        <f aca="false">IF(E127="","",E127)</f>
        <v/>
      </c>
      <c r="BB127" s="164" t="str">
        <f aca="false">IF(K127="","",K127)</f>
        <v/>
      </c>
      <c r="BC127" s="165" t="str">
        <f aca="false">IF(L127="","",L127)</f>
        <v/>
      </c>
      <c r="BT127" s="13" t="str">
        <f aca="false">IF($S127="CANCELADO",1,"")</f>
        <v/>
      </c>
      <c r="BU127" s="13" t="str">
        <f aca="false">IF($S127="DEVUELTO",1,"")</f>
        <v/>
      </c>
      <c r="BV127" s="13" t="str">
        <f aca="false">IF($S127="DEVUELTO",1,"")</f>
        <v/>
      </c>
      <c r="BW127" s="13" t="str">
        <f aca="false">IF($S127="CANCELADO",1,"")</f>
        <v/>
      </c>
    </row>
    <row r="128" customFormat="false" ht="23.1" hidden="false" customHeight="true" outlineLevel="0" collapsed="false">
      <c r="A128" s="143" t="n">
        <v>121</v>
      </c>
      <c r="B128" s="144"/>
      <c r="C128" s="145"/>
      <c r="D128" s="146"/>
      <c r="E128" s="147"/>
      <c r="F128" s="148"/>
      <c r="G128" s="144"/>
      <c r="H128" s="144"/>
      <c r="I128" s="144"/>
      <c r="J128" s="148"/>
      <c r="K128" s="148"/>
      <c r="L128" s="149"/>
      <c r="M128" s="144"/>
      <c r="N128" s="150"/>
      <c r="O128" s="150"/>
      <c r="P128" s="151" t="n">
        <f aca="false">IF(O128="",N128,"")</f>
        <v>0</v>
      </c>
      <c r="Q128" s="151" t="str">
        <f aca="false">IF(O128="","",(IF(N128&gt;O128,N128-O128,"")))</f>
        <v/>
      </c>
      <c r="R128" s="151" t="str">
        <f aca="false">IF(N128-O128&lt;0,N128-O128,"")</f>
        <v/>
      </c>
      <c r="S128" s="151" t="str">
        <f aca="false">IF(C128&lt;&gt;"",IF($N128="","CANCELADO",IF($O128&lt;&gt;"","FACTURADO","DEVUELTO")),IF(C128="",""))</f>
        <v/>
      </c>
      <c r="T128" s="152"/>
      <c r="U128" s="144"/>
      <c r="V128" s="153"/>
      <c r="W128" s="153"/>
      <c r="X128" s="154" t="n">
        <f aca="false">V128+W128</f>
        <v>0</v>
      </c>
      <c r="Y128" s="128"/>
      <c r="Z128" s="128"/>
      <c r="AA128" s="129" t="n">
        <f aca="false">IF(AND(Y128&lt;&gt;"",Z128&lt;&gt;""),Z128-Y128,0)</f>
        <v>0</v>
      </c>
      <c r="AB128" s="130"/>
      <c r="AC128" s="130"/>
      <c r="AD128" s="129" t="n">
        <f aca="false">AA128-(AB128+AC128)</f>
        <v>0</v>
      </c>
      <c r="AE128" s="149"/>
      <c r="AF128" s="155"/>
      <c r="AG128" s="146"/>
      <c r="AH128" s="144"/>
      <c r="AI128" s="148"/>
      <c r="AJ128" s="144"/>
      <c r="AK128" s="148"/>
      <c r="AL128" s="149"/>
      <c r="AM128" s="144"/>
      <c r="AN128" s="144"/>
      <c r="AO128" s="156"/>
      <c r="AP128" s="135"/>
      <c r="AQ128" s="157"/>
      <c r="AS128" s="137" t="n">
        <v>121</v>
      </c>
      <c r="AT128" s="138" t="n">
        <v>77101001</v>
      </c>
      <c r="AU128" s="138"/>
      <c r="AV128" s="138"/>
      <c r="AW128" s="139" t="str">
        <f aca="false">IF(O128="","",O128)</f>
        <v/>
      </c>
      <c r="AX128" s="138"/>
      <c r="AY128" s="138"/>
      <c r="AZ128" s="138"/>
      <c r="BA128" s="140" t="str">
        <f aca="false">IF(E128="","",E128)</f>
        <v/>
      </c>
      <c r="BB128" s="141" t="str">
        <f aca="false">IF(K128="","",K128)</f>
        <v/>
      </c>
      <c r="BC128" s="142" t="str">
        <f aca="false">IF(L128="","",L128)</f>
        <v/>
      </c>
      <c r="BT128" s="13" t="str">
        <f aca="false">IF($S128="CANCELADO",1,"")</f>
        <v/>
      </c>
      <c r="BU128" s="13" t="str">
        <f aca="false">IF($S128="DEVUELTO",1,"")</f>
        <v/>
      </c>
      <c r="BV128" s="13" t="str">
        <f aca="false">IF($S128="DEVUELTO",1,"")</f>
        <v/>
      </c>
      <c r="BW128" s="13" t="str">
        <f aca="false">IF($S128="CANCELADO",1,"")</f>
        <v/>
      </c>
    </row>
    <row r="129" customFormat="false" ht="23.1" hidden="false" customHeight="true" outlineLevel="0" collapsed="false">
      <c r="A129" s="143" t="n">
        <v>122</v>
      </c>
      <c r="B129" s="144"/>
      <c r="C129" s="145"/>
      <c r="D129" s="146"/>
      <c r="E129" s="147"/>
      <c r="F129" s="148"/>
      <c r="G129" s="144"/>
      <c r="H129" s="144"/>
      <c r="I129" s="144"/>
      <c r="J129" s="148"/>
      <c r="K129" s="148"/>
      <c r="L129" s="149"/>
      <c r="M129" s="144"/>
      <c r="N129" s="150"/>
      <c r="O129" s="150"/>
      <c r="P129" s="151" t="n">
        <f aca="false">IF(O129="",N129,"")</f>
        <v>0</v>
      </c>
      <c r="Q129" s="151" t="str">
        <f aca="false">IF(O129="","",(IF(N129&gt;O129,N129-O129,"")))</f>
        <v/>
      </c>
      <c r="R129" s="151" t="str">
        <f aca="false">IF(N129-O129&lt;0,N129-O129,"")</f>
        <v/>
      </c>
      <c r="S129" s="151" t="str">
        <f aca="false">IF(C129&lt;&gt;"",IF($N129="","CANCELADO",IF($O129&lt;&gt;"","FACTURADO","DEVUELTO")),IF(C129="",""))</f>
        <v/>
      </c>
      <c r="T129" s="152"/>
      <c r="U129" s="144"/>
      <c r="V129" s="153"/>
      <c r="W129" s="153"/>
      <c r="X129" s="154" t="n">
        <f aca="false">V129+W129</f>
        <v>0</v>
      </c>
      <c r="Y129" s="128"/>
      <c r="Z129" s="128"/>
      <c r="AA129" s="129" t="n">
        <f aca="false">IF(AND(Y129&lt;&gt;"",Z129&lt;&gt;""),Z129-Y129,0)</f>
        <v>0</v>
      </c>
      <c r="AB129" s="130"/>
      <c r="AC129" s="130"/>
      <c r="AD129" s="129" t="n">
        <f aca="false">AA129-(AB129+AC129)</f>
        <v>0</v>
      </c>
      <c r="AE129" s="149"/>
      <c r="AF129" s="155"/>
      <c r="AG129" s="146"/>
      <c r="AH129" s="144"/>
      <c r="AI129" s="148"/>
      <c r="AJ129" s="144"/>
      <c r="AK129" s="148"/>
      <c r="AL129" s="149"/>
      <c r="AM129" s="144"/>
      <c r="AN129" s="144"/>
      <c r="AO129" s="156"/>
      <c r="AP129" s="135"/>
      <c r="AQ129" s="157"/>
      <c r="AS129" s="137" t="n">
        <v>122</v>
      </c>
      <c r="AT129" s="141" t="n">
        <v>77101001</v>
      </c>
      <c r="AU129" s="138"/>
      <c r="AV129" s="138"/>
      <c r="AW129" s="139" t="str">
        <f aca="false">IF(O129="","",O129)</f>
        <v/>
      </c>
      <c r="AX129" s="138"/>
      <c r="AY129" s="138"/>
      <c r="AZ129" s="138"/>
      <c r="BA129" s="140" t="str">
        <f aca="false">IF(E129="","",E129)</f>
        <v/>
      </c>
      <c r="BB129" s="141" t="str">
        <f aca="false">IF(K129="","",K129)</f>
        <v/>
      </c>
      <c r="BC129" s="142" t="str">
        <f aca="false">IF(L129="","",L129)</f>
        <v/>
      </c>
      <c r="BT129" s="13" t="str">
        <f aca="false">IF($S129="CANCELADO",1,"")</f>
        <v/>
      </c>
      <c r="BU129" s="13" t="str">
        <f aca="false">IF($S129="DEVUELTO",1,"")</f>
        <v/>
      </c>
      <c r="BV129" s="13" t="str">
        <f aca="false">IF($S129="DEVUELTO",1,"")</f>
        <v/>
      </c>
      <c r="BW129" s="13" t="str">
        <f aca="false">IF($S129="CANCELADO",1,"")</f>
        <v/>
      </c>
    </row>
    <row r="130" customFormat="false" ht="23.1" hidden="false" customHeight="true" outlineLevel="0" collapsed="false">
      <c r="A130" s="143" t="n">
        <v>123</v>
      </c>
      <c r="B130" s="144"/>
      <c r="C130" s="145"/>
      <c r="D130" s="146"/>
      <c r="E130" s="147"/>
      <c r="F130" s="148"/>
      <c r="G130" s="144"/>
      <c r="H130" s="144"/>
      <c r="I130" s="144"/>
      <c r="J130" s="148"/>
      <c r="K130" s="148"/>
      <c r="L130" s="149"/>
      <c r="M130" s="144"/>
      <c r="N130" s="150"/>
      <c r="O130" s="150"/>
      <c r="P130" s="151" t="n">
        <f aca="false">IF(O130="",N130,"")</f>
        <v>0</v>
      </c>
      <c r="Q130" s="151" t="str">
        <f aca="false">IF(O130="","",(IF(N130&gt;O130,N130-O130,"")))</f>
        <v/>
      </c>
      <c r="R130" s="151" t="str">
        <f aca="false">IF(N130-O130&lt;0,N130-O130,"")</f>
        <v/>
      </c>
      <c r="S130" s="151" t="str">
        <f aca="false">IF(C130&lt;&gt;"",IF($N130="","CANCELADO",IF($O130&lt;&gt;"","FACTURADO","DEVUELTO")),IF(C130="",""))</f>
        <v/>
      </c>
      <c r="T130" s="152"/>
      <c r="U130" s="144"/>
      <c r="V130" s="153"/>
      <c r="W130" s="153"/>
      <c r="X130" s="154" t="n">
        <f aca="false">V130+W130</f>
        <v>0</v>
      </c>
      <c r="Y130" s="128"/>
      <c r="Z130" s="128"/>
      <c r="AA130" s="129" t="n">
        <f aca="false">IF(AND(Y130&lt;&gt;"",Z130&lt;&gt;""),Z130-Y130,0)</f>
        <v>0</v>
      </c>
      <c r="AB130" s="130"/>
      <c r="AC130" s="130"/>
      <c r="AD130" s="129" t="n">
        <f aca="false">AA130-(AB130+AC130)</f>
        <v>0</v>
      </c>
      <c r="AE130" s="149"/>
      <c r="AF130" s="155"/>
      <c r="AG130" s="146"/>
      <c r="AH130" s="144"/>
      <c r="AI130" s="148"/>
      <c r="AJ130" s="144"/>
      <c r="AK130" s="148"/>
      <c r="AL130" s="149"/>
      <c r="AM130" s="144"/>
      <c r="AN130" s="144"/>
      <c r="AO130" s="156"/>
      <c r="AP130" s="135"/>
      <c r="AQ130" s="157"/>
      <c r="AS130" s="137" t="n">
        <v>123</v>
      </c>
      <c r="AT130" s="158" t="n">
        <v>77101001</v>
      </c>
      <c r="AU130" s="138"/>
      <c r="AV130" s="138"/>
      <c r="AW130" s="139" t="str">
        <f aca="false">IF(O130="","",O130)</f>
        <v/>
      </c>
      <c r="AX130" s="138"/>
      <c r="AY130" s="138"/>
      <c r="AZ130" s="138"/>
      <c r="BA130" s="140" t="str">
        <f aca="false">IF(E130="","",E130)</f>
        <v/>
      </c>
      <c r="BB130" s="141" t="str">
        <f aca="false">IF(K130="","",K130)</f>
        <v/>
      </c>
      <c r="BC130" s="142" t="str">
        <f aca="false">IF(L130="","",L130)</f>
        <v/>
      </c>
      <c r="BT130" s="13" t="str">
        <f aca="false">IF($S130="CANCELADO",1,"")</f>
        <v/>
      </c>
      <c r="BU130" s="13" t="str">
        <f aca="false">IF($S130="DEVUELTO",1,"")</f>
        <v/>
      </c>
      <c r="BV130" s="13" t="str">
        <f aca="false">IF($S130="DEVUELTO",1,"")</f>
        <v/>
      </c>
      <c r="BW130" s="13" t="str">
        <f aca="false">IF($S130="CANCELADO",1,"")</f>
        <v/>
      </c>
    </row>
    <row r="131" customFormat="false" ht="23.1" hidden="false" customHeight="true" outlineLevel="0" collapsed="false">
      <c r="A131" s="143" t="n">
        <v>124</v>
      </c>
      <c r="B131" s="144"/>
      <c r="C131" s="145"/>
      <c r="D131" s="146"/>
      <c r="E131" s="147"/>
      <c r="F131" s="148"/>
      <c r="G131" s="144"/>
      <c r="H131" s="144"/>
      <c r="I131" s="144"/>
      <c r="J131" s="148"/>
      <c r="K131" s="148"/>
      <c r="L131" s="149"/>
      <c r="M131" s="144"/>
      <c r="N131" s="150"/>
      <c r="O131" s="150"/>
      <c r="P131" s="151" t="n">
        <f aca="false">IF(O131="",N131,"")</f>
        <v>0</v>
      </c>
      <c r="Q131" s="151" t="str">
        <f aca="false">IF(O131="","",(IF(N131&gt;O131,N131-O131,"")))</f>
        <v/>
      </c>
      <c r="R131" s="151" t="str">
        <f aca="false">IF(N131-O131&lt;0,N131-O131,"")</f>
        <v/>
      </c>
      <c r="S131" s="151" t="str">
        <f aca="false">IF(C131&lt;&gt;"",IF($N131="","CANCELADO",IF($O131&lt;&gt;"","FACTURADO","DEVUELTO")),IF(C131="",""))</f>
        <v/>
      </c>
      <c r="T131" s="152"/>
      <c r="U131" s="144"/>
      <c r="V131" s="153"/>
      <c r="W131" s="153"/>
      <c r="X131" s="154" t="n">
        <f aca="false">V131+W131</f>
        <v>0</v>
      </c>
      <c r="Y131" s="128"/>
      <c r="Z131" s="128"/>
      <c r="AA131" s="129" t="n">
        <f aca="false">IF(AND(Y131&lt;&gt;"",Z131&lt;&gt;""),Z131-Y131,0)</f>
        <v>0</v>
      </c>
      <c r="AB131" s="130"/>
      <c r="AC131" s="130"/>
      <c r="AD131" s="129" t="n">
        <f aca="false">AA131-(AB131+AC131)</f>
        <v>0</v>
      </c>
      <c r="AE131" s="149"/>
      <c r="AF131" s="155"/>
      <c r="AG131" s="146"/>
      <c r="AH131" s="144"/>
      <c r="AI131" s="148"/>
      <c r="AJ131" s="144"/>
      <c r="AK131" s="148"/>
      <c r="AL131" s="149"/>
      <c r="AM131" s="144"/>
      <c r="AN131" s="144"/>
      <c r="AO131" s="156"/>
      <c r="AP131" s="135"/>
      <c r="AQ131" s="157"/>
      <c r="AS131" s="137" t="n">
        <v>124</v>
      </c>
      <c r="AT131" s="158" t="n">
        <v>77101001</v>
      </c>
      <c r="AU131" s="138"/>
      <c r="AV131" s="138"/>
      <c r="AW131" s="139" t="str">
        <f aca="false">IF(O131="","",O131)</f>
        <v/>
      </c>
      <c r="AX131" s="138"/>
      <c r="AY131" s="138"/>
      <c r="AZ131" s="138"/>
      <c r="BA131" s="140" t="str">
        <f aca="false">IF(E131="","",E131)</f>
        <v/>
      </c>
      <c r="BB131" s="141" t="str">
        <f aca="false">IF(K131="","",K131)</f>
        <v/>
      </c>
      <c r="BC131" s="142" t="str">
        <f aca="false">IF(L131="","",L131)</f>
        <v/>
      </c>
      <c r="BT131" s="13" t="str">
        <f aca="false">IF($S131="CANCELADO",1,"")</f>
        <v/>
      </c>
      <c r="BU131" s="13" t="str">
        <f aca="false">IF($S131="DEVUELTO",1,"")</f>
        <v/>
      </c>
      <c r="BV131" s="13" t="str">
        <f aca="false">IF($S131="DEVUELTO",1,"")</f>
        <v/>
      </c>
      <c r="BW131" s="13" t="str">
        <f aca="false">IF($S131="CANCELADO",1,"")</f>
        <v/>
      </c>
    </row>
    <row r="132" customFormat="false" ht="23.1" hidden="false" customHeight="true" outlineLevel="0" collapsed="false">
      <c r="A132" s="143" t="n">
        <v>125</v>
      </c>
      <c r="B132" s="144"/>
      <c r="C132" s="145"/>
      <c r="D132" s="146"/>
      <c r="E132" s="147"/>
      <c r="F132" s="148"/>
      <c r="G132" s="144"/>
      <c r="H132" s="144"/>
      <c r="I132" s="144"/>
      <c r="J132" s="148"/>
      <c r="K132" s="148"/>
      <c r="L132" s="149"/>
      <c r="M132" s="144"/>
      <c r="N132" s="150"/>
      <c r="O132" s="150"/>
      <c r="P132" s="151" t="n">
        <f aca="false">IF(O132="",N132,"")</f>
        <v>0</v>
      </c>
      <c r="Q132" s="151" t="str">
        <f aca="false">IF(O132="","",(IF(N132&gt;O132,N132-O132,"")))</f>
        <v/>
      </c>
      <c r="R132" s="151" t="str">
        <f aca="false">IF(N132-O132&lt;0,N132-O132,"")</f>
        <v/>
      </c>
      <c r="S132" s="151" t="str">
        <f aca="false">IF(C132&lt;&gt;"",IF($N132="","CANCELADO",IF($O132&lt;&gt;"","FACTURADO","DEVUELTO")),IF(C132="",""))</f>
        <v/>
      </c>
      <c r="T132" s="152"/>
      <c r="U132" s="144"/>
      <c r="V132" s="153"/>
      <c r="W132" s="153"/>
      <c r="X132" s="154" t="n">
        <f aca="false">V132+W132</f>
        <v>0</v>
      </c>
      <c r="Y132" s="128"/>
      <c r="Z132" s="128"/>
      <c r="AA132" s="129" t="n">
        <f aca="false">IF(AND(Y132&lt;&gt;"",Z132&lt;&gt;""),Z132-Y132,0)</f>
        <v>0</v>
      </c>
      <c r="AB132" s="130"/>
      <c r="AC132" s="130"/>
      <c r="AD132" s="129" t="n">
        <f aca="false">AA132-(AB132+AC132)</f>
        <v>0</v>
      </c>
      <c r="AE132" s="149"/>
      <c r="AF132" s="155"/>
      <c r="AG132" s="146"/>
      <c r="AH132" s="144"/>
      <c r="AI132" s="148"/>
      <c r="AJ132" s="144"/>
      <c r="AK132" s="148"/>
      <c r="AL132" s="149"/>
      <c r="AM132" s="144"/>
      <c r="AN132" s="144"/>
      <c r="AO132" s="156"/>
      <c r="AP132" s="135"/>
      <c r="AQ132" s="157"/>
      <c r="AS132" s="137" t="n">
        <v>125</v>
      </c>
      <c r="AT132" s="158" t="n">
        <v>77101001</v>
      </c>
      <c r="AU132" s="138"/>
      <c r="AV132" s="138"/>
      <c r="AW132" s="139" t="str">
        <f aca="false">IF(O132="","",O132)</f>
        <v/>
      </c>
      <c r="AX132" s="138"/>
      <c r="AY132" s="138"/>
      <c r="AZ132" s="138"/>
      <c r="BA132" s="140" t="str">
        <f aca="false">IF(E132="","",E132)</f>
        <v/>
      </c>
      <c r="BB132" s="141" t="str">
        <f aca="false">IF(K132="","",K132)</f>
        <v/>
      </c>
      <c r="BC132" s="142" t="str">
        <f aca="false">IF(L132="","",L132)</f>
        <v/>
      </c>
      <c r="BT132" s="13" t="str">
        <f aca="false">IF($S132="CANCELADO",1,"")</f>
        <v/>
      </c>
      <c r="BU132" s="13" t="str">
        <f aca="false">IF($S132="DEVUELTO",1,"")</f>
        <v/>
      </c>
      <c r="BV132" s="13" t="str">
        <f aca="false">IF($S132="DEVUELTO",1,"")</f>
        <v/>
      </c>
      <c r="BW132" s="13" t="str">
        <f aca="false">IF($S132="CANCELADO",1,"")</f>
        <v/>
      </c>
    </row>
    <row r="133" customFormat="false" ht="23.1" hidden="false" customHeight="true" outlineLevel="0" collapsed="false">
      <c r="A133" s="143" t="n">
        <v>126</v>
      </c>
      <c r="B133" s="144"/>
      <c r="C133" s="145"/>
      <c r="D133" s="146"/>
      <c r="E133" s="147"/>
      <c r="F133" s="148"/>
      <c r="G133" s="144"/>
      <c r="H133" s="144"/>
      <c r="I133" s="144"/>
      <c r="J133" s="148"/>
      <c r="K133" s="148"/>
      <c r="L133" s="149"/>
      <c r="M133" s="144"/>
      <c r="N133" s="150"/>
      <c r="O133" s="150"/>
      <c r="P133" s="151" t="n">
        <f aca="false">IF(O133="",N133,"")</f>
        <v>0</v>
      </c>
      <c r="Q133" s="151" t="str">
        <f aca="false">IF(O133="","",(IF(N133&gt;O133,N133-O133,"")))</f>
        <v/>
      </c>
      <c r="R133" s="151" t="str">
        <f aca="false">IF(N133-O133&lt;0,N133-O133,"")</f>
        <v/>
      </c>
      <c r="S133" s="151" t="str">
        <f aca="false">IF(C133&lt;&gt;"",IF($N133="","CANCELADO",IF($O133&lt;&gt;"","FACTURADO","DEVUELTO")),IF(C133="",""))</f>
        <v/>
      </c>
      <c r="T133" s="152"/>
      <c r="U133" s="144"/>
      <c r="V133" s="153"/>
      <c r="W133" s="153"/>
      <c r="X133" s="154" t="n">
        <f aca="false">V133+W133</f>
        <v>0</v>
      </c>
      <c r="Y133" s="128"/>
      <c r="Z133" s="128"/>
      <c r="AA133" s="129" t="n">
        <f aca="false">IF(AND(Y133&lt;&gt;"",Z133&lt;&gt;""),Z133-Y133,0)</f>
        <v>0</v>
      </c>
      <c r="AB133" s="130"/>
      <c r="AC133" s="130"/>
      <c r="AD133" s="129" t="n">
        <f aca="false">AA133-(AB133+AC133)</f>
        <v>0</v>
      </c>
      <c r="AE133" s="149"/>
      <c r="AF133" s="155"/>
      <c r="AG133" s="146"/>
      <c r="AH133" s="144"/>
      <c r="AI133" s="148"/>
      <c r="AJ133" s="144"/>
      <c r="AK133" s="148"/>
      <c r="AL133" s="149"/>
      <c r="AM133" s="144"/>
      <c r="AN133" s="144"/>
      <c r="AO133" s="156"/>
      <c r="AP133" s="135"/>
      <c r="AQ133" s="157"/>
      <c r="AS133" s="137" t="n">
        <v>126</v>
      </c>
      <c r="AT133" s="158" t="n">
        <v>77101001</v>
      </c>
      <c r="AU133" s="138"/>
      <c r="AV133" s="138"/>
      <c r="AW133" s="139" t="str">
        <f aca="false">IF(O133="","",O133)</f>
        <v/>
      </c>
      <c r="AX133" s="138"/>
      <c r="AY133" s="138"/>
      <c r="AZ133" s="138"/>
      <c r="BA133" s="140" t="str">
        <f aca="false">IF(E133="","",E133)</f>
        <v/>
      </c>
      <c r="BB133" s="141" t="str">
        <f aca="false">IF(K133="","",K133)</f>
        <v/>
      </c>
      <c r="BC133" s="142" t="str">
        <f aca="false">IF(L133="","",L133)</f>
        <v/>
      </c>
      <c r="BT133" s="13" t="str">
        <f aca="false">IF($S133="CANCELADO",1,"")</f>
        <v/>
      </c>
      <c r="BU133" s="13" t="str">
        <f aca="false">IF($S133="DEVUELTO",1,"")</f>
        <v/>
      </c>
      <c r="BV133" s="13" t="str">
        <f aca="false">IF($S133="DEVUELTO",1,"")</f>
        <v/>
      </c>
      <c r="BW133" s="13" t="str">
        <f aca="false">IF($S133="CANCELADO",1,"")</f>
        <v/>
      </c>
    </row>
    <row r="134" customFormat="false" ht="23.1" hidden="false" customHeight="true" outlineLevel="0" collapsed="false">
      <c r="A134" s="143" t="n">
        <v>127</v>
      </c>
      <c r="B134" s="144"/>
      <c r="C134" s="145"/>
      <c r="D134" s="146"/>
      <c r="E134" s="147"/>
      <c r="F134" s="148"/>
      <c r="G134" s="144"/>
      <c r="H134" s="144"/>
      <c r="I134" s="144"/>
      <c r="J134" s="148"/>
      <c r="K134" s="148"/>
      <c r="L134" s="149"/>
      <c r="M134" s="144"/>
      <c r="N134" s="150"/>
      <c r="O134" s="150"/>
      <c r="P134" s="151" t="n">
        <f aca="false">IF(O134="",N134,"")</f>
        <v>0</v>
      </c>
      <c r="Q134" s="151" t="str">
        <f aca="false">IF(O134="","",(IF(N134&gt;O134,N134-O134,"")))</f>
        <v/>
      </c>
      <c r="R134" s="151" t="str">
        <f aca="false">IF(N134-O134&lt;0,N134-O134,"")</f>
        <v/>
      </c>
      <c r="S134" s="151" t="str">
        <f aca="false">IF(C134&lt;&gt;"",IF($N134="","CANCELADO",IF($O134&lt;&gt;"","FACTURADO","DEVUELTO")),IF(C134="",""))</f>
        <v/>
      </c>
      <c r="T134" s="152"/>
      <c r="U134" s="144"/>
      <c r="V134" s="153"/>
      <c r="W134" s="153"/>
      <c r="X134" s="154" t="n">
        <f aca="false">V134+W134</f>
        <v>0</v>
      </c>
      <c r="Y134" s="128"/>
      <c r="Z134" s="128"/>
      <c r="AA134" s="129" t="n">
        <f aca="false">IF(AND(Y134&lt;&gt;"",Z134&lt;&gt;""),Z134-Y134,0)</f>
        <v>0</v>
      </c>
      <c r="AB134" s="130"/>
      <c r="AC134" s="130"/>
      <c r="AD134" s="129" t="n">
        <f aca="false">AA134-(AB134+AC134)</f>
        <v>0</v>
      </c>
      <c r="AE134" s="149"/>
      <c r="AF134" s="155"/>
      <c r="AG134" s="146"/>
      <c r="AH134" s="144"/>
      <c r="AI134" s="148"/>
      <c r="AJ134" s="144"/>
      <c r="AK134" s="148"/>
      <c r="AL134" s="149"/>
      <c r="AM134" s="144"/>
      <c r="AN134" s="144"/>
      <c r="AO134" s="156"/>
      <c r="AP134" s="135"/>
      <c r="AQ134" s="157"/>
      <c r="AS134" s="137" t="n">
        <v>127</v>
      </c>
      <c r="AT134" s="158" t="n">
        <v>77101001</v>
      </c>
      <c r="AU134" s="138"/>
      <c r="AV134" s="138"/>
      <c r="AW134" s="139" t="str">
        <f aca="false">IF(O134="","",O134)</f>
        <v/>
      </c>
      <c r="AX134" s="138"/>
      <c r="AY134" s="138"/>
      <c r="AZ134" s="138"/>
      <c r="BA134" s="140" t="str">
        <f aca="false">IF(E134="","",E134)</f>
        <v/>
      </c>
      <c r="BB134" s="141" t="str">
        <f aca="false">IF(K134="","",K134)</f>
        <v/>
      </c>
      <c r="BC134" s="142" t="str">
        <f aca="false">IF(L134="","",L134)</f>
        <v/>
      </c>
      <c r="BT134" s="13" t="str">
        <f aca="false">IF($S134="CANCELADO",1,"")</f>
        <v/>
      </c>
      <c r="BU134" s="13" t="str">
        <f aca="false">IF($S134="DEVUELTO",1,"")</f>
        <v/>
      </c>
      <c r="BV134" s="13" t="str">
        <f aca="false">IF($S134="DEVUELTO",1,"")</f>
        <v/>
      </c>
      <c r="BW134" s="13" t="str">
        <f aca="false">IF($S134="CANCELADO",1,"")</f>
        <v/>
      </c>
    </row>
    <row r="135" customFormat="false" ht="23.1" hidden="false" customHeight="true" outlineLevel="0" collapsed="false">
      <c r="A135" s="143" t="n">
        <v>128</v>
      </c>
      <c r="B135" s="144"/>
      <c r="C135" s="145"/>
      <c r="D135" s="146"/>
      <c r="E135" s="147"/>
      <c r="F135" s="148"/>
      <c r="G135" s="144"/>
      <c r="H135" s="144"/>
      <c r="I135" s="144"/>
      <c r="J135" s="148"/>
      <c r="K135" s="148"/>
      <c r="L135" s="149"/>
      <c r="M135" s="144"/>
      <c r="N135" s="150"/>
      <c r="O135" s="150"/>
      <c r="P135" s="151" t="n">
        <f aca="false">IF(O135="",N135,"")</f>
        <v>0</v>
      </c>
      <c r="Q135" s="151" t="str">
        <f aca="false">IF(O135="","",(IF(N135&gt;O135,N135-O135,"")))</f>
        <v/>
      </c>
      <c r="R135" s="151" t="str">
        <f aca="false">IF(N135-O135&lt;0,N135-O135,"")</f>
        <v/>
      </c>
      <c r="S135" s="151" t="str">
        <f aca="false">IF(C135&lt;&gt;"",IF($N135="","CANCELADO",IF($O135&lt;&gt;"","FACTURADO","DEVUELTO")),IF(C135="",""))</f>
        <v/>
      </c>
      <c r="T135" s="152"/>
      <c r="U135" s="144"/>
      <c r="V135" s="153"/>
      <c r="W135" s="153"/>
      <c r="X135" s="154" t="n">
        <f aca="false">V135+W135</f>
        <v>0</v>
      </c>
      <c r="Y135" s="128"/>
      <c r="Z135" s="128"/>
      <c r="AA135" s="129" t="n">
        <f aca="false">IF(AND(Y135&lt;&gt;"",Z135&lt;&gt;""),Z135-Y135,0)</f>
        <v>0</v>
      </c>
      <c r="AB135" s="130"/>
      <c r="AC135" s="130"/>
      <c r="AD135" s="129" t="n">
        <f aca="false">AA135-(AB135+AC135)</f>
        <v>0</v>
      </c>
      <c r="AE135" s="149"/>
      <c r="AF135" s="155"/>
      <c r="AG135" s="146"/>
      <c r="AH135" s="144"/>
      <c r="AI135" s="148"/>
      <c r="AJ135" s="144"/>
      <c r="AK135" s="148"/>
      <c r="AL135" s="149"/>
      <c r="AM135" s="144"/>
      <c r="AN135" s="144"/>
      <c r="AO135" s="156"/>
      <c r="AP135" s="135"/>
      <c r="AQ135" s="157"/>
      <c r="AS135" s="137" t="n">
        <v>128</v>
      </c>
      <c r="AT135" s="158" t="n">
        <v>77101001</v>
      </c>
      <c r="AU135" s="138"/>
      <c r="AV135" s="138"/>
      <c r="AW135" s="139" t="str">
        <f aca="false">IF(O135="","",O135)</f>
        <v/>
      </c>
      <c r="AX135" s="138"/>
      <c r="AY135" s="138"/>
      <c r="AZ135" s="138"/>
      <c r="BA135" s="140" t="str">
        <f aca="false">IF(E135="","",E135)</f>
        <v/>
      </c>
      <c r="BB135" s="141" t="str">
        <f aca="false">IF(K135="","",K135)</f>
        <v/>
      </c>
      <c r="BC135" s="142" t="str">
        <f aca="false">IF(L135="","",L135)</f>
        <v/>
      </c>
      <c r="BT135" s="13" t="str">
        <f aca="false">IF($S135="CANCELADO",1,"")</f>
        <v/>
      </c>
      <c r="BU135" s="13" t="str">
        <f aca="false">IF($S135="DEVUELTO",1,"")</f>
        <v/>
      </c>
      <c r="BV135" s="13" t="str">
        <f aca="false">IF($S135="DEVUELTO",1,"")</f>
        <v/>
      </c>
      <c r="BW135" s="13" t="str">
        <f aca="false">IF($S135="CANCELADO",1,"")</f>
        <v/>
      </c>
    </row>
    <row r="136" customFormat="false" ht="23.1" hidden="false" customHeight="true" outlineLevel="0" collapsed="false">
      <c r="A136" s="143" t="n">
        <v>129</v>
      </c>
      <c r="B136" s="144"/>
      <c r="C136" s="145"/>
      <c r="D136" s="146"/>
      <c r="E136" s="147"/>
      <c r="F136" s="148"/>
      <c r="G136" s="144"/>
      <c r="H136" s="144"/>
      <c r="I136" s="144"/>
      <c r="J136" s="148"/>
      <c r="K136" s="148"/>
      <c r="L136" s="149"/>
      <c r="M136" s="144"/>
      <c r="N136" s="150"/>
      <c r="O136" s="150"/>
      <c r="P136" s="151" t="n">
        <f aca="false">IF(O136="",N136,"")</f>
        <v>0</v>
      </c>
      <c r="Q136" s="151" t="str">
        <f aca="false">IF(O136="","",(IF(N136&gt;O136,N136-O136,"")))</f>
        <v/>
      </c>
      <c r="R136" s="151" t="str">
        <f aca="false">IF(N136-O136&lt;0,N136-O136,"")</f>
        <v/>
      </c>
      <c r="S136" s="151" t="str">
        <f aca="false">IF(C136&lt;&gt;"",IF($N136="","CANCELADO",IF($O136&lt;&gt;"","FACTURADO","DEVUELTO")),IF(C136="",""))</f>
        <v/>
      </c>
      <c r="T136" s="152"/>
      <c r="U136" s="144"/>
      <c r="V136" s="153"/>
      <c r="W136" s="153"/>
      <c r="X136" s="154" t="n">
        <f aca="false">V136+W136</f>
        <v>0</v>
      </c>
      <c r="Y136" s="128"/>
      <c r="Z136" s="128"/>
      <c r="AA136" s="129" t="n">
        <f aca="false">IF(AND(Y136&lt;&gt;"",Z136&lt;&gt;""),Z136-Y136,0)</f>
        <v>0</v>
      </c>
      <c r="AB136" s="130"/>
      <c r="AC136" s="130"/>
      <c r="AD136" s="129" t="n">
        <f aca="false">AA136-(AB136+AC136)</f>
        <v>0</v>
      </c>
      <c r="AE136" s="149"/>
      <c r="AF136" s="155"/>
      <c r="AG136" s="146"/>
      <c r="AH136" s="144"/>
      <c r="AI136" s="148"/>
      <c r="AJ136" s="144"/>
      <c r="AK136" s="148"/>
      <c r="AL136" s="149"/>
      <c r="AM136" s="144"/>
      <c r="AN136" s="144"/>
      <c r="AO136" s="156"/>
      <c r="AP136" s="135"/>
      <c r="AQ136" s="157"/>
      <c r="AS136" s="137" t="n">
        <v>129</v>
      </c>
      <c r="AT136" s="158" t="n">
        <v>77101001</v>
      </c>
      <c r="AU136" s="138"/>
      <c r="AV136" s="138"/>
      <c r="AW136" s="139" t="str">
        <f aca="false">IF(O136="","",O136)</f>
        <v/>
      </c>
      <c r="AX136" s="138"/>
      <c r="AY136" s="138"/>
      <c r="AZ136" s="138"/>
      <c r="BA136" s="140" t="str">
        <f aca="false">IF(E136="","",E136)</f>
        <v/>
      </c>
      <c r="BB136" s="141" t="str">
        <f aca="false">IF(K136="","",K136)</f>
        <v/>
      </c>
      <c r="BC136" s="142" t="str">
        <f aca="false">IF(L136="","",L136)</f>
        <v/>
      </c>
      <c r="BT136" s="13" t="str">
        <f aca="false">IF($S136="CANCELADO",1,"")</f>
        <v/>
      </c>
      <c r="BU136" s="13" t="str">
        <f aca="false">IF($S136="DEVUELTO",1,"")</f>
        <v/>
      </c>
      <c r="BV136" s="13" t="str">
        <f aca="false">IF($S136="DEVUELTO",1,"")</f>
        <v/>
      </c>
      <c r="BW136" s="13" t="str">
        <f aca="false">IF($S136="CANCELADO",1,"")</f>
        <v/>
      </c>
    </row>
    <row r="137" customFormat="false" ht="23.1" hidden="false" customHeight="true" outlineLevel="0" collapsed="false">
      <c r="A137" s="143" t="n">
        <v>130</v>
      </c>
      <c r="B137" s="144"/>
      <c r="C137" s="145"/>
      <c r="D137" s="146"/>
      <c r="E137" s="147"/>
      <c r="F137" s="148"/>
      <c r="G137" s="144"/>
      <c r="H137" s="144"/>
      <c r="I137" s="144"/>
      <c r="J137" s="148"/>
      <c r="K137" s="148"/>
      <c r="L137" s="149"/>
      <c r="M137" s="144"/>
      <c r="N137" s="150"/>
      <c r="O137" s="150"/>
      <c r="P137" s="151" t="n">
        <f aca="false">IF(O137="",N137,"")</f>
        <v>0</v>
      </c>
      <c r="Q137" s="151" t="str">
        <f aca="false">IF(O137="","",(IF(N137&gt;O137,N137-O137,"")))</f>
        <v/>
      </c>
      <c r="R137" s="151" t="str">
        <f aca="false">IF(N137-O137&lt;0,N137-O137,"")</f>
        <v/>
      </c>
      <c r="S137" s="151" t="str">
        <f aca="false">IF(C137&lt;&gt;"",IF($N137="","CANCELADO",IF($O137&lt;&gt;"","FACTURADO","DEVUELTO")),IF(C137="",""))</f>
        <v/>
      </c>
      <c r="T137" s="152"/>
      <c r="U137" s="144"/>
      <c r="V137" s="153"/>
      <c r="W137" s="153"/>
      <c r="X137" s="154" t="n">
        <f aca="false">V137+W137</f>
        <v>0</v>
      </c>
      <c r="Y137" s="128"/>
      <c r="Z137" s="128"/>
      <c r="AA137" s="129" t="n">
        <f aca="false">IF(AND(Y137&lt;&gt;"",Z137&lt;&gt;""),Z137-Y137,0)</f>
        <v>0</v>
      </c>
      <c r="AB137" s="130"/>
      <c r="AC137" s="130"/>
      <c r="AD137" s="129" t="n">
        <f aca="false">AA137-(AB137+AC137)</f>
        <v>0</v>
      </c>
      <c r="AE137" s="149"/>
      <c r="AF137" s="155"/>
      <c r="AG137" s="146"/>
      <c r="AH137" s="144"/>
      <c r="AI137" s="148"/>
      <c r="AJ137" s="144"/>
      <c r="AK137" s="148"/>
      <c r="AL137" s="149"/>
      <c r="AM137" s="144"/>
      <c r="AN137" s="144"/>
      <c r="AO137" s="156"/>
      <c r="AP137" s="135"/>
      <c r="AQ137" s="157"/>
      <c r="AS137" s="137" t="n">
        <v>130</v>
      </c>
      <c r="AT137" s="158" t="n">
        <v>77101001</v>
      </c>
      <c r="AU137" s="138"/>
      <c r="AV137" s="138"/>
      <c r="AW137" s="139" t="str">
        <f aca="false">IF(O137="","",O137)</f>
        <v/>
      </c>
      <c r="AX137" s="138"/>
      <c r="AY137" s="138"/>
      <c r="AZ137" s="138"/>
      <c r="BA137" s="140" t="str">
        <f aca="false">IF(E137="","",E137)</f>
        <v/>
      </c>
      <c r="BB137" s="141" t="str">
        <f aca="false">IF(K137="","",K137)</f>
        <v/>
      </c>
      <c r="BC137" s="142" t="str">
        <f aca="false">IF(L137="","",L137)</f>
        <v/>
      </c>
      <c r="BT137" s="13" t="str">
        <f aca="false">IF($S137="CANCELADO",1,"")</f>
        <v/>
      </c>
      <c r="BU137" s="13" t="str">
        <f aca="false">IF($S137="DEVUELTO",1,"")</f>
        <v/>
      </c>
      <c r="BV137" s="13" t="str">
        <f aca="false">IF($S137="DEVUELTO",1,"")</f>
        <v/>
      </c>
      <c r="BW137" s="13" t="str">
        <f aca="false">IF($S137="CANCELADO",1,"")</f>
        <v/>
      </c>
    </row>
    <row r="138" customFormat="false" ht="23.1" hidden="false" customHeight="true" outlineLevel="0" collapsed="false">
      <c r="A138" s="143" t="n">
        <v>131</v>
      </c>
      <c r="B138" s="144"/>
      <c r="C138" s="145"/>
      <c r="D138" s="146"/>
      <c r="E138" s="147"/>
      <c r="F138" s="148"/>
      <c r="G138" s="144"/>
      <c r="H138" s="144"/>
      <c r="I138" s="144"/>
      <c r="J138" s="148"/>
      <c r="K138" s="148"/>
      <c r="L138" s="149"/>
      <c r="M138" s="144"/>
      <c r="N138" s="150"/>
      <c r="O138" s="150"/>
      <c r="P138" s="151" t="n">
        <f aca="false">IF(O138="",N138,"")</f>
        <v>0</v>
      </c>
      <c r="Q138" s="151" t="str">
        <f aca="false">IF(O138="","",(IF(N138&gt;O138,N138-O138,"")))</f>
        <v/>
      </c>
      <c r="R138" s="151" t="str">
        <f aca="false">IF(N138-O138&lt;0,N138-O138,"")</f>
        <v/>
      </c>
      <c r="S138" s="151" t="str">
        <f aca="false">IF(C138&lt;&gt;"",IF($N138="","CANCELADO",IF($O138&lt;&gt;"","FACTURADO","DEVUELTO")),IF(C138="",""))</f>
        <v/>
      </c>
      <c r="T138" s="152"/>
      <c r="U138" s="144"/>
      <c r="V138" s="153"/>
      <c r="W138" s="153"/>
      <c r="X138" s="154" t="n">
        <f aca="false">V138+W138</f>
        <v>0</v>
      </c>
      <c r="Y138" s="128"/>
      <c r="Z138" s="128"/>
      <c r="AA138" s="129" t="n">
        <f aca="false">IF(AND(Y138&lt;&gt;"",Z138&lt;&gt;""),Z138-Y138,0)</f>
        <v>0</v>
      </c>
      <c r="AB138" s="130"/>
      <c r="AC138" s="130"/>
      <c r="AD138" s="129" t="n">
        <f aca="false">AA138-(AB138+AC138)</f>
        <v>0</v>
      </c>
      <c r="AE138" s="149"/>
      <c r="AF138" s="155"/>
      <c r="AG138" s="146"/>
      <c r="AH138" s="144"/>
      <c r="AI138" s="148"/>
      <c r="AJ138" s="144"/>
      <c r="AK138" s="148"/>
      <c r="AL138" s="149"/>
      <c r="AM138" s="144"/>
      <c r="AN138" s="144"/>
      <c r="AO138" s="156"/>
      <c r="AP138" s="135"/>
      <c r="AQ138" s="157"/>
      <c r="AS138" s="137" t="n">
        <v>131</v>
      </c>
      <c r="AT138" s="160" t="n">
        <v>77101001</v>
      </c>
      <c r="AU138" s="161"/>
      <c r="AV138" s="161"/>
      <c r="AW138" s="162" t="str">
        <f aca="false">IF(O138="","",O138)</f>
        <v/>
      </c>
      <c r="AX138" s="161"/>
      <c r="AY138" s="161"/>
      <c r="AZ138" s="161"/>
      <c r="BA138" s="163" t="str">
        <f aca="false">IF(E138="","",E138)</f>
        <v/>
      </c>
      <c r="BB138" s="164" t="str">
        <f aca="false">IF(K138="","",K138)</f>
        <v/>
      </c>
      <c r="BC138" s="165" t="str">
        <f aca="false">IF(L138="","",L138)</f>
        <v/>
      </c>
      <c r="BT138" s="13" t="str">
        <f aca="false">IF($S138="CANCELADO",1,"")</f>
        <v/>
      </c>
      <c r="BU138" s="13" t="str">
        <f aca="false">IF($S138="DEVUELTO",1,"")</f>
        <v/>
      </c>
      <c r="BV138" s="13" t="str">
        <f aca="false">IF($S138="DEVUELTO",1,"")</f>
        <v/>
      </c>
      <c r="BW138" s="13" t="str">
        <f aca="false">IF($S138="CANCELADO",1,"")</f>
        <v/>
      </c>
    </row>
    <row r="139" customFormat="false" ht="23.1" hidden="false" customHeight="true" outlineLevel="0" collapsed="false">
      <c r="A139" s="143" t="n">
        <v>132</v>
      </c>
      <c r="B139" s="144"/>
      <c r="C139" s="145"/>
      <c r="D139" s="146"/>
      <c r="E139" s="147"/>
      <c r="F139" s="148"/>
      <c r="G139" s="144"/>
      <c r="H139" s="144"/>
      <c r="I139" s="144"/>
      <c r="J139" s="148"/>
      <c r="K139" s="148"/>
      <c r="L139" s="149"/>
      <c r="M139" s="144"/>
      <c r="N139" s="150"/>
      <c r="O139" s="150"/>
      <c r="P139" s="151" t="n">
        <f aca="false">IF(O139="",N139,"")</f>
        <v>0</v>
      </c>
      <c r="Q139" s="151" t="str">
        <f aca="false">IF(O139="","",(IF(N139&gt;O139,N139-O139,"")))</f>
        <v/>
      </c>
      <c r="R139" s="151" t="str">
        <f aca="false">IF(N139-O139&lt;0,N139-O139,"")</f>
        <v/>
      </c>
      <c r="S139" s="151" t="str">
        <f aca="false">IF(C139&lt;&gt;"",IF($N139="","CANCELADO",IF($O139&lt;&gt;"","FACTURADO","DEVUELTO")),IF(C139="",""))</f>
        <v/>
      </c>
      <c r="T139" s="152"/>
      <c r="U139" s="144"/>
      <c r="V139" s="153"/>
      <c r="W139" s="153"/>
      <c r="X139" s="154" t="n">
        <f aca="false">V139+W139</f>
        <v>0</v>
      </c>
      <c r="Y139" s="128"/>
      <c r="Z139" s="128"/>
      <c r="AA139" s="129" t="n">
        <f aca="false">IF(AND(Y139&lt;&gt;"",Z139&lt;&gt;""),Z139-Y139,0)</f>
        <v>0</v>
      </c>
      <c r="AB139" s="130"/>
      <c r="AC139" s="130"/>
      <c r="AD139" s="129" t="n">
        <f aca="false">AA139-(AB139+AC139)</f>
        <v>0</v>
      </c>
      <c r="AE139" s="149"/>
      <c r="AF139" s="155"/>
      <c r="AG139" s="146"/>
      <c r="AH139" s="144"/>
      <c r="AI139" s="148"/>
      <c r="AJ139" s="144"/>
      <c r="AK139" s="148"/>
      <c r="AL139" s="149"/>
      <c r="AM139" s="144"/>
      <c r="AN139" s="144"/>
      <c r="AO139" s="156"/>
      <c r="AP139" s="135"/>
      <c r="AQ139" s="157"/>
      <c r="AS139" s="137" t="n">
        <v>132</v>
      </c>
      <c r="AT139" s="160" t="n">
        <v>77101001</v>
      </c>
      <c r="AU139" s="161"/>
      <c r="AV139" s="161"/>
      <c r="AW139" s="162" t="str">
        <f aca="false">IF(O139="","",O139)</f>
        <v/>
      </c>
      <c r="AX139" s="161"/>
      <c r="AY139" s="161"/>
      <c r="AZ139" s="161"/>
      <c r="BA139" s="163" t="str">
        <f aca="false">IF(E139="","",E139)</f>
        <v/>
      </c>
      <c r="BB139" s="164" t="str">
        <f aca="false">IF(K139="","",K139)</f>
        <v/>
      </c>
      <c r="BC139" s="165" t="str">
        <f aca="false">IF(L139="","",L139)</f>
        <v/>
      </c>
      <c r="BT139" s="13" t="str">
        <f aca="false">IF($S139="CANCELADO",1,"")</f>
        <v/>
      </c>
      <c r="BU139" s="13" t="str">
        <f aca="false">IF($S139="DEVUELTO",1,"")</f>
        <v/>
      </c>
      <c r="BV139" s="13" t="str">
        <f aca="false">IF($S139="DEVUELTO",1,"")</f>
        <v/>
      </c>
      <c r="BW139" s="13" t="str">
        <f aca="false">IF($S139="CANCELADO",1,"")</f>
        <v/>
      </c>
    </row>
    <row r="140" customFormat="false" ht="23.1" hidden="false" customHeight="true" outlineLevel="0" collapsed="false">
      <c r="A140" s="143" t="n">
        <v>133</v>
      </c>
      <c r="B140" s="144"/>
      <c r="C140" s="145"/>
      <c r="D140" s="146"/>
      <c r="E140" s="147"/>
      <c r="F140" s="148"/>
      <c r="G140" s="144"/>
      <c r="H140" s="144"/>
      <c r="I140" s="144"/>
      <c r="J140" s="148"/>
      <c r="K140" s="148"/>
      <c r="L140" s="149"/>
      <c r="M140" s="144"/>
      <c r="N140" s="150"/>
      <c r="O140" s="150"/>
      <c r="P140" s="151" t="n">
        <f aca="false">IF(O140="",N140,"")</f>
        <v>0</v>
      </c>
      <c r="Q140" s="151" t="str">
        <f aca="false">IF(O140="","",(IF(N140&gt;O140,N140-O140,"")))</f>
        <v/>
      </c>
      <c r="R140" s="151" t="str">
        <f aca="false">IF(N140-O140&lt;0,N140-O140,"")</f>
        <v/>
      </c>
      <c r="S140" s="151" t="str">
        <f aca="false">IF(C140&lt;&gt;"",IF($N140="","CANCELADO",IF($O140&lt;&gt;"","FACTURADO","DEVUELTO")),IF(C140="",""))</f>
        <v/>
      </c>
      <c r="T140" s="152"/>
      <c r="U140" s="144"/>
      <c r="V140" s="153"/>
      <c r="W140" s="153"/>
      <c r="X140" s="154" t="n">
        <f aca="false">V140+W140</f>
        <v>0</v>
      </c>
      <c r="Y140" s="128"/>
      <c r="Z140" s="128"/>
      <c r="AA140" s="129" t="n">
        <f aca="false">IF(AND(Y140&lt;&gt;"",Z140&lt;&gt;""),Z140-Y140,0)</f>
        <v>0</v>
      </c>
      <c r="AB140" s="130"/>
      <c r="AC140" s="130"/>
      <c r="AD140" s="129" t="n">
        <f aca="false">AA140-(AB140+AC140)</f>
        <v>0</v>
      </c>
      <c r="AE140" s="149"/>
      <c r="AF140" s="155"/>
      <c r="AG140" s="146"/>
      <c r="AH140" s="144"/>
      <c r="AI140" s="148"/>
      <c r="AJ140" s="144"/>
      <c r="AK140" s="148"/>
      <c r="AL140" s="149"/>
      <c r="AM140" s="144"/>
      <c r="AN140" s="144"/>
      <c r="AO140" s="156"/>
      <c r="AP140" s="135"/>
      <c r="AQ140" s="157"/>
      <c r="AS140" s="137" t="n">
        <v>133</v>
      </c>
      <c r="AT140" s="160" t="n">
        <v>77101001</v>
      </c>
      <c r="AU140" s="161"/>
      <c r="AV140" s="161"/>
      <c r="AW140" s="162" t="str">
        <f aca="false">IF(O140="","",O140)</f>
        <v/>
      </c>
      <c r="AX140" s="161"/>
      <c r="AY140" s="161"/>
      <c r="AZ140" s="161"/>
      <c r="BA140" s="163" t="str">
        <f aca="false">IF(E140="","",E140)</f>
        <v/>
      </c>
      <c r="BB140" s="164" t="str">
        <f aca="false">IF(K140="","",K140)</f>
        <v/>
      </c>
      <c r="BC140" s="165" t="str">
        <f aca="false">IF(L140="","",L140)</f>
        <v/>
      </c>
      <c r="BT140" s="13" t="str">
        <f aca="false">IF($S140="CANCELADO",1,"")</f>
        <v/>
      </c>
      <c r="BU140" s="13" t="str">
        <f aca="false">IF($S140="DEVUELTO",1,"")</f>
        <v/>
      </c>
      <c r="BV140" s="13" t="str">
        <f aca="false">IF($S140="DEVUELTO",1,"")</f>
        <v/>
      </c>
      <c r="BW140" s="13" t="str">
        <f aca="false">IF($S140="CANCELADO",1,"")</f>
        <v/>
      </c>
    </row>
    <row r="141" customFormat="false" ht="23.1" hidden="false" customHeight="true" outlineLevel="0" collapsed="false">
      <c r="A141" s="143" t="n">
        <v>134</v>
      </c>
      <c r="B141" s="144"/>
      <c r="C141" s="145"/>
      <c r="D141" s="146"/>
      <c r="E141" s="147"/>
      <c r="F141" s="148"/>
      <c r="G141" s="144"/>
      <c r="H141" s="144"/>
      <c r="I141" s="144"/>
      <c r="J141" s="148"/>
      <c r="K141" s="148"/>
      <c r="L141" s="149"/>
      <c r="M141" s="144"/>
      <c r="N141" s="150"/>
      <c r="O141" s="150"/>
      <c r="P141" s="151" t="n">
        <f aca="false">IF(O141="",N141,"")</f>
        <v>0</v>
      </c>
      <c r="Q141" s="151" t="str">
        <f aca="false">IF(O141="","",(IF(N141&gt;O141,N141-O141,"")))</f>
        <v/>
      </c>
      <c r="R141" s="151" t="str">
        <f aca="false">IF(N141-O141&lt;0,N141-O141,"")</f>
        <v/>
      </c>
      <c r="S141" s="151" t="str">
        <f aca="false">IF(C141&lt;&gt;"",IF($N141="","CANCELADO",IF($O141&lt;&gt;"","FACTURADO","DEVUELTO")),IF(C141="",""))</f>
        <v/>
      </c>
      <c r="T141" s="152"/>
      <c r="U141" s="144"/>
      <c r="V141" s="153"/>
      <c r="W141" s="153"/>
      <c r="X141" s="154" t="n">
        <f aca="false">V141+W141</f>
        <v>0</v>
      </c>
      <c r="Y141" s="128"/>
      <c r="Z141" s="128"/>
      <c r="AA141" s="129" t="n">
        <f aca="false">IF(AND(Y141&lt;&gt;"",Z141&lt;&gt;""),Z141-Y141,0)</f>
        <v>0</v>
      </c>
      <c r="AB141" s="130"/>
      <c r="AC141" s="130"/>
      <c r="AD141" s="129" t="n">
        <f aca="false">AA141-(AB141+AC141)</f>
        <v>0</v>
      </c>
      <c r="AE141" s="149"/>
      <c r="AF141" s="155"/>
      <c r="AG141" s="146"/>
      <c r="AH141" s="144"/>
      <c r="AI141" s="148"/>
      <c r="AJ141" s="144"/>
      <c r="AK141" s="148"/>
      <c r="AL141" s="149"/>
      <c r="AM141" s="144"/>
      <c r="AN141" s="144"/>
      <c r="AO141" s="156"/>
      <c r="AP141" s="135"/>
      <c r="AQ141" s="157"/>
      <c r="AS141" s="137" t="n">
        <v>134</v>
      </c>
      <c r="AT141" s="160" t="n">
        <v>77101001</v>
      </c>
      <c r="AU141" s="161"/>
      <c r="AV141" s="161"/>
      <c r="AW141" s="162" t="str">
        <f aca="false">IF(O141="","",O141)</f>
        <v/>
      </c>
      <c r="AX141" s="161"/>
      <c r="AY141" s="161"/>
      <c r="AZ141" s="161"/>
      <c r="BA141" s="163" t="str">
        <f aca="false">IF(E141="","",E141)</f>
        <v/>
      </c>
      <c r="BB141" s="164" t="str">
        <f aca="false">IF(K141="","",K141)</f>
        <v/>
      </c>
      <c r="BC141" s="165" t="str">
        <f aca="false">IF(L141="","",L141)</f>
        <v/>
      </c>
      <c r="BT141" s="13" t="str">
        <f aca="false">IF($S141="CANCELADO",1,"")</f>
        <v/>
      </c>
      <c r="BU141" s="13" t="str">
        <f aca="false">IF($S141="DEVUELTO",1,"")</f>
        <v/>
      </c>
      <c r="BV141" s="13" t="str">
        <f aca="false">IF($S141="DEVUELTO",1,"")</f>
        <v/>
      </c>
      <c r="BW141" s="13" t="str">
        <f aca="false">IF($S141="CANCELADO",1,"")</f>
        <v/>
      </c>
    </row>
    <row r="142" customFormat="false" ht="23.1" hidden="false" customHeight="true" outlineLevel="0" collapsed="false">
      <c r="A142" s="143" t="n">
        <v>135</v>
      </c>
      <c r="B142" s="144"/>
      <c r="C142" s="145"/>
      <c r="D142" s="146"/>
      <c r="E142" s="147"/>
      <c r="F142" s="148"/>
      <c r="G142" s="144"/>
      <c r="H142" s="144"/>
      <c r="I142" s="144"/>
      <c r="J142" s="148"/>
      <c r="K142" s="148"/>
      <c r="L142" s="149"/>
      <c r="M142" s="144"/>
      <c r="N142" s="150"/>
      <c r="O142" s="150"/>
      <c r="P142" s="151" t="n">
        <f aca="false">IF(O142="",N142,"")</f>
        <v>0</v>
      </c>
      <c r="Q142" s="151" t="str">
        <f aca="false">IF(O142="","",(IF(N142&gt;O142,N142-O142,"")))</f>
        <v/>
      </c>
      <c r="R142" s="151" t="str">
        <f aca="false">IF(N142-O142&lt;0,N142-O142,"")</f>
        <v/>
      </c>
      <c r="S142" s="151" t="str">
        <f aca="false">IF(C142&lt;&gt;"",IF($N142="","CANCELADO",IF($O142&lt;&gt;"","FACTURADO","DEVUELTO")),IF(C142="",""))</f>
        <v/>
      </c>
      <c r="T142" s="152"/>
      <c r="U142" s="144"/>
      <c r="V142" s="153"/>
      <c r="W142" s="153"/>
      <c r="X142" s="154" t="n">
        <f aca="false">V142+W142</f>
        <v>0</v>
      </c>
      <c r="Y142" s="128"/>
      <c r="Z142" s="128"/>
      <c r="AA142" s="129" t="n">
        <f aca="false">IF(AND(Y142&lt;&gt;"",Z142&lt;&gt;""),Z142-Y142,0)</f>
        <v>0</v>
      </c>
      <c r="AB142" s="130"/>
      <c r="AC142" s="130"/>
      <c r="AD142" s="129" t="n">
        <f aca="false">AA142-(AB142+AC142)</f>
        <v>0</v>
      </c>
      <c r="AE142" s="149"/>
      <c r="AF142" s="155"/>
      <c r="AG142" s="146"/>
      <c r="AH142" s="144"/>
      <c r="AI142" s="148"/>
      <c r="AJ142" s="144"/>
      <c r="AK142" s="148"/>
      <c r="AL142" s="149"/>
      <c r="AM142" s="144"/>
      <c r="AN142" s="144"/>
      <c r="AO142" s="156"/>
      <c r="AP142" s="135"/>
      <c r="AQ142" s="157"/>
      <c r="AS142" s="137" t="n">
        <v>135</v>
      </c>
      <c r="AT142" s="160" t="n">
        <v>77101001</v>
      </c>
      <c r="AU142" s="161"/>
      <c r="AV142" s="161"/>
      <c r="AW142" s="162" t="str">
        <f aca="false">IF(O142="","",O142)</f>
        <v/>
      </c>
      <c r="AX142" s="161"/>
      <c r="AY142" s="161"/>
      <c r="AZ142" s="161"/>
      <c r="BA142" s="163" t="str">
        <f aca="false">IF(E142="","",E142)</f>
        <v/>
      </c>
      <c r="BB142" s="164" t="str">
        <f aca="false">IF(K142="","",K142)</f>
        <v/>
      </c>
      <c r="BC142" s="165" t="str">
        <f aca="false">IF(L142="","",L142)</f>
        <v/>
      </c>
      <c r="BT142" s="13" t="str">
        <f aca="false">IF($S142="CANCELADO",1,"")</f>
        <v/>
      </c>
      <c r="BU142" s="13" t="str">
        <f aca="false">IF($S142="DEVUELTO",1,"")</f>
        <v/>
      </c>
      <c r="BV142" s="13" t="str">
        <f aca="false">IF($S142="DEVUELTO",1,"")</f>
        <v/>
      </c>
      <c r="BW142" s="13" t="str">
        <f aca="false">IF($S142="CANCELADO",1,"")</f>
        <v/>
      </c>
    </row>
    <row r="143" customFormat="false" ht="23.1" hidden="false" customHeight="true" outlineLevel="0" collapsed="false">
      <c r="A143" s="143" t="n">
        <v>136</v>
      </c>
      <c r="B143" s="144"/>
      <c r="C143" s="145"/>
      <c r="D143" s="146"/>
      <c r="E143" s="147"/>
      <c r="F143" s="148"/>
      <c r="G143" s="144"/>
      <c r="H143" s="144"/>
      <c r="I143" s="144"/>
      <c r="J143" s="148"/>
      <c r="K143" s="148"/>
      <c r="L143" s="149"/>
      <c r="M143" s="144"/>
      <c r="N143" s="150"/>
      <c r="O143" s="150"/>
      <c r="P143" s="151" t="n">
        <f aca="false">IF(O143="",N143,"")</f>
        <v>0</v>
      </c>
      <c r="Q143" s="151" t="str">
        <f aca="false">IF(O143="","",(IF(N143&gt;O143,N143-O143,"")))</f>
        <v/>
      </c>
      <c r="R143" s="151" t="str">
        <f aca="false">IF(N143-O143&lt;0,N143-O143,"")</f>
        <v/>
      </c>
      <c r="S143" s="151" t="str">
        <f aca="false">IF(C143&lt;&gt;"",IF($N143="","CANCELADO",IF($O143&lt;&gt;"","FACTURADO","DEVUELTO")),IF(C143="",""))</f>
        <v/>
      </c>
      <c r="T143" s="152"/>
      <c r="U143" s="144"/>
      <c r="V143" s="153"/>
      <c r="W143" s="153"/>
      <c r="X143" s="154" t="n">
        <f aca="false">V143+W143</f>
        <v>0</v>
      </c>
      <c r="Y143" s="128"/>
      <c r="Z143" s="128"/>
      <c r="AA143" s="129" t="n">
        <f aca="false">IF(AND(Y143&lt;&gt;"",Z143&lt;&gt;""),Z143-Y143,0)</f>
        <v>0</v>
      </c>
      <c r="AB143" s="130"/>
      <c r="AC143" s="130"/>
      <c r="AD143" s="129" t="n">
        <f aca="false">AA143-(AB143+AC143)</f>
        <v>0</v>
      </c>
      <c r="AE143" s="149"/>
      <c r="AF143" s="155"/>
      <c r="AG143" s="146"/>
      <c r="AH143" s="144"/>
      <c r="AI143" s="148"/>
      <c r="AJ143" s="144"/>
      <c r="AK143" s="148"/>
      <c r="AL143" s="149"/>
      <c r="AM143" s="144"/>
      <c r="AN143" s="144"/>
      <c r="AO143" s="156"/>
      <c r="AP143" s="135"/>
      <c r="AQ143" s="157"/>
      <c r="AS143" s="137" t="n">
        <v>136</v>
      </c>
      <c r="AT143" s="160" t="n">
        <v>77101001</v>
      </c>
      <c r="AU143" s="161"/>
      <c r="AV143" s="161"/>
      <c r="AW143" s="162" t="str">
        <f aca="false">IF(O143="","",O143)</f>
        <v/>
      </c>
      <c r="AX143" s="161"/>
      <c r="AY143" s="161"/>
      <c r="AZ143" s="161"/>
      <c r="BA143" s="163" t="str">
        <f aca="false">IF(E143="","",E143)</f>
        <v/>
      </c>
      <c r="BB143" s="164" t="str">
        <f aca="false">IF(K143="","",K143)</f>
        <v/>
      </c>
      <c r="BC143" s="165" t="str">
        <f aca="false">IF(L143="","",L143)</f>
        <v/>
      </c>
      <c r="BT143" s="13" t="str">
        <f aca="false">IF($S143="CANCELADO",1,"")</f>
        <v/>
      </c>
      <c r="BU143" s="13" t="str">
        <f aca="false">IF($S143="DEVUELTO",1,"")</f>
        <v/>
      </c>
      <c r="BV143" s="13" t="str">
        <f aca="false">IF($S143="DEVUELTO",1,"")</f>
        <v/>
      </c>
      <c r="BW143" s="13" t="str">
        <f aca="false">IF($S143="CANCELADO",1,"")</f>
        <v/>
      </c>
    </row>
    <row r="144" customFormat="false" ht="23.1" hidden="false" customHeight="true" outlineLevel="0" collapsed="false">
      <c r="A144" s="143" t="n">
        <v>137</v>
      </c>
      <c r="B144" s="144"/>
      <c r="C144" s="145"/>
      <c r="D144" s="146"/>
      <c r="E144" s="147"/>
      <c r="F144" s="148"/>
      <c r="G144" s="144"/>
      <c r="H144" s="144"/>
      <c r="I144" s="144"/>
      <c r="J144" s="148"/>
      <c r="K144" s="148"/>
      <c r="L144" s="149"/>
      <c r="M144" s="144"/>
      <c r="N144" s="150"/>
      <c r="O144" s="150"/>
      <c r="P144" s="151" t="n">
        <f aca="false">IF(O144="",N144,"")</f>
        <v>0</v>
      </c>
      <c r="Q144" s="151" t="str">
        <f aca="false">IF(O144="","",(IF(N144&gt;O144,N144-O144,"")))</f>
        <v/>
      </c>
      <c r="R144" s="151" t="str">
        <f aca="false">IF(N144-O144&lt;0,N144-O144,"")</f>
        <v/>
      </c>
      <c r="S144" s="151" t="str">
        <f aca="false">IF(C144&lt;&gt;"",IF($N144="","CANCELADO",IF($O144&lt;&gt;"","FACTURADO","DEVUELTO")),IF(C144="",""))</f>
        <v/>
      </c>
      <c r="T144" s="152"/>
      <c r="U144" s="144"/>
      <c r="V144" s="153"/>
      <c r="W144" s="153"/>
      <c r="X144" s="154" t="n">
        <f aca="false">V144+W144</f>
        <v>0</v>
      </c>
      <c r="Y144" s="128"/>
      <c r="Z144" s="128"/>
      <c r="AA144" s="129" t="n">
        <f aca="false">IF(AND(Y144&lt;&gt;"",Z144&lt;&gt;""),Z144-Y144,0)</f>
        <v>0</v>
      </c>
      <c r="AB144" s="130"/>
      <c r="AC144" s="130"/>
      <c r="AD144" s="129" t="n">
        <f aca="false">AA144-(AB144+AC144)</f>
        <v>0</v>
      </c>
      <c r="AE144" s="149"/>
      <c r="AF144" s="155"/>
      <c r="AG144" s="146"/>
      <c r="AH144" s="144"/>
      <c r="AI144" s="148"/>
      <c r="AJ144" s="144"/>
      <c r="AK144" s="148"/>
      <c r="AL144" s="149"/>
      <c r="AM144" s="144"/>
      <c r="AN144" s="144"/>
      <c r="AO144" s="156"/>
      <c r="AP144" s="135"/>
      <c r="AQ144" s="157"/>
      <c r="AS144" s="137" t="n">
        <v>137</v>
      </c>
      <c r="AT144" s="160" t="n">
        <v>77101001</v>
      </c>
      <c r="AU144" s="161"/>
      <c r="AV144" s="161"/>
      <c r="AW144" s="162" t="str">
        <f aca="false">IF(O144="","",O144)</f>
        <v/>
      </c>
      <c r="AX144" s="161"/>
      <c r="AY144" s="161"/>
      <c r="AZ144" s="161"/>
      <c r="BA144" s="163" t="str">
        <f aca="false">IF(E144="","",E144)</f>
        <v/>
      </c>
      <c r="BB144" s="164" t="str">
        <f aca="false">IF(K144="","",K144)</f>
        <v/>
      </c>
      <c r="BC144" s="165" t="str">
        <f aca="false">IF(L144="","",L144)</f>
        <v/>
      </c>
      <c r="BT144" s="13" t="str">
        <f aca="false">IF($S144="CANCELADO",1,"")</f>
        <v/>
      </c>
      <c r="BU144" s="13" t="str">
        <f aca="false">IF($S144="DEVUELTO",1,"")</f>
        <v/>
      </c>
      <c r="BV144" s="13" t="str">
        <f aca="false">IF($S144="DEVUELTO",1,"")</f>
        <v/>
      </c>
      <c r="BW144" s="13" t="str">
        <f aca="false">IF($S144="CANCELADO",1,"")</f>
        <v/>
      </c>
    </row>
    <row r="145" customFormat="false" ht="23.1" hidden="false" customHeight="true" outlineLevel="0" collapsed="false">
      <c r="A145" s="143" t="n">
        <v>138</v>
      </c>
      <c r="B145" s="144"/>
      <c r="C145" s="145"/>
      <c r="D145" s="146"/>
      <c r="E145" s="147"/>
      <c r="F145" s="148"/>
      <c r="G145" s="144"/>
      <c r="H145" s="144"/>
      <c r="I145" s="144"/>
      <c r="J145" s="148"/>
      <c r="K145" s="148"/>
      <c r="L145" s="149"/>
      <c r="M145" s="144"/>
      <c r="N145" s="150"/>
      <c r="O145" s="150"/>
      <c r="P145" s="151" t="n">
        <f aca="false">IF(O145="",N145,"")</f>
        <v>0</v>
      </c>
      <c r="Q145" s="151" t="str">
        <f aca="false">IF(O145="","",(IF(N145&gt;O145,N145-O145,"")))</f>
        <v/>
      </c>
      <c r="R145" s="151" t="str">
        <f aca="false">IF(N145-O145&lt;0,N145-O145,"")</f>
        <v/>
      </c>
      <c r="S145" s="151" t="str">
        <f aca="false">IF(C145&lt;&gt;"",IF($N145="","CANCELADO",IF($O145&lt;&gt;"","FACTURADO","DEVUELTO")),IF(C145="",""))</f>
        <v/>
      </c>
      <c r="T145" s="152"/>
      <c r="U145" s="144"/>
      <c r="V145" s="153"/>
      <c r="W145" s="153"/>
      <c r="X145" s="154" t="n">
        <f aca="false">V145+W145</f>
        <v>0</v>
      </c>
      <c r="Y145" s="128"/>
      <c r="Z145" s="128"/>
      <c r="AA145" s="129" t="n">
        <f aca="false">IF(AND(Y145&lt;&gt;"",Z145&lt;&gt;""),Z145-Y145,0)</f>
        <v>0</v>
      </c>
      <c r="AB145" s="130"/>
      <c r="AC145" s="130"/>
      <c r="AD145" s="129" t="n">
        <f aca="false">AA145-(AB145+AC145)</f>
        <v>0</v>
      </c>
      <c r="AE145" s="149"/>
      <c r="AF145" s="155"/>
      <c r="AG145" s="146"/>
      <c r="AH145" s="144"/>
      <c r="AI145" s="148"/>
      <c r="AJ145" s="144"/>
      <c r="AK145" s="148"/>
      <c r="AL145" s="149"/>
      <c r="AM145" s="144"/>
      <c r="AN145" s="144"/>
      <c r="AO145" s="156"/>
      <c r="AP145" s="135"/>
      <c r="AQ145" s="157"/>
      <c r="AS145" s="137" t="n">
        <v>138</v>
      </c>
      <c r="AT145" s="160" t="n">
        <v>77101001</v>
      </c>
      <c r="AU145" s="161"/>
      <c r="AV145" s="161"/>
      <c r="AW145" s="162" t="str">
        <f aca="false">IF(O145="","",O145)</f>
        <v/>
      </c>
      <c r="AX145" s="161"/>
      <c r="AY145" s="161"/>
      <c r="AZ145" s="161"/>
      <c r="BA145" s="163" t="str">
        <f aca="false">IF(E145="","",E145)</f>
        <v/>
      </c>
      <c r="BB145" s="164" t="str">
        <f aca="false">IF(K145="","",K145)</f>
        <v/>
      </c>
      <c r="BC145" s="165" t="str">
        <f aca="false">IF(L145="","",L145)</f>
        <v/>
      </c>
      <c r="BT145" s="13" t="str">
        <f aca="false">IF($S145="CANCELADO",1,"")</f>
        <v/>
      </c>
      <c r="BU145" s="13" t="str">
        <f aca="false">IF($S145="DEVUELTO",1,"")</f>
        <v/>
      </c>
      <c r="BV145" s="13" t="str">
        <f aca="false">IF($S145="DEVUELTO",1,"")</f>
        <v/>
      </c>
      <c r="BW145" s="13" t="str">
        <f aca="false">IF($S145="CANCELADO",1,"")</f>
        <v/>
      </c>
    </row>
    <row r="146" customFormat="false" ht="23.1" hidden="false" customHeight="true" outlineLevel="0" collapsed="false">
      <c r="A146" s="143" t="n">
        <v>139</v>
      </c>
      <c r="B146" s="144"/>
      <c r="C146" s="145"/>
      <c r="D146" s="146"/>
      <c r="E146" s="147"/>
      <c r="F146" s="148"/>
      <c r="G146" s="144"/>
      <c r="H146" s="144"/>
      <c r="I146" s="144"/>
      <c r="J146" s="148"/>
      <c r="K146" s="148"/>
      <c r="L146" s="149"/>
      <c r="M146" s="144"/>
      <c r="N146" s="150"/>
      <c r="O146" s="150"/>
      <c r="P146" s="151" t="n">
        <f aca="false">IF(O146="",N146,"")</f>
        <v>0</v>
      </c>
      <c r="Q146" s="151" t="str">
        <f aca="false">IF(O146="","",(IF(N146&gt;O146,N146-O146,"")))</f>
        <v/>
      </c>
      <c r="R146" s="151" t="str">
        <f aca="false">IF(N146-O146&lt;0,N146-O146,"")</f>
        <v/>
      </c>
      <c r="S146" s="151" t="str">
        <f aca="false">IF(C146&lt;&gt;"",IF($N146="","CANCELADO",IF($O146&lt;&gt;"","FACTURADO","DEVUELTO")),IF(C146="",""))</f>
        <v/>
      </c>
      <c r="T146" s="152"/>
      <c r="U146" s="144"/>
      <c r="V146" s="153"/>
      <c r="W146" s="153"/>
      <c r="X146" s="154" t="n">
        <f aca="false">V146+W146</f>
        <v>0</v>
      </c>
      <c r="Y146" s="128"/>
      <c r="Z146" s="128"/>
      <c r="AA146" s="129" t="n">
        <f aca="false">IF(AND(Y146&lt;&gt;"",Z146&lt;&gt;""),Z146-Y146,0)</f>
        <v>0</v>
      </c>
      <c r="AB146" s="130"/>
      <c r="AC146" s="130"/>
      <c r="AD146" s="129" t="n">
        <f aca="false">AA146-(AB146+AC146)</f>
        <v>0</v>
      </c>
      <c r="AE146" s="149"/>
      <c r="AF146" s="155"/>
      <c r="AG146" s="146"/>
      <c r="AH146" s="144"/>
      <c r="AI146" s="148"/>
      <c r="AJ146" s="144"/>
      <c r="AK146" s="148"/>
      <c r="AL146" s="149"/>
      <c r="AM146" s="144"/>
      <c r="AN146" s="144"/>
      <c r="AO146" s="156"/>
      <c r="AP146" s="135"/>
      <c r="AQ146" s="157"/>
      <c r="AS146" s="137" t="n">
        <v>139</v>
      </c>
      <c r="AT146" s="160" t="n">
        <v>77101001</v>
      </c>
      <c r="AU146" s="161"/>
      <c r="AV146" s="161"/>
      <c r="AW146" s="162" t="str">
        <f aca="false">IF(O146="","",O146)</f>
        <v/>
      </c>
      <c r="AX146" s="161"/>
      <c r="AY146" s="161"/>
      <c r="AZ146" s="161"/>
      <c r="BA146" s="163" t="str">
        <f aca="false">IF(E146="","",E146)</f>
        <v/>
      </c>
      <c r="BB146" s="164" t="str">
        <f aca="false">IF(K146="","",K146)</f>
        <v/>
      </c>
      <c r="BC146" s="165" t="str">
        <f aca="false">IF(L146="","",L146)</f>
        <v/>
      </c>
      <c r="BT146" s="13" t="str">
        <f aca="false">IF($S146="CANCELADO",1,"")</f>
        <v/>
      </c>
      <c r="BU146" s="13" t="str">
        <f aca="false">IF($S146="DEVUELTO",1,"")</f>
        <v/>
      </c>
      <c r="BV146" s="13" t="str">
        <f aca="false">IF($S146="DEVUELTO",1,"")</f>
        <v/>
      </c>
      <c r="BW146" s="13" t="str">
        <f aca="false">IF($S146="CANCELADO",1,"")</f>
        <v/>
      </c>
    </row>
    <row r="147" customFormat="false" ht="23.1" hidden="false" customHeight="true" outlineLevel="0" collapsed="false">
      <c r="A147" s="143" t="n">
        <v>140</v>
      </c>
      <c r="B147" s="144"/>
      <c r="C147" s="145"/>
      <c r="D147" s="146"/>
      <c r="E147" s="147"/>
      <c r="F147" s="148"/>
      <c r="G147" s="144"/>
      <c r="H147" s="144"/>
      <c r="I147" s="144"/>
      <c r="J147" s="148"/>
      <c r="K147" s="148"/>
      <c r="L147" s="149"/>
      <c r="M147" s="144"/>
      <c r="N147" s="150"/>
      <c r="O147" s="150"/>
      <c r="P147" s="151" t="n">
        <f aca="false">IF(O147="",N147,"")</f>
        <v>0</v>
      </c>
      <c r="Q147" s="151" t="str">
        <f aca="false">IF(O147="","",(IF(N147&gt;O147,N147-O147,"")))</f>
        <v/>
      </c>
      <c r="R147" s="151" t="str">
        <f aca="false">IF(N147-O147&lt;0,N147-O147,"")</f>
        <v/>
      </c>
      <c r="S147" s="151" t="str">
        <f aca="false">IF(C147&lt;&gt;"",IF($N147="","CANCELADO",IF($O147&lt;&gt;"","FACTURADO","DEVUELTO")),IF(C147="",""))</f>
        <v/>
      </c>
      <c r="T147" s="152"/>
      <c r="U147" s="144"/>
      <c r="V147" s="153"/>
      <c r="W147" s="153"/>
      <c r="X147" s="154" t="n">
        <f aca="false">V147+W147</f>
        <v>0</v>
      </c>
      <c r="Y147" s="128"/>
      <c r="Z147" s="128"/>
      <c r="AA147" s="129" t="n">
        <f aca="false">IF(AND(Y147&lt;&gt;"",Z147&lt;&gt;""),Z147-Y147,0)</f>
        <v>0</v>
      </c>
      <c r="AB147" s="130"/>
      <c r="AC147" s="130"/>
      <c r="AD147" s="129" t="n">
        <f aca="false">AA147-(AB147+AC147)</f>
        <v>0</v>
      </c>
      <c r="AE147" s="149"/>
      <c r="AF147" s="155"/>
      <c r="AG147" s="146"/>
      <c r="AH147" s="144"/>
      <c r="AI147" s="148"/>
      <c r="AJ147" s="144"/>
      <c r="AK147" s="148"/>
      <c r="AL147" s="149"/>
      <c r="AM147" s="144"/>
      <c r="AN147" s="144"/>
      <c r="AO147" s="156"/>
      <c r="AP147" s="135"/>
      <c r="AQ147" s="157"/>
      <c r="AS147" s="137" t="n">
        <v>140</v>
      </c>
      <c r="AT147" s="160" t="n">
        <v>77101001</v>
      </c>
      <c r="AU147" s="161"/>
      <c r="AV147" s="161"/>
      <c r="AW147" s="162" t="str">
        <f aca="false">IF(O147="","",O147)</f>
        <v/>
      </c>
      <c r="AX147" s="161"/>
      <c r="AY147" s="161"/>
      <c r="AZ147" s="161"/>
      <c r="BA147" s="163" t="str">
        <f aca="false">IF(E147="","",E147)</f>
        <v/>
      </c>
      <c r="BB147" s="164" t="str">
        <f aca="false">IF(K147="","",K147)</f>
        <v/>
      </c>
      <c r="BC147" s="165" t="str">
        <f aca="false">IF(L147="","",L147)</f>
        <v/>
      </c>
      <c r="BT147" s="13" t="str">
        <f aca="false">IF($S147="CANCELADO",1,"")</f>
        <v/>
      </c>
      <c r="BU147" s="13" t="str">
        <f aca="false">IF($S147="DEVUELTO",1,"")</f>
        <v/>
      </c>
      <c r="BV147" s="13" t="str">
        <f aca="false">IF($S147="DEVUELTO",1,"")</f>
        <v/>
      </c>
      <c r="BW147" s="13" t="str">
        <f aca="false">IF($S147="CANCELADO",1,"")</f>
        <v/>
      </c>
    </row>
    <row r="148" customFormat="false" ht="23.1" hidden="false" customHeight="true" outlineLevel="0" collapsed="false">
      <c r="A148" s="143" t="n">
        <v>141</v>
      </c>
      <c r="B148" s="144"/>
      <c r="C148" s="145"/>
      <c r="D148" s="146"/>
      <c r="E148" s="147"/>
      <c r="F148" s="148"/>
      <c r="G148" s="144"/>
      <c r="H148" s="144"/>
      <c r="I148" s="144"/>
      <c r="J148" s="148"/>
      <c r="K148" s="148"/>
      <c r="L148" s="149"/>
      <c r="M148" s="144"/>
      <c r="N148" s="150"/>
      <c r="O148" s="150"/>
      <c r="P148" s="151" t="n">
        <f aca="false">IF(O148="",N148,"")</f>
        <v>0</v>
      </c>
      <c r="Q148" s="151" t="str">
        <f aca="false">IF(O148="","",(IF(N148&gt;O148,N148-O148,"")))</f>
        <v/>
      </c>
      <c r="R148" s="151" t="str">
        <f aca="false">IF(N148-O148&lt;0,N148-O148,"")</f>
        <v/>
      </c>
      <c r="S148" s="151" t="str">
        <f aca="false">IF(C148&lt;&gt;"",IF($N148="","CANCELADO",IF($O148&lt;&gt;"","FACTURADO","DEVUELTO")),IF(C148="",""))</f>
        <v/>
      </c>
      <c r="T148" s="152"/>
      <c r="U148" s="144"/>
      <c r="V148" s="153"/>
      <c r="W148" s="153"/>
      <c r="X148" s="154" t="n">
        <f aca="false">V148+W148</f>
        <v>0</v>
      </c>
      <c r="Y148" s="128"/>
      <c r="Z148" s="128"/>
      <c r="AA148" s="129" t="n">
        <f aca="false">IF(AND(Y148&lt;&gt;"",Z148&lt;&gt;""),Z148-Y148,0)</f>
        <v>0</v>
      </c>
      <c r="AB148" s="130"/>
      <c r="AC148" s="130"/>
      <c r="AD148" s="129" t="n">
        <f aca="false">AA148-(AB148+AC148)</f>
        <v>0</v>
      </c>
      <c r="AE148" s="149"/>
      <c r="AF148" s="155"/>
      <c r="AG148" s="146"/>
      <c r="AH148" s="144"/>
      <c r="AI148" s="148"/>
      <c r="AJ148" s="144"/>
      <c r="AK148" s="148"/>
      <c r="AL148" s="149"/>
      <c r="AM148" s="144"/>
      <c r="AN148" s="144"/>
      <c r="AO148" s="156"/>
      <c r="AP148" s="135"/>
      <c r="AQ148" s="157"/>
      <c r="AS148" s="137" t="n">
        <v>141</v>
      </c>
      <c r="AT148" s="138" t="n">
        <v>77101001</v>
      </c>
      <c r="AU148" s="138"/>
      <c r="AV148" s="138"/>
      <c r="AW148" s="139" t="str">
        <f aca="false">IF(O148="","",O148)</f>
        <v/>
      </c>
      <c r="AX148" s="138"/>
      <c r="AY148" s="138"/>
      <c r="AZ148" s="138"/>
      <c r="BA148" s="140" t="str">
        <f aca="false">IF(E148="","",E148)</f>
        <v/>
      </c>
      <c r="BB148" s="141" t="str">
        <f aca="false">IF(K148="","",K148)</f>
        <v/>
      </c>
      <c r="BC148" s="142" t="str">
        <f aca="false">IF(L148="","",L148)</f>
        <v/>
      </c>
      <c r="BT148" s="13" t="str">
        <f aca="false">IF($S148="CANCELADO",1,"")</f>
        <v/>
      </c>
      <c r="BU148" s="13" t="str">
        <f aca="false">IF($S148="DEVUELTO",1,"")</f>
        <v/>
      </c>
      <c r="BV148" s="13" t="str">
        <f aca="false">IF($S148="DEVUELTO",1,"")</f>
        <v/>
      </c>
      <c r="BW148" s="13" t="str">
        <f aca="false">IF($S148="CANCELADO",1,"")</f>
        <v/>
      </c>
    </row>
    <row r="149" customFormat="false" ht="23.1" hidden="false" customHeight="true" outlineLevel="0" collapsed="false">
      <c r="A149" s="143" t="n">
        <v>142</v>
      </c>
      <c r="B149" s="144"/>
      <c r="C149" s="145"/>
      <c r="D149" s="146"/>
      <c r="E149" s="147"/>
      <c r="F149" s="148"/>
      <c r="G149" s="144"/>
      <c r="H149" s="144"/>
      <c r="I149" s="144"/>
      <c r="J149" s="148"/>
      <c r="K149" s="148"/>
      <c r="L149" s="149"/>
      <c r="M149" s="144"/>
      <c r="N149" s="150"/>
      <c r="O149" s="150"/>
      <c r="P149" s="151" t="n">
        <f aca="false">IF(O149="",N149,"")</f>
        <v>0</v>
      </c>
      <c r="Q149" s="151" t="str">
        <f aca="false">IF(O149="","",(IF(N149&gt;O149,N149-O149,"")))</f>
        <v/>
      </c>
      <c r="R149" s="151" t="str">
        <f aca="false">IF(N149-O149&lt;0,N149-O149,"")</f>
        <v/>
      </c>
      <c r="S149" s="151" t="str">
        <f aca="false">IF(C149&lt;&gt;"",IF($N149="","CANCELADO",IF($O149&lt;&gt;"","FACTURADO","DEVUELTO")),IF(C149="",""))</f>
        <v/>
      </c>
      <c r="T149" s="152"/>
      <c r="U149" s="144"/>
      <c r="V149" s="153"/>
      <c r="W149" s="153"/>
      <c r="X149" s="154" t="n">
        <f aca="false">V149+W149</f>
        <v>0</v>
      </c>
      <c r="Y149" s="128"/>
      <c r="Z149" s="128"/>
      <c r="AA149" s="129" t="n">
        <f aca="false">IF(AND(Y149&lt;&gt;"",Z149&lt;&gt;""),Z149-Y149,0)</f>
        <v>0</v>
      </c>
      <c r="AB149" s="130"/>
      <c r="AC149" s="130"/>
      <c r="AD149" s="129" t="n">
        <f aca="false">AA149-(AB149+AC149)</f>
        <v>0</v>
      </c>
      <c r="AE149" s="149"/>
      <c r="AF149" s="155"/>
      <c r="AG149" s="146"/>
      <c r="AH149" s="144"/>
      <c r="AI149" s="148"/>
      <c r="AJ149" s="144"/>
      <c r="AK149" s="148"/>
      <c r="AL149" s="149"/>
      <c r="AM149" s="144"/>
      <c r="AN149" s="144"/>
      <c r="AO149" s="156"/>
      <c r="AP149" s="135"/>
      <c r="AQ149" s="157"/>
      <c r="AS149" s="137" t="n">
        <v>142</v>
      </c>
      <c r="AT149" s="141" t="n">
        <v>77101001</v>
      </c>
      <c r="AU149" s="138"/>
      <c r="AV149" s="138"/>
      <c r="AW149" s="139" t="str">
        <f aca="false">IF(O149="","",O149)</f>
        <v/>
      </c>
      <c r="AX149" s="138"/>
      <c r="AY149" s="138"/>
      <c r="AZ149" s="138"/>
      <c r="BA149" s="140" t="str">
        <f aca="false">IF(E149="","",E149)</f>
        <v/>
      </c>
      <c r="BB149" s="141" t="str">
        <f aca="false">IF(K149="","",K149)</f>
        <v/>
      </c>
      <c r="BC149" s="142" t="str">
        <f aca="false">IF(L149="","",L149)</f>
        <v/>
      </c>
      <c r="BT149" s="13" t="str">
        <f aca="false">IF($S149="CANCELADO",1,"")</f>
        <v/>
      </c>
      <c r="BU149" s="13" t="str">
        <f aca="false">IF($S149="DEVUELTO",1,"")</f>
        <v/>
      </c>
      <c r="BV149" s="13" t="str">
        <f aca="false">IF($S149="DEVUELTO",1,"")</f>
        <v/>
      </c>
      <c r="BW149" s="13" t="str">
        <f aca="false">IF($S149="CANCELADO",1,"")</f>
        <v/>
      </c>
    </row>
    <row r="150" customFormat="false" ht="23.1" hidden="false" customHeight="true" outlineLevel="0" collapsed="false">
      <c r="A150" s="143" t="n">
        <v>143</v>
      </c>
      <c r="B150" s="144"/>
      <c r="C150" s="145"/>
      <c r="D150" s="146"/>
      <c r="E150" s="147"/>
      <c r="F150" s="148"/>
      <c r="G150" s="144"/>
      <c r="H150" s="144"/>
      <c r="I150" s="144"/>
      <c r="J150" s="148"/>
      <c r="K150" s="148"/>
      <c r="L150" s="149"/>
      <c r="M150" s="144"/>
      <c r="N150" s="150"/>
      <c r="O150" s="150"/>
      <c r="P150" s="151" t="n">
        <f aca="false">IF(O150="",N150,"")</f>
        <v>0</v>
      </c>
      <c r="Q150" s="151" t="str">
        <f aca="false">IF(O150="","",(IF(N150&gt;O150,N150-O150,"")))</f>
        <v/>
      </c>
      <c r="R150" s="151" t="str">
        <f aca="false">IF(N150-O150&lt;0,N150-O150,"")</f>
        <v/>
      </c>
      <c r="S150" s="151" t="str">
        <f aca="false">IF(C150&lt;&gt;"",IF($N150="","CANCELADO",IF($O150&lt;&gt;"","FACTURADO","DEVUELTO")),IF(C150="",""))</f>
        <v/>
      </c>
      <c r="T150" s="152"/>
      <c r="U150" s="144"/>
      <c r="V150" s="153"/>
      <c r="W150" s="153"/>
      <c r="X150" s="154" t="n">
        <f aca="false">V150+W150</f>
        <v>0</v>
      </c>
      <c r="Y150" s="128"/>
      <c r="Z150" s="128"/>
      <c r="AA150" s="129" t="n">
        <f aca="false">IF(AND(Y150&lt;&gt;"",Z150&lt;&gt;""),Z150-Y150,0)</f>
        <v>0</v>
      </c>
      <c r="AB150" s="130"/>
      <c r="AC150" s="130"/>
      <c r="AD150" s="129" t="n">
        <f aca="false">AA150-(AB150+AC150)</f>
        <v>0</v>
      </c>
      <c r="AE150" s="149"/>
      <c r="AF150" s="155"/>
      <c r="AG150" s="146"/>
      <c r="AH150" s="144"/>
      <c r="AI150" s="148"/>
      <c r="AJ150" s="144"/>
      <c r="AK150" s="148"/>
      <c r="AL150" s="149"/>
      <c r="AM150" s="144"/>
      <c r="AN150" s="144"/>
      <c r="AO150" s="156"/>
      <c r="AP150" s="135"/>
      <c r="AQ150" s="157"/>
      <c r="AS150" s="137" t="n">
        <v>143</v>
      </c>
      <c r="AT150" s="158" t="n">
        <v>77101001</v>
      </c>
      <c r="AU150" s="138"/>
      <c r="AV150" s="138"/>
      <c r="AW150" s="139" t="str">
        <f aca="false">IF(O150="","",O150)</f>
        <v/>
      </c>
      <c r="AX150" s="138"/>
      <c r="AY150" s="138"/>
      <c r="AZ150" s="138"/>
      <c r="BA150" s="140" t="str">
        <f aca="false">IF(E150="","",E150)</f>
        <v/>
      </c>
      <c r="BB150" s="141" t="str">
        <f aca="false">IF(K150="","",K150)</f>
        <v/>
      </c>
      <c r="BC150" s="142" t="str">
        <f aca="false">IF(L150="","",L150)</f>
        <v/>
      </c>
      <c r="BT150" s="13" t="str">
        <f aca="false">IF($S150="CANCELADO",1,"")</f>
        <v/>
      </c>
      <c r="BU150" s="13" t="str">
        <f aca="false">IF($S150="DEVUELTO",1,"")</f>
        <v/>
      </c>
      <c r="BV150" s="13" t="str">
        <f aca="false">IF($S150="DEVUELTO",1,"")</f>
        <v/>
      </c>
      <c r="BW150" s="13" t="str">
        <f aca="false">IF($S150="CANCELADO",1,"")</f>
        <v/>
      </c>
    </row>
    <row r="151" customFormat="false" ht="23.1" hidden="false" customHeight="true" outlineLevel="0" collapsed="false">
      <c r="A151" s="143" t="n">
        <v>144</v>
      </c>
      <c r="B151" s="144"/>
      <c r="C151" s="145"/>
      <c r="D151" s="146"/>
      <c r="E151" s="147"/>
      <c r="F151" s="148"/>
      <c r="G151" s="144"/>
      <c r="H151" s="144"/>
      <c r="I151" s="144"/>
      <c r="J151" s="148"/>
      <c r="K151" s="148"/>
      <c r="L151" s="149"/>
      <c r="M151" s="144"/>
      <c r="N151" s="150"/>
      <c r="O151" s="150"/>
      <c r="P151" s="151" t="n">
        <f aca="false">IF(O151="",N151,"")</f>
        <v>0</v>
      </c>
      <c r="Q151" s="151" t="str">
        <f aca="false">IF(O151="","",(IF(N151&gt;O151,N151-O151,"")))</f>
        <v/>
      </c>
      <c r="R151" s="151" t="str">
        <f aca="false">IF(N151-O151&lt;0,N151-O151,"")</f>
        <v/>
      </c>
      <c r="S151" s="151" t="str">
        <f aca="false">IF(C151&lt;&gt;"",IF($N151="","CANCELADO",IF($O151&lt;&gt;"","FACTURADO","DEVUELTO")),IF(C151="",""))</f>
        <v/>
      </c>
      <c r="T151" s="152"/>
      <c r="U151" s="144"/>
      <c r="V151" s="153"/>
      <c r="W151" s="153"/>
      <c r="X151" s="154" t="n">
        <f aca="false">V151+W151</f>
        <v>0</v>
      </c>
      <c r="Y151" s="128"/>
      <c r="Z151" s="128"/>
      <c r="AA151" s="129" t="n">
        <f aca="false">IF(AND(Y151&lt;&gt;"",Z151&lt;&gt;""),Z151-Y151,0)</f>
        <v>0</v>
      </c>
      <c r="AB151" s="130"/>
      <c r="AC151" s="130"/>
      <c r="AD151" s="129" t="n">
        <f aca="false">AA151-(AB151+AC151)</f>
        <v>0</v>
      </c>
      <c r="AE151" s="149"/>
      <c r="AF151" s="155"/>
      <c r="AG151" s="146"/>
      <c r="AH151" s="144"/>
      <c r="AI151" s="148"/>
      <c r="AJ151" s="144"/>
      <c r="AK151" s="148"/>
      <c r="AL151" s="149"/>
      <c r="AM151" s="144"/>
      <c r="AN151" s="144"/>
      <c r="AO151" s="156"/>
      <c r="AP151" s="135"/>
      <c r="AQ151" s="157"/>
      <c r="AS151" s="137" t="n">
        <v>144</v>
      </c>
      <c r="AT151" s="158" t="n">
        <v>77101001</v>
      </c>
      <c r="AU151" s="138"/>
      <c r="AV151" s="138"/>
      <c r="AW151" s="139" t="str">
        <f aca="false">IF(O151="","",O151)</f>
        <v/>
      </c>
      <c r="AX151" s="138"/>
      <c r="AY151" s="138"/>
      <c r="AZ151" s="138"/>
      <c r="BA151" s="140" t="str">
        <f aca="false">IF(E151="","",E151)</f>
        <v/>
      </c>
      <c r="BB151" s="141" t="str">
        <f aca="false">IF(K151="","",K151)</f>
        <v/>
      </c>
      <c r="BC151" s="142" t="str">
        <f aca="false">IF(L151="","",L151)</f>
        <v/>
      </c>
      <c r="BT151" s="13" t="str">
        <f aca="false">IF($S151="CANCELADO",1,"")</f>
        <v/>
      </c>
      <c r="BU151" s="13" t="str">
        <f aca="false">IF($S151="DEVUELTO",1,"")</f>
        <v/>
      </c>
      <c r="BV151" s="13" t="str">
        <f aca="false">IF($S151="DEVUELTO",1,"")</f>
        <v/>
      </c>
      <c r="BW151" s="13" t="str">
        <f aca="false">IF($S151="CANCELADO",1,"")</f>
        <v/>
      </c>
    </row>
    <row r="152" customFormat="false" ht="23.1" hidden="false" customHeight="true" outlineLevel="0" collapsed="false">
      <c r="A152" s="143" t="n">
        <v>145</v>
      </c>
      <c r="B152" s="144"/>
      <c r="C152" s="145"/>
      <c r="D152" s="146"/>
      <c r="E152" s="147"/>
      <c r="F152" s="148"/>
      <c r="G152" s="144"/>
      <c r="H152" s="144"/>
      <c r="I152" s="144"/>
      <c r="J152" s="148"/>
      <c r="K152" s="148"/>
      <c r="L152" s="149"/>
      <c r="M152" s="144"/>
      <c r="N152" s="150"/>
      <c r="O152" s="150"/>
      <c r="P152" s="151" t="n">
        <f aca="false">IF(O152="",N152,"")</f>
        <v>0</v>
      </c>
      <c r="Q152" s="151" t="str">
        <f aca="false">IF(O152="","",(IF(N152&gt;O152,N152-O152,"")))</f>
        <v/>
      </c>
      <c r="R152" s="151" t="str">
        <f aca="false">IF(N152-O152&lt;0,N152-O152,"")</f>
        <v/>
      </c>
      <c r="S152" s="151" t="str">
        <f aca="false">IF(C152&lt;&gt;"",IF($N152="","CANCELADO",IF($O152&lt;&gt;"","FACTURADO","DEVUELTO")),IF(C152="",""))</f>
        <v/>
      </c>
      <c r="T152" s="152"/>
      <c r="U152" s="144"/>
      <c r="V152" s="153"/>
      <c r="W152" s="153"/>
      <c r="X152" s="154" t="n">
        <f aca="false">V152+W152</f>
        <v>0</v>
      </c>
      <c r="Y152" s="128"/>
      <c r="Z152" s="128"/>
      <c r="AA152" s="129" t="n">
        <f aca="false">IF(AND(Y152&lt;&gt;"",Z152&lt;&gt;""),Z152-Y152,0)</f>
        <v>0</v>
      </c>
      <c r="AB152" s="130"/>
      <c r="AC152" s="130"/>
      <c r="AD152" s="129" t="n">
        <f aca="false">AA152-(AB152+AC152)</f>
        <v>0</v>
      </c>
      <c r="AE152" s="149"/>
      <c r="AF152" s="155"/>
      <c r="AG152" s="146"/>
      <c r="AH152" s="144"/>
      <c r="AI152" s="148"/>
      <c r="AJ152" s="144"/>
      <c r="AK152" s="148"/>
      <c r="AL152" s="149"/>
      <c r="AM152" s="144"/>
      <c r="AN152" s="144"/>
      <c r="AO152" s="156"/>
      <c r="AP152" s="135"/>
      <c r="AQ152" s="157"/>
      <c r="AS152" s="137" t="n">
        <v>145</v>
      </c>
      <c r="AT152" s="158" t="n">
        <v>77101001</v>
      </c>
      <c r="AU152" s="138"/>
      <c r="AV152" s="138"/>
      <c r="AW152" s="139" t="str">
        <f aca="false">IF(O152="","",O152)</f>
        <v/>
      </c>
      <c r="AX152" s="138"/>
      <c r="AY152" s="138"/>
      <c r="AZ152" s="138"/>
      <c r="BA152" s="140" t="str">
        <f aca="false">IF(E152="","",E152)</f>
        <v/>
      </c>
      <c r="BB152" s="141" t="str">
        <f aca="false">IF(K152="","",K152)</f>
        <v/>
      </c>
      <c r="BC152" s="142" t="str">
        <f aca="false">IF(L152="","",L152)</f>
        <v/>
      </c>
      <c r="BT152" s="13" t="str">
        <f aca="false">IF($S152="CANCELADO",1,"")</f>
        <v/>
      </c>
      <c r="BU152" s="13" t="str">
        <f aca="false">IF($S152="DEVUELTO",1,"")</f>
        <v/>
      </c>
      <c r="BV152" s="13" t="str">
        <f aca="false">IF($S152="DEVUELTO",1,"")</f>
        <v/>
      </c>
      <c r="BW152" s="13" t="str">
        <f aca="false">IF($S152="CANCELADO",1,"")</f>
        <v/>
      </c>
    </row>
    <row r="153" customFormat="false" ht="23.1" hidden="false" customHeight="true" outlineLevel="0" collapsed="false">
      <c r="A153" s="143" t="n">
        <v>146</v>
      </c>
      <c r="B153" s="144"/>
      <c r="C153" s="145"/>
      <c r="D153" s="146"/>
      <c r="E153" s="147"/>
      <c r="F153" s="148"/>
      <c r="G153" s="144"/>
      <c r="H153" s="144"/>
      <c r="I153" s="144"/>
      <c r="J153" s="148"/>
      <c r="K153" s="148"/>
      <c r="L153" s="149"/>
      <c r="M153" s="144"/>
      <c r="N153" s="150"/>
      <c r="O153" s="150"/>
      <c r="P153" s="151" t="n">
        <f aca="false">IF(O153="",N153,"")</f>
        <v>0</v>
      </c>
      <c r="Q153" s="151" t="str">
        <f aca="false">IF(O153="","",(IF(N153&gt;O153,N153-O153,"")))</f>
        <v/>
      </c>
      <c r="R153" s="151" t="str">
        <f aca="false">IF(N153-O153&lt;0,N153-O153,"")</f>
        <v/>
      </c>
      <c r="S153" s="151" t="str">
        <f aca="false">IF(C153&lt;&gt;"",IF($N153="","CANCELADO",IF($O153&lt;&gt;"","FACTURADO","DEVUELTO")),IF(C153="",""))</f>
        <v/>
      </c>
      <c r="T153" s="152"/>
      <c r="U153" s="144"/>
      <c r="V153" s="153"/>
      <c r="W153" s="153"/>
      <c r="X153" s="154" t="n">
        <f aca="false">V153+W153</f>
        <v>0</v>
      </c>
      <c r="Y153" s="128"/>
      <c r="Z153" s="128"/>
      <c r="AA153" s="129" t="n">
        <f aca="false">IF(AND(Y153&lt;&gt;"",Z153&lt;&gt;""),Z153-Y153,0)</f>
        <v>0</v>
      </c>
      <c r="AB153" s="130"/>
      <c r="AC153" s="130"/>
      <c r="AD153" s="129" t="n">
        <f aca="false">AA153-(AB153+AC153)</f>
        <v>0</v>
      </c>
      <c r="AE153" s="149"/>
      <c r="AF153" s="155"/>
      <c r="AG153" s="146"/>
      <c r="AH153" s="144"/>
      <c r="AI153" s="148"/>
      <c r="AJ153" s="144"/>
      <c r="AK153" s="148"/>
      <c r="AL153" s="149"/>
      <c r="AM153" s="144"/>
      <c r="AN153" s="144"/>
      <c r="AO153" s="156"/>
      <c r="AP153" s="135"/>
      <c r="AQ153" s="157"/>
      <c r="AS153" s="137" t="n">
        <v>146</v>
      </c>
      <c r="AT153" s="158" t="n">
        <v>77101001</v>
      </c>
      <c r="AU153" s="138"/>
      <c r="AV153" s="138"/>
      <c r="AW153" s="139" t="str">
        <f aca="false">IF(O153="","",O153)</f>
        <v/>
      </c>
      <c r="AX153" s="138"/>
      <c r="AY153" s="138"/>
      <c r="AZ153" s="138"/>
      <c r="BA153" s="140" t="str">
        <f aca="false">IF(E153="","",E153)</f>
        <v/>
      </c>
      <c r="BB153" s="141" t="str">
        <f aca="false">IF(K153="","",K153)</f>
        <v/>
      </c>
      <c r="BC153" s="142" t="str">
        <f aca="false">IF(L153="","",L153)</f>
        <v/>
      </c>
      <c r="BT153" s="13" t="str">
        <f aca="false">IF($S153="CANCELADO",1,"")</f>
        <v/>
      </c>
      <c r="BU153" s="13" t="str">
        <f aca="false">IF($S153="DEVUELTO",1,"")</f>
        <v/>
      </c>
      <c r="BV153" s="13" t="str">
        <f aca="false">IF($S153="DEVUELTO",1,"")</f>
        <v/>
      </c>
      <c r="BW153" s="13" t="str">
        <f aca="false">IF($S153="CANCELADO",1,"")</f>
        <v/>
      </c>
    </row>
    <row r="154" customFormat="false" ht="23.1" hidden="false" customHeight="true" outlineLevel="0" collapsed="false">
      <c r="A154" s="143" t="n">
        <v>147</v>
      </c>
      <c r="B154" s="144"/>
      <c r="C154" s="145"/>
      <c r="D154" s="146"/>
      <c r="E154" s="147"/>
      <c r="F154" s="148"/>
      <c r="G154" s="144"/>
      <c r="H154" s="144"/>
      <c r="I154" s="144"/>
      <c r="J154" s="148"/>
      <c r="K154" s="148"/>
      <c r="L154" s="149"/>
      <c r="M154" s="144"/>
      <c r="N154" s="150"/>
      <c r="O154" s="150"/>
      <c r="P154" s="151" t="n">
        <f aca="false">IF(O154="",N154,"")</f>
        <v>0</v>
      </c>
      <c r="Q154" s="151" t="str">
        <f aca="false">IF(O154="","",(IF(N154&gt;O154,N154-O154,"")))</f>
        <v/>
      </c>
      <c r="R154" s="151" t="str">
        <f aca="false">IF(N154-O154&lt;0,N154-O154,"")</f>
        <v/>
      </c>
      <c r="S154" s="151" t="str">
        <f aca="false">IF(C154&lt;&gt;"",IF($N154="","CANCELADO",IF($O154&lt;&gt;"","FACTURADO","DEVUELTO")),IF(C154="",""))</f>
        <v/>
      </c>
      <c r="T154" s="152"/>
      <c r="U154" s="144"/>
      <c r="V154" s="153"/>
      <c r="W154" s="153"/>
      <c r="X154" s="154" t="n">
        <f aca="false">V154+W154</f>
        <v>0</v>
      </c>
      <c r="Y154" s="128"/>
      <c r="Z154" s="128"/>
      <c r="AA154" s="129" t="n">
        <f aca="false">IF(AND(Y154&lt;&gt;"",Z154&lt;&gt;""),Z154-Y154,0)</f>
        <v>0</v>
      </c>
      <c r="AB154" s="130"/>
      <c r="AC154" s="130"/>
      <c r="AD154" s="129" t="n">
        <f aca="false">AA154-(AB154+AC154)</f>
        <v>0</v>
      </c>
      <c r="AE154" s="149"/>
      <c r="AF154" s="155"/>
      <c r="AG154" s="146"/>
      <c r="AH154" s="144"/>
      <c r="AI154" s="148"/>
      <c r="AJ154" s="144"/>
      <c r="AK154" s="148"/>
      <c r="AL154" s="149"/>
      <c r="AM154" s="144"/>
      <c r="AN154" s="144"/>
      <c r="AO154" s="156"/>
      <c r="AP154" s="135"/>
      <c r="AQ154" s="157"/>
      <c r="AS154" s="137" t="n">
        <v>147</v>
      </c>
      <c r="AT154" s="158" t="n">
        <v>77101001</v>
      </c>
      <c r="AU154" s="138"/>
      <c r="AV154" s="138"/>
      <c r="AW154" s="139" t="str">
        <f aca="false">IF(O154="","",O154)</f>
        <v/>
      </c>
      <c r="AX154" s="138"/>
      <c r="AY154" s="138"/>
      <c r="AZ154" s="138"/>
      <c r="BA154" s="140" t="str">
        <f aca="false">IF(E154="","",E154)</f>
        <v/>
      </c>
      <c r="BB154" s="141" t="str">
        <f aca="false">IF(K154="","",K154)</f>
        <v/>
      </c>
      <c r="BC154" s="142" t="str">
        <f aca="false">IF(L154="","",L154)</f>
        <v/>
      </c>
      <c r="BT154" s="13" t="str">
        <f aca="false">IF($S154="CANCELADO",1,"")</f>
        <v/>
      </c>
      <c r="BU154" s="13" t="str">
        <f aca="false">IF($S154="DEVUELTO",1,"")</f>
        <v/>
      </c>
      <c r="BV154" s="13" t="str">
        <f aca="false">IF($S154="DEVUELTO",1,"")</f>
        <v/>
      </c>
      <c r="BW154" s="13" t="str">
        <f aca="false">IF($S154="CANCELADO",1,"")</f>
        <v/>
      </c>
    </row>
    <row r="155" customFormat="false" ht="23.1" hidden="false" customHeight="true" outlineLevel="0" collapsed="false">
      <c r="A155" s="143" t="n">
        <v>148</v>
      </c>
      <c r="B155" s="144"/>
      <c r="C155" s="145"/>
      <c r="D155" s="146"/>
      <c r="E155" s="147"/>
      <c r="F155" s="148"/>
      <c r="G155" s="144"/>
      <c r="H155" s="144"/>
      <c r="I155" s="144"/>
      <c r="J155" s="148"/>
      <c r="K155" s="148"/>
      <c r="L155" s="149"/>
      <c r="M155" s="144"/>
      <c r="N155" s="150"/>
      <c r="O155" s="150"/>
      <c r="P155" s="151" t="n">
        <f aca="false">IF(O155="",N155,"")</f>
        <v>0</v>
      </c>
      <c r="Q155" s="151" t="str">
        <f aca="false">IF(O155="","",(IF(N155&gt;O155,N155-O155,"")))</f>
        <v/>
      </c>
      <c r="R155" s="151" t="str">
        <f aca="false">IF(N155-O155&lt;0,N155-O155,"")</f>
        <v/>
      </c>
      <c r="S155" s="151" t="str">
        <f aca="false">IF(C155&lt;&gt;"",IF($N155="","CANCELADO",IF($O155&lt;&gt;"","FACTURADO","DEVUELTO")),IF(C155="",""))</f>
        <v/>
      </c>
      <c r="T155" s="152"/>
      <c r="U155" s="144"/>
      <c r="V155" s="153"/>
      <c r="W155" s="153"/>
      <c r="X155" s="154" t="n">
        <f aca="false">V155+W155</f>
        <v>0</v>
      </c>
      <c r="Y155" s="128"/>
      <c r="Z155" s="128"/>
      <c r="AA155" s="129" t="n">
        <f aca="false">IF(AND(Y155&lt;&gt;"",Z155&lt;&gt;""),Z155-Y155,0)</f>
        <v>0</v>
      </c>
      <c r="AB155" s="130"/>
      <c r="AC155" s="130"/>
      <c r="AD155" s="129" t="n">
        <f aca="false">AA155-(AB155+AC155)</f>
        <v>0</v>
      </c>
      <c r="AE155" s="149"/>
      <c r="AF155" s="155"/>
      <c r="AG155" s="146"/>
      <c r="AH155" s="144"/>
      <c r="AI155" s="148"/>
      <c r="AJ155" s="144"/>
      <c r="AK155" s="148"/>
      <c r="AL155" s="149"/>
      <c r="AM155" s="144"/>
      <c r="AN155" s="144"/>
      <c r="AO155" s="156"/>
      <c r="AP155" s="135"/>
      <c r="AQ155" s="157"/>
      <c r="AS155" s="137" t="n">
        <v>148</v>
      </c>
      <c r="AT155" s="158" t="n">
        <v>77101001</v>
      </c>
      <c r="AU155" s="138"/>
      <c r="AV155" s="138"/>
      <c r="AW155" s="139" t="str">
        <f aca="false">IF(O155="","",O155)</f>
        <v/>
      </c>
      <c r="AX155" s="138"/>
      <c r="AY155" s="138"/>
      <c r="AZ155" s="138"/>
      <c r="BA155" s="140" t="str">
        <f aca="false">IF(E155="","",E155)</f>
        <v/>
      </c>
      <c r="BB155" s="141" t="str">
        <f aca="false">IF(K155="","",K155)</f>
        <v/>
      </c>
      <c r="BC155" s="142" t="str">
        <f aca="false">IF(L155="","",L155)</f>
        <v/>
      </c>
      <c r="BT155" s="13" t="str">
        <f aca="false">IF($S155="CANCELADO",1,"")</f>
        <v/>
      </c>
      <c r="BU155" s="13" t="str">
        <f aca="false">IF($S155="DEVUELTO",1,"")</f>
        <v/>
      </c>
      <c r="BV155" s="13" t="str">
        <f aca="false">IF($S155="DEVUELTO",1,"")</f>
        <v/>
      </c>
      <c r="BW155" s="13" t="str">
        <f aca="false">IF($S155="CANCELADO",1,"")</f>
        <v/>
      </c>
    </row>
    <row r="156" customFormat="false" ht="23.1" hidden="false" customHeight="true" outlineLevel="0" collapsed="false">
      <c r="A156" s="143" t="n">
        <v>149</v>
      </c>
      <c r="B156" s="144"/>
      <c r="C156" s="145"/>
      <c r="D156" s="146"/>
      <c r="E156" s="147"/>
      <c r="F156" s="148"/>
      <c r="G156" s="144"/>
      <c r="H156" s="144"/>
      <c r="I156" s="144"/>
      <c r="J156" s="148"/>
      <c r="K156" s="148"/>
      <c r="L156" s="149"/>
      <c r="M156" s="144"/>
      <c r="N156" s="150"/>
      <c r="O156" s="150"/>
      <c r="P156" s="151" t="n">
        <f aca="false">IF(O156="",N156,"")</f>
        <v>0</v>
      </c>
      <c r="Q156" s="151" t="str">
        <f aca="false">IF(O156="","",(IF(N156&gt;O156,N156-O156,"")))</f>
        <v/>
      </c>
      <c r="R156" s="151" t="str">
        <f aca="false">IF(N156-O156&lt;0,N156-O156,"")</f>
        <v/>
      </c>
      <c r="S156" s="151" t="str">
        <f aca="false">IF(C156&lt;&gt;"",IF($N156="","CANCELADO",IF($O156&lt;&gt;"","FACTURADO","DEVUELTO")),IF(C156="",""))</f>
        <v/>
      </c>
      <c r="T156" s="152"/>
      <c r="U156" s="144"/>
      <c r="V156" s="153"/>
      <c r="W156" s="153"/>
      <c r="X156" s="154" t="n">
        <f aca="false">V156+W156</f>
        <v>0</v>
      </c>
      <c r="Y156" s="128"/>
      <c r="Z156" s="128"/>
      <c r="AA156" s="129" t="n">
        <f aca="false">IF(AND(Y156&lt;&gt;"",Z156&lt;&gt;""),Z156-Y156,0)</f>
        <v>0</v>
      </c>
      <c r="AB156" s="130"/>
      <c r="AC156" s="130"/>
      <c r="AD156" s="129" t="n">
        <f aca="false">AA156-(AB156+AC156)</f>
        <v>0</v>
      </c>
      <c r="AE156" s="149"/>
      <c r="AF156" s="155"/>
      <c r="AG156" s="146"/>
      <c r="AH156" s="144"/>
      <c r="AI156" s="148"/>
      <c r="AJ156" s="144"/>
      <c r="AK156" s="148"/>
      <c r="AL156" s="149"/>
      <c r="AM156" s="144"/>
      <c r="AN156" s="144"/>
      <c r="AO156" s="156"/>
      <c r="AP156" s="135"/>
      <c r="AQ156" s="157"/>
      <c r="AS156" s="137" t="n">
        <v>149</v>
      </c>
      <c r="AT156" s="158" t="n">
        <v>77101001</v>
      </c>
      <c r="AU156" s="138"/>
      <c r="AV156" s="138"/>
      <c r="AW156" s="139" t="str">
        <f aca="false">IF(O156="","",O156)</f>
        <v/>
      </c>
      <c r="AX156" s="138"/>
      <c r="AY156" s="138"/>
      <c r="AZ156" s="138"/>
      <c r="BA156" s="140" t="str">
        <f aca="false">IF(E156="","",E156)</f>
        <v/>
      </c>
      <c r="BB156" s="141" t="str">
        <f aca="false">IF(K156="","",K156)</f>
        <v/>
      </c>
      <c r="BC156" s="142" t="str">
        <f aca="false">IF(L156="","",L156)</f>
        <v/>
      </c>
      <c r="BT156" s="13" t="str">
        <f aca="false">IF($S156="CANCELADO",1,"")</f>
        <v/>
      </c>
      <c r="BU156" s="13" t="str">
        <f aca="false">IF($S156="DEVUELTO",1,"")</f>
        <v/>
      </c>
      <c r="BV156" s="13" t="str">
        <f aca="false">IF($S156="DEVUELTO",1,"")</f>
        <v/>
      </c>
      <c r="BW156" s="13" t="str">
        <f aca="false">IF($S156="CANCELADO",1,"")</f>
        <v/>
      </c>
    </row>
    <row r="157" customFormat="false" ht="23.1" hidden="false" customHeight="true" outlineLevel="0" collapsed="false">
      <c r="A157" s="143" t="n">
        <v>150</v>
      </c>
      <c r="B157" s="144"/>
      <c r="C157" s="145"/>
      <c r="D157" s="146"/>
      <c r="E157" s="147"/>
      <c r="F157" s="148"/>
      <c r="G157" s="144"/>
      <c r="H157" s="144"/>
      <c r="I157" s="144"/>
      <c r="J157" s="148"/>
      <c r="K157" s="148"/>
      <c r="L157" s="149"/>
      <c r="M157" s="144"/>
      <c r="N157" s="150"/>
      <c r="O157" s="150"/>
      <c r="P157" s="151" t="n">
        <f aca="false">IF(O157="",N157,"")</f>
        <v>0</v>
      </c>
      <c r="Q157" s="151" t="str">
        <f aca="false">IF(O157="","",(IF(N157&gt;O157,N157-O157,"")))</f>
        <v/>
      </c>
      <c r="R157" s="151" t="str">
        <f aca="false">IF(N157-O157&lt;0,N157-O157,"")</f>
        <v/>
      </c>
      <c r="S157" s="151" t="str">
        <f aca="false">IF(C157&lt;&gt;"",IF($N157="","CANCELADO",IF($O157&lt;&gt;"","FACTURADO","DEVUELTO")),IF(C157="",""))</f>
        <v/>
      </c>
      <c r="T157" s="152"/>
      <c r="U157" s="144"/>
      <c r="V157" s="153"/>
      <c r="W157" s="153"/>
      <c r="X157" s="154" t="n">
        <f aca="false">V157+W157</f>
        <v>0</v>
      </c>
      <c r="Y157" s="128"/>
      <c r="Z157" s="128"/>
      <c r="AA157" s="129" t="n">
        <f aca="false">IF(AND(Y157&lt;&gt;"",Z157&lt;&gt;""),Z157-Y157,0)</f>
        <v>0</v>
      </c>
      <c r="AB157" s="130"/>
      <c r="AC157" s="130"/>
      <c r="AD157" s="129" t="n">
        <f aca="false">AA157-(AB157+AC157)</f>
        <v>0</v>
      </c>
      <c r="AE157" s="149"/>
      <c r="AF157" s="155"/>
      <c r="AG157" s="146"/>
      <c r="AH157" s="144"/>
      <c r="AI157" s="148"/>
      <c r="AJ157" s="144"/>
      <c r="AK157" s="148"/>
      <c r="AL157" s="149"/>
      <c r="AM157" s="144"/>
      <c r="AN157" s="144"/>
      <c r="AO157" s="156"/>
      <c r="AP157" s="135"/>
      <c r="AQ157" s="157"/>
      <c r="AS157" s="137" t="n">
        <v>150</v>
      </c>
      <c r="AT157" s="158" t="n">
        <v>77101001</v>
      </c>
      <c r="AU157" s="138"/>
      <c r="AV157" s="138"/>
      <c r="AW157" s="139" t="str">
        <f aca="false">IF(O157="","",O157)</f>
        <v/>
      </c>
      <c r="AX157" s="138"/>
      <c r="AY157" s="138"/>
      <c r="AZ157" s="138"/>
      <c r="BA157" s="140" t="str">
        <f aca="false">IF(E157="","",E157)</f>
        <v/>
      </c>
      <c r="BB157" s="141" t="str">
        <f aca="false">IF(K157="","",K157)</f>
        <v/>
      </c>
      <c r="BC157" s="142" t="str">
        <f aca="false">IF(L157="","",L157)</f>
        <v/>
      </c>
      <c r="BT157" s="13" t="str">
        <f aca="false">IF($S157="CANCELADO",1,"")</f>
        <v/>
      </c>
      <c r="BU157" s="13" t="str">
        <f aca="false">IF($S157="DEVUELTO",1,"")</f>
        <v/>
      </c>
      <c r="BV157" s="13" t="str">
        <f aca="false">IF($S157="DEVUELTO",1,"")</f>
        <v/>
      </c>
      <c r="BW157" s="13" t="str">
        <f aca="false">IF($S157="CANCELADO",1,"")</f>
        <v/>
      </c>
    </row>
    <row r="158" customFormat="false" ht="23.1" hidden="false" customHeight="true" outlineLevel="0" collapsed="false">
      <c r="A158" s="143" t="n">
        <v>151</v>
      </c>
      <c r="B158" s="144"/>
      <c r="C158" s="145"/>
      <c r="D158" s="146"/>
      <c r="E158" s="147"/>
      <c r="F158" s="148"/>
      <c r="G158" s="144"/>
      <c r="H158" s="144"/>
      <c r="I158" s="144"/>
      <c r="J158" s="148"/>
      <c r="K158" s="148"/>
      <c r="L158" s="149"/>
      <c r="M158" s="144"/>
      <c r="N158" s="150"/>
      <c r="O158" s="150"/>
      <c r="P158" s="151" t="n">
        <f aca="false">IF(O158="",N158,"")</f>
        <v>0</v>
      </c>
      <c r="Q158" s="151" t="str">
        <f aca="false">IF(O158="","",(IF(N158&gt;O158,N158-O158,"")))</f>
        <v/>
      </c>
      <c r="R158" s="151" t="str">
        <f aca="false">IF(N158-O158&lt;0,N158-O158,"")</f>
        <v/>
      </c>
      <c r="S158" s="151" t="str">
        <f aca="false">IF(C158&lt;&gt;"",IF($N158="","CANCELADO",IF($O158&lt;&gt;"","FACTURADO","DEVUELTO")),IF(C158="",""))</f>
        <v/>
      </c>
      <c r="T158" s="152"/>
      <c r="U158" s="144"/>
      <c r="V158" s="153"/>
      <c r="W158" s="153"/>
      <c r="X158" s="154" t="n">
        <f aca="false">V158+W158</f>
        <v>0</v>
      </c>
      <c r="Y158" s="128"/>
      <c r="Z158" s="128"/>
      <c r="AA158" s="129" t="n">
        <f aca="false">IF(AND(Y158&lt;&gt;"",Z158&lt;&gt;""),Z158-Y158,0)</f>
        <v>0</v>
      </c>
      <c r="AB158" s="130"/>
      <c r="AC158" s="130"/>
      <c r="AD158" s="129" t="n">
        <f aca="false">AA158-(AB158+AC158)</f>
        <v>0</v>
      </c>
      <c r="AE158" s="149"/>
      <c r="AF158" s="155"/>
      <c r="AG158" s="146"/>
      <c r="AH158" s="144"/>
      <c r="AI158" s="148"/>
      <c r="AJ158" s="144"/>
      <c r="AK158" s="148"/>
      <c r="AL158" s="149"/>
      <c r="AM158" s="144"/>
      <c r="AN158" s="144"/>
      <c r="AO158" s="156"/>
      <c r="AP158" s="135"/>
      <c r="AQ158" s="157"/>
      <c r="AS158" s="137" t="n">
        <v>151</v>
      </c>
      <c r="AT158" s="160" t="n">
        <v>77101001</v>
      </c>
      <c r="AU158" s="161"/>
      <c r="AV158" s="161"/>
      <c r="AW158" s="162" t="str">
        <f aca="false">IF(O158="","",O158)</f>
        <v/>
      </c>
      <c r="AX158" s="161"/>
      <c r="AY158" s="161"/>
      <c r="AZ158" s="161"/>
      <c r="BA158" s="163" t="str">
        <f aca="false">IF(E158="","",E158)</f>
        <v/>
      </c>
      <c r="BB158" s="164" t="str">
        <f aca="false">IF(K158="","",K158)</f>
        <v/>
      </c>
      <c r="BC158" s="165" t="str">
        <f aca="false">IF(L158="","",L158)</f>
        <v/>
      </c>
      <c r="BT158" s="13" t="str">
        <f aca="false">IF($S158="CANCELADO",1,"")</f>
        <v/>
      </c>
      <c r="BU158" s="13" t="str">
        <f aca="false">IF($S158="DEVUELTO",1,"")</f>
        <v/>
      </c>
      <c r="BV158" s="13" t="str">
        <f aca="false">IF($S158="DEVUELTO",1,"")</f>
        <v/>
      </c>
      <c r="BW158" s="13" t="str">
        <f aca="false">IF($S158="CANCELADO",1,"")</f>
        <v/>
      </c>
    </row>
    <row r="159" customFormat="false" ht="23.1" hidden="false" customHeight="true" outlineLevel="0" collapsed="false">
      <c r="A159" s="143" t="n">
        <v>152</v>
      </c>
      <c r="B159" s="144"/>
      <c r="C159" s="145"/>
      <c r="D159" s="146"/>
      <c r="E159" s="147"/>
      <c r="F159" s="148"/>
      <c r="G159" s="144"/>
      <c r="H159" s="144"/>
      <c r="I159" s="144"/>
      <c r="J159" s="148"/>
      <c r="K159" s="148"/>
      <c r="L159" s="149"/>
      <c r="M159" s="144"/>
      <c r="N159" s="150"/>
      <c r="O159" s="150"/>
      <c r="P159" s="151" t="n">
        <f aca="false">IF(O159="",N159,"")</f>
        <v>0</v>
      </c>
      <c r="Q159" s="151" t="str">
        <f aca="false">IF(O159="","",(IF(N159&gt;O159,N159-O159,"")))</f>
        <v/>
      </c>
      <c r="R159" s="151" t="str">
        <f aca="false">IF(N159-O159&lt;0,N159-O159,"")</f>
        <v/>
      </c>
      <c r="S159" s="151" t="str">
        <f aca="false">IF(C159&lt;&gt;"",IF($N159="","CANCELADO",IF($O159&lt;&gt;"","FACTURADO","DEVUELTO")),IF(C159="",""))</f>
        <v/>
      </c>
      <c r="T159" s="152"/>
      <c r="U159" s="144"/>
      <c r="V159" s="153"/>
      <c r="W159" s="153"/>
      <c r="X159" s="154" t="n">
        <f aca="false">V159+W159</f>
        <v>0</v>
      </c>
      <c r="Y159" s="128"/>
      <c r="Z159" s="128"/>
      <c r="AA159" s="129" t="n">
        <f aca="false">IF(AND(Y159&lt;&gt;"",Z159&lt;&gt;""),Z159-Y159,0)</f>
        <v>0</v>
      </c>
      <c r="AB159" s="130"/>
      <c r="AC159" s="130"/>
      <c r="AD159" s="129" t="n">
        <f aca="false">AA159-(AB159+AC159)</f>
        <v>0</v>
      </c>
      <c r="AE159" s="149"/>
      <c r="AF159" s="155"/>
      <c r="AG159" s="146"/>
      <c r="AH159" s="144"/>
      <c r="AI159" s="148"/>
      <c r="AJ159" s="144"/>
      <c r="AK159" s="148"/>
      <c r="AL159" s="149"/>
      <c r="AM159" s="144"/>
      <c r="AN159" s="144"/>
      <c r="AO159" s="156"/>
      <c r="AP159" s="135"/>
      <c r="AQ159" s="157"/>
      <c r="AS159" s="137" t="n">
        <v>152</v>
      </c>
      <c r="AT159" s="160" t="n">
        <v>77101001</v>
      </c>
      <c r="AU159" s="161"/>
      <c r="AV159" s="161"/>
      <c r="AW159" s="162" t="str">
        <f aca="false">IF(O159="","",O159)</f>
        <v/>
      </c>
      <c r="AX159" s="161"/>
      <c r="AY159" s="161"/>
      <c r="AZ159" s="161"/>
      <c r="BA159" s="163" t="str">
        <f aca="false">IF(E159="","",E159)</f>
        <v/>
      </c>
      <c r="BB159" s="164" t="str">
        <f aca="false">IF(K159="","",K159)</f>
        <v/>
      </c>
      <c r="BC159" s="165" t="str">
        <f aca="false">IF(L159="","",L159)</f>
        <v/>
      </c>
      <c r="BT159" s="13" t="str">
        <f aca="false">IF($S159="CANCELADO",1,"")</f>
        <v/>
      </c>
      <c r="BU159" s="13" t="str">
        <f aca="false">IF($S159="DEVUELTO",1,"")</f>
        <v/>
      </c>
      <c r="BV159" s="13" t="str">
        <f aca="false">IF($S159="DEVUELTO",1,"")</f>
        <v/>
      </c>
      <c r="BW159" s="13" t="str">
        <f aca="false">IF($S159="CANCELADO",1,"")</f>
        <v/>
      </c>
    </row>
    <row r="160" customFormat="false" ht="23.1" hidden="false" customHeight="true" outlineLevel="0" collapsed="false">
      <c r="A160" s="143" t="n">
        <v>153</v>
      </c>
      <c r="B160" s="144"/>
      <c r="C160" s="145"/>
      <c r="D160" s="146"/>
      <c r="E160" s="147"/>
      <c r="F160" s="148"/>
      <c r="G160" s="144"/>
      <c r="H160" s="144"/>
      <c r="I160" s="144"/>
      <c r="J160" s="148"/>
      <c r="K160" s="148"/>
      <c r="L160" s="149"/>
      <c r="M160" s="144"/>
      <c r="N160" s="150"/>
      <c r="O160" s="150"/>
      <c r="P160" s="151" t="n">
        <f aca="false">IF(O160="",N160,"")</f>
        <v>0</v>
      </c>
      <c r="Q160" s="151" t="str">
        <f aca="false">IF(O160="","",(IF(N160&gt;O160,N160-O160,"")))</f>
        <v/>
      </c>
      <c r="R160" s="151" t="str">
        <f aca="false">IF(N160-O160&lt;0,N160-O160,"")</f>
        <v/>
      </c>
      <c r="S160" s="151" t="str">
        <f aca="false">IF(C160&lt;&gt;"",IF($N160="","CANCELADO",IF($O160&lt;&gt;"","FACTURADO","DEVUELTO")),IF(C160="",""))</f>
        <v/>
      </c>
      <c r="T160" s="152"/>
      <c r="U160" s="144"/>
      <c r="V160" s="153"/>
      <c r="W160" s="153"/>
      <c r="X160" s="154" t="n">
        <f aca="false">V160+W160</f>
        <v>0</v>
      </c>
      <c r="Y160" s="128"/>
      <c r="Z160" s="128"/>
      <c r="AA160" s="129" t="n">
        <f aca="false">IF(AND(Y160&lt;&gt;"",Z160&lt;&gt;""),Z160-Y160,0)</f>
        <v>0</v>
      </c>
      <c r="AB160" s="130"/>
      <c r="AC160" s="130"/>
      <c r="AD160" s="129" t="n">
        <f aca="false">AA160-(AB160+AC160)</f>
        <v>0</v>
      </c>
      <c r="AE160" s="149"/>
      <c r="AF160" s="155"/>
      <c r="AG160" s="146"/>
      <c r="AH160" s="144"/>
      <c r="AI160" s="148"/>
      <c r="AJ160" s="144"/>
      <c r="AK160" s="148"/>
      <c r="AL160" s="149"/>
      <c r="AM160" s="144"/>
      <c r="AN160" s="144"/>
      <c r="AO160" s="156"/>
      <c r="AP160" s="135"/>
      <c r="AQ160" s="157"/>
      <c r="AS160" s="137" t="n">
        <v>153</v>
      </c>
      <c r="AT160" s="160" t="n">
        <v>77101001</v>
      </c>
      <c r="AU160" s="161"/>
      <c r="AV160" s="161"/>
      <c r="AW160" s="162" t="str">
        <f aca="false">IF(O160="","",O160)</f>
        <v/>
      </c>
      <c r="AX160" s="161"/>
      <c r="AY160" s="161"/>
      <c r="AZ160" s="161"/>
      <c r="BA160" s="163" t="str">
        <f aca="false">IF(E160="","",E160)</f>
        <v/>
      </c>
      <c r="BB160" s="164" t="str">
        <f aca="false">IF(K160="","",K160)</f>
        <v/>
      </c>
      <c r="BC160" s="165" t="str">
        <f aca="false">IF(L160="","",L160)</f>
        <v/>
      </c>
      <c r="BT160" s="13" t="str">
        <f aca="false">IF($S160="CANCELADO",1,"")</f>
        <v/>
      </c>
      <c r="BU160" s="13" t="str">
        <f aca="false">IF($S160="DEVUELTO",1,"")</f>
        <v/>
      </c>
      <c r="BV160" s="13" t="str">
        <f aca="false">IF($S160="DEVUELTO",1,"")</f>
        <v/>
      </c>
      <c r="BW160" s="13" t="str">
        <f aca="false">IF($S160="CANCELADO",1,"")</f>
        <v/>
      </c>
    </row>
    <row r="161" customFormat="false" ht="23.1" hidden="false" customHeight="true" outlineLevel="0" collapsed="false">
      <c r="A161" s="143" t="n">
        <v>154</v>
      </c>
      <c r="B161" s="144"/>
      <c r="C161" s="145"/>
      <c r="D161" s="146"/>
      <c r="E161" s="147"/>
      <c r="F161" s="148"/>
      <c r="G161" s="144"/>
      <c r="H161" s="144"/>
      <c r="I161" s="144"/>
      <c r="J161" s="148"/>
      <c r="K161" s="148"/>
      <c r="L161" s="149"/>
      <c r="M161" s="144"/>
      <c r="N161" s="150"/>
      <c r="O161" s="150"/>
      <c r="P161" s="151" t="n">
        <f aca="false">IF(O161="",N161,"")</f>
        <v>0</v>
      </c>
      <c r="Q161" s="151" t="str">
        <f aca="false">IF(O161="","",(IF(N161&gt;O161,N161-O161,"")))</f>
        <v/>
      </c>
      <c r="R161" s="151" t="str">
        <f aca="false">IF(N161-O161&lt;0,N161-O161,"")</f>
        <v/>
      </c>
      <c r="S161" s="151" t="str">
        <f aca="false">IF(C161&lt;&gt;"",IF($N161="","CANCELADO",IF($O161&lt;&gt;"","FACTURADO","DEVUELTO")),IF(C161="",""))</f>
        <v/>
      </c>
      <c r="T161" s="152"/>
      <c r="U161" s="144"/>
      <c r="V161" s="153"/>
      <c r="W161" s="153"/>
      <c r="X161" s="154" t="n">
        <f aca="false">V161+W161</f>
        <v>0</v>
      </c>
      <c r="Y161" s="128"/>
      <c r="Z161" s="128"/>
      <c r="AA161" s="129" t="n">
        <f aca="false">IF(AND(Y161&lt;&gt;"",Z161&lt;&gt;""),Z161-Y161,0)</f>
        <v>0</v>
      </c>
      <c r="AB161" s="130"/>
      <c r="AC161" s="130"/>
      <c r="AD161" s="129" t="n">
        <f aca="false">AA161-(AB161+AC161)</f>
        <v>0</v>
      </c>
      <c r="AE161" s="149"/>
      <c r="AF161" s="155"/>
      <c r="AG161" s="146"/>
      <c r="AH161" s="144"/>
      <c r="AI161" s="148"/>
      <c r="AJ161" s="144"/>
      <c r="AK161" s="148"/>
      <c r="AL161" s="149"/>
      <c r="AM161" s="144"/>
      <c r="AN161" s="144"/>
      <c r="AO161" s="156"/>
      <c r="AP161" s="135"/>
      <c r="AQ161" s="157"/>
      <c r="AS161" s="137" t="n">
        <v>154</v>
      </c>
      <c r="AT161" s="160" t="n">
        <v>77101001</v>
      </c>
      <c r="AU161" s="161"/>
      <c r="AV161" s="161"/>
      <c r="AW161" s="162" t="str">
        <f aca="false">IF(O161="","",O161)</f>
        <v/>
      </c>
      <c r="AX161" s="161"/>
      <c r="AY161" s="161"/>
      <c r="AZ161" s="161"/>
      <c r="BA161" s="163" t="str">
        <f aca="false">IF(E161="","",E161)</f>
        <v/>
      </c>
      <c r="BB161" s="164" t="str">
        <f aca="false">IF(K161="","",K161)</f>
        <v/>
      </c>
      <c r="BC161" s="165" t="str">
        <f aca="false">IF(L161="","",L161)</f>
        <v/>
      </c>
      <c r="BT161" s="13" t="str">
        <f aca="false">IF($S161="CANCELADO",1,"")</f>
        <v/>
      </c>
      <c r="BU161" s="13" t="str">
        <f aca="false">IF($S161="DEVUELTO",1,"")</f>
        <v/>
      </c>
      <c r="BV161" s="13" t="str">
        <f aca="false">IF($S161="DEVUELTO",1,"")</f>
        <v/>
      </c>
      <c r="BW161" s="13" t="str">
        <f aca="false">IF($S161="CANCELADO",1,"")</f>
        <v/>
      </c>
    </row>
    <row r="162" customFormat="false" ht="23.1" hidden="false" customHeight="true" outlineLevel="0" collapsed="false">
      <c r="A162" s="143" t="n">
        <v>155</v>
      </c>
      <c r="B162" s="144"/>
      <c r="C162" s="145"/>
      <c r="D162" s="146"/>
      <c r="E162" s="147"/>
      <c r="F162" s="148"/>
      <c r="G162" s="144"/>
      <c r="H162" s="144"/>
      <c r="I162" s="144"/>
      <c r="J162" s="148"/>
      <c r="K162" s="148"/>
      <c r="L162" s="149"/>
      <c r="M162" s="144"/>
      <c r="N162" s="150"/>
      <c r="O162" s="150"/>
      <c r="P162" s="151" t="n">
        <f aca="false">IF(O162="",N162,"")</f>
        <v>0</v>
      </c>
      <c r="Q162" s="151" t="str">
        <f aca="false">IF(O162="","",(IF(N162&gt;O162,N162-O162,"")))</f>
        <v/>
      </c>
      <c r="R162" s="151" t="str">
        <f aca="false">IF(N162-O162&lt;0,N162-O162,"")</f>
        <v/>
      </c>
      <c r="S162" s="151" t="str">
        <f aca="false">IF(C162&lt;&gt;"",IF($N162="","CANCELADO",IF($O162&lt;&gt;"","FACTURADO","DEVUELTO")),IF(C162="",""))</f>
        <v/>
      </c>
      <c r="T162" s="152"/>
      <c r="U162" s="144"/>
      <c r="V162" s="153"/>
      <c r="W162" s="153"/>
      <c r="X162" s="154" t="n">
        <f aca="false">V162+W162</f>
        <v>0</v>
      </c>
      <c r="Y162" s="128"/>
      <c r="Z162" s="128"/>
      <c r="AA162" s="129" t="n">
        <f aca="false">IF(AND(Y162&lt;&gt;"",Z162&lt;&gt;""),Z162-Y162,0)</f>
        <v>0</v>
      </c>
      <c r="AB162" s="130"/>
      <c r="AC162" s="130"/>
      <c r="AD162" s="129" t="n">
        <f aca="false">AA162-(AB162+AC162)</f>
        <v>0</v>
      </c>
      <c r="AE162" s="149"/>
      <c r="AF162" s="155"/>
      <c r="AG162" s="146"/>
      <c r="AH162" s="144"/>
      <c r="AI162" s="148"/>
      <c r="AJ162" s="144"/>
      <c r="AK162" s="148"/>
      <c r="AL162" s="149"/>
      <c r="AM162" s="144"/>
      <c r="AN162" s="144"/>
      <c r="AO162" s="156"/>
      <c r="AP162" s="135"/>
      <c r="AQ162" s="157"/>
      <c r="AS162" s="137" t="n">
        <v>155</v>
      </c>
      <c r="AT162" s="160" t="n">
        <v>77101001</v>
      </c>
      <c r="AU162" s="161"/>
      <c r="AV162" s="161"/>
      <c r="AW162" s="162" t="str">
        <f aca="false">IF(O162="","",O162)</f>
        <v/>
      </c>
      <c r="AX162" s="161"/>
      <c r="AY162" s="161"/>
      <c r="AZ162" s="161"/>
      <c r="BA162" s="163" t="str">
        <f aca="false">IF(E162="","",E162)</f>
        <v/>
      </c>
      <c r="BB162" s="164" t="str">
        <f aca="false">IF(K162="","",K162)</f>
        <v/>
      </c>
      <c r="BC162" s="165" t="str">
        <f aca="false">IF(L162="","",L162)</f>
        <v/>
      </c>
      <c r="BT162" s="13" t="str">
        <f aca="false">IF($S162="CANCELADO",1,"")</f>
        <v/>
      </c>
      <c r="BU162" s="13" t="str">
        <f aca="false">IF($S162="DEVUELTO",1,"")</f>
        <v/>
      </c>
      <c r="BV162" s="13" t="str">
        <f aca="false">IF($S162="DEVUELTO",1,"")</f>
        <v/>
      </c>
      <c r="BW162" s="13" t="str">
        <f aca="false">IF($S162="CANCELADO",1,"")</f>
        <v/>
      </c>
    </row>
    <row r="163" customFormat="false" ht="23.1" hidden="false" customHeight="true" outlineLevel="0" collapsed="false">
      <c r="A163" s="143" t="n">
        <v>156</v>
      </c>
      <c r="B163" s="144"/>
      <c r="C163" s="145"/>
      <c r="D163" s="146"/>
      <c r="E163" s="147"/>
      <c r="F163" s="148"/>
      <c r="G163" s="144"/>
      <c r="H163" s="144"/>
      <c r="I163" s="144"/>
      <c r="J163" s="148"/>
      <c r="K163" s="148"/>
      <c r="L163" s="149"/>
      <c r="M163" s="144"/>
      <c r="N163" s="150"/>
      <c r="O163" s="150"/>
      <c r="P163" s="151" t="n">
        <f aca="false">IF(O163="",N163,"")</f>
        <v>0</v>
      </c>
      <c r="Q163" s="151" t="str">
        <f aca="false">IF(O163="","",(IF(N163&gt;O163,N163-O163,"")))</f>
        <v/>
      </c>
      <c r="R163" s="151" t="str">
        <f aca="false">IF(N163-O163&lt;0,N163-O163,"")</f>
        <v/>
      </c>
      <c r="S163" s="151" t="str">
        <f aca="false">IF(C163&lt;&gt;"",IF($N163="","CANCELADO",IF($O163&lt;&gt;"","FACTURADO","DEVUELTO")),IF(C163="",""))</f>
        <v/>
      </c>
      <c r="T163" s="152"/>
      <c r="U163" s="144"/>
      <c r="V163" s="153"/>
      <c r="W163" s="153"/>
      <c r="X163" s="154" t="n">
        <f aca="false">V163+W163</f>
        <v>0</v>
      </c>
      <c r="Y163" s="128"/>
      <c r="Z163" s="128"/>
      <c r="AA163" s="129" t="n">
        <f aca="false">IF(AND(Y163&lt;&gt;"",Z163&lt;&gt;""),Z163-Y163,0)</f>
        <v>0</v>
      </c>
      <c r="AB163" s="130"/>
      <c r="AC163" s="130"/>
      <c r="AD163" s="129" t="n">
        <f aca="false">AA163-(AB163+AC163)</f>
        <v>0</v>
      </c>
      <c r="AE163" s="149"/>
      <c r="AF163" s="155"/>
      <c r="AG163" s="146"/>
      <c r="AH163" s="144"/>
      <c r="AI163" s="148"/>
      <c r="AJ163" s="144"/>
      <c r="AK163" s="148"/>
      <c r="AL163" s="149"/>
      <c r="AM163" s="144"/>
      <c r="AN163" s="144"/>
      <c r="AO163" s="156"/>
      <c r="AP163" s="135"/>
      <c r="AQ163" s="157"/>
      <c r="AS163" s="137" t="n">
        <v>156</v>
      </c>
      <c r="AT163" s="160" t="n">
        <v>77101001</v>
      </c>
      <c r="AU163" s="161"/>
      <c r="AV163" s="161"/>
      <c r="AW163" s="162" t="str">
        <f aca="false">IF(O163="","",O163)</f>
        <v/>
      </c>
      <c r="AX163" s="161"/>
      <c r="AY163" s="161"/>
      <c r="AZ163" s="161"/>
      <c r="BA163" s="163" t="str">
        <f aca="false">IF(E163="","",E163)</f>
        <v/>
      </c>
      <c r="BB163" s="164" t="str">
        <f aca="false">IF(K163="","",K163)</f>
        <v/>
      </c>
      <c r="BC163" s="165" t="str">
        <f aca="false">IF(L163="","",L163)</f>
        <v/>
      </c>
      <c r="BT163" s="13" t="str">
        <f aca="false">IF($S163="CANCELADO",1,"")</f>
        <v/>
      </c>
      <c r="BU163" s="13" t="str">
        <f aca="false">IF($S163="DEVUELTO",1,"")</f>
        <v/>
      </c>
      <c r="BV163" s="13" t="str">
        <f aca="false">IF($S163="DEVUELTO",1,"")</f>
        <v/>
      </c>
      <c r="BW163" s="13" t="str">
        <f aca="false">IF($S163="CANCELADO",1,"")</f>
        <v/>
      </c>
    </row>
    <row r="164" customFormat="false" ht="23.1" hidden="false" customHeight="true" outlineLevel="0" collapsed="false">
      <c r="A164" s="143" t="n">
        <v>157</v>
      </c>
      <c r="B164" s="144"/>
      <c r="C164" s="145"/>
      <c r="D164" s="146"/>
      <c r="E164" s="147"/>
      <c r="F164" s="148"/>
      <c r="G164" s="144"/>
      <c r="H164" s="144"/>
      <c r="I164" s="144"/>
      <c r="J164" s="148"/>
      <c r="K164" s="148"/>
      <c r="L164" s="149"/>
      <c r="M164" s="144"/>
      <c r="N164" s="150"/>
      <c r="O164" s="150"/>
      <c r="P164" s="151" t="n">
        <f aca="false">IF(O164="",N164,"")</f>
        <v>0</v>
      </c>
      <c r="Q164" s="151" t="str">
        <f aca="false">IF(O164="","",(IF(N164&gt;O164,N164-O164,"")))</f>
        <v/>
      </c>
      <c r="R164" s="151" t="str">
        <f aca="false">IF(N164-O164&lt;0,N164-O164,"")</f>
        <v/>
      </c>
      <c r="S164" s="151" t="str">
        <f aca="false">IF(C164&lt;&gt;"",IF($N164="","CANCELADO",IF($O164&lt;&gt;"","FACTURADO","DEVUELTO")),IF(C164="",""))</f>
        <v/>
      </c>
      <c r="T164" s="152"/>
      <c r="U164" s="144"/>
      <c r="V164" s="153"/>
      <c r="W164" s="153"/>
      <c r="X164" s="154" t="n">
        <f aca="false">V164+W164</f>
        <v>0</v>
      </c>
      <c r="Y164" s="128"/>
      <c r="Z164" s="128"/>
      <c r="AA164" s="129" t="n">
        <f aca="false">IF(AND(Y164&lt;&gt;"",Z164&lt;&gt;""),Z164-Y164,0)</f>
        <v>0</v>
      </c>
      <c r="AB164" s="130"/>
      <c r="AC164" s="130"/>
      <c r="AD164" s="129" t="n">
        <f aca="false">AA164-(AB164+AC164)</f>
        <v>0</v>
      </c>
      <c r="AE164" s="149"/>
      <c r="AF164" s="155"/>
      <c r="AG164" s="146"/>
      <c r="AH164" s="144"/>
      <c r="AI164" s="148"/>
      <c r="AJ164" s="144"/>
      <c r="AK164" s="148"/>
      <c r="AL164" s="149"/>
      <c r="AM164" s="144"/>
      <c r="AN164" s="144"/>
      <c r="AO164" s="156"/>
      <c r="AP164" s="135"/>
      <c r="AQ164" s="157"/>
      <c r="AS164" s="137" t="n">
        <v>157</v>
      </c>
      <c r="AT164" s="160" t="n">
        <v>77101001</v>
      </c>
      <c r="AU164" s="161"/>
      <c r="AV164" s="161"/>
      <c r="AW164" s="162" t="str">
        <f aca="false">IF(O164="","",O164)</f>
        <v/>
      </c>
      <c r="AX164" s="161"/>
      <c r="AY164" s="161"/>
      <c r="AZ164" s="161"/>
      <c r="BA164" s="163" t="str">
        <f aca="false">IF(E164="","",E164)</f>
        <v/>
      </c>
      <c r="BB164" s="164" t="str">
        <f aca="false">IF(K164="","",K164)</f>
        <v/>
      </c>
      <c r="BC164" s="165" t="str">
        <f aca="false">IF(L164="","",L164)</f>
        <v/>
      </c>
      <c r="BT164" s="13" t="str">
        <f aca="false">IF($S164="CANCELADO",1,"")</f>
        <v/>
      </c>
      <c r="BU164" s="13" t="str">
        <f aca="false">IF($S164="DEVUELTO",1,"")</f>
        <v/>
      </c>
      <c r="BV164" s="13" t="str">
        <f aca="false">IF($S164="DEVUELTO",1,"")</f>
        <v/>
      </c>
      <c r="BW164" s="13" t="str">
        <f aca="false">IF($S164="CANCELADO",1,"")</f>
        <v/>
      </c>
    </row>
    <row r="165" customFormat="false" ht="23.1" hidden="false" customHeight="true" outlineLevel="0" collapsed="false">
      <c r="A165" s="143" t="n">
        <v>158</v>
      </c>
      <c r="B165" s="144"/>
      <c r="C165" s="145"/>
      <c r="D165" s="146"/>
      <c r="E165" s="147"/>
      <c r="F165" s="148"/>
      <c r="G165" s="144"/>
      <c r="H165" s="144"/>
      <c r="I165" s="144"/>
      <c r="J165" s="148"/>
      <c r="K165" s="148"/>
      <c r="L165" s="149"/>
      <c r="M165" s="144"/>
      <c r="N165" s="150"/>
      <c r="O165" s="150"/>
      <c r="P165" s="151" t="n">
        <f aca="false">IF(O165="",N165,"")</f>
        <v>0</v>
      </c>
      <c r="Q165" s="151" t="str">
        <f aca="false">IF(O165="","",(IF(N165&gt;O165,N165-O165,"")))</f>
        <v/>
      </c>
      <c r="R165" s="151" t="str">
        <f aca="false">IF(N165-O165&lt;0,N165-O165,"")</f>
        <v/>
      </c>
      <c r="S165" s="151" t="str">
        <f aca="false">IF(C165&lt;&gt;"",IF($N165="","CANCELADO",IF($O165&lt;&gt;"","FACTURADO","DEVUELTO")),IF(C165="",""))</f>
        <v/>
      </c>
      <c r="T165" s="152"/>
      <c r="U165" s="144"/>
      <c r="V165" s="153"/>
      <c r="W165" s="153"/>
      <c r="X165" s="154" t="n">
        <f aca="false">V165+W165</f>
        <v>0</v>
      </c>
      <c r="Y165" s="128"/>
      <c r="Z165" s="128"/>
      <c r="AA165" s="129" t="n">
        <f aca="false">IF(AND(Y165&lt;&gt;"",Z165&lt;&gt;""),Z165-Y165,0)</f>
        <v>0</v>
      </c>
      <c r="AB165" s="130"/>
      <c r="AC165" s="130"/>
      <c r="AD165" s="129" t="n">
        <f aca="false">AA165-(AB165+AC165)</f>
        <v>0</v>
      </c>
      <c r="AE165" s="149"/>
      <c r="AF165" s="155"/>
      <c r="AG165" s="146"/>
      <c r="AH165" s="144"/>
      <c r="AI165" s="148"/>
      <c r="AJ165" s="144"/>
      <c r="AK165" s="148"/>
      <c r="AL165" s="149"/>
      <c r="AM165" s="144"/>
      <c r="AN165" s="144"/>
      <c r="AO165" s="156"/>
      <c r="AP165" s="135"/>
      <c r="AQ165" s="157"/>
      <c r="AS165" s="137" t="n">
        <v>158</v>
      </c>
      <c r="AT165" s="160" t="n">
        <v>77101001</v>
      </c>
      <c r="AU165" s="161"/>
      <c r="AV165" s="161"/>
      <c r="AW165" s="162" t="str">
        <f aca="false">IF(O165="","",O165)</f>
        <v/>
      </c>
      <c r="AX165" s="161"/>
      <c r="AY165" s="161"/>
      <c r="AZ165" s="161"/>
      <c r="BA165" s="163" t="str">
        <f aca="false">IF(E165="","",E165)</f>
        <v/>
      </c>
      <c r="BB165" s="164" t="str">
        <f aca="false">IF(K165="","",K165)</f>
        <v/>
      </c>
      <c r="BC165" s="165" t="str">
        <f aca="false">IF(L165="","",L165)</f>
        <v/>
      </c>
      <c r="BT165" s="13" t="str">
        <f aca="false">IF($S165="CANCELADO",1,"")</f>
        <v/>
      </c>
      <c r="BU165" s="13" t="str">
        <f aca="false">IF($S165="DEVUELTO",1,"")</f>
        <v/>
      </c>
      <c r="BV165" s="13" t="str">
        <f aca="false">IF($S165="DEVUELTO",1,"")</f>
        <v/>
      </c>
      <c r="BW165" s="13" t="str">
        <f aca="false">IF($S165="CANCELADO",1,"")</f>
        <v/>
      </c>
    </row>
    <row r="166" customFormat="false" ht="23.1" hidden="false" customHeight="true" outlineLevel="0" collapsed="false">
      <c r="A166" s="143" t="n">
        <v>159</v>
      </c>
      <c r="B166" s="144"/>
      <c r="C166" s="145"/>
      <c r="D166" s="146"/>
      <c r="E166" s="147"/>
      <c r="F166" s="148"/>
      <c r="G166" s="144"/>
      <c r="H166" s="144"/>
      <c r="I166" s="144"/>
      <c r="J166" s="148"/>
      <c r="K166" s="148"/>
      <c r="L166" s="149"/>
      <c r="M166" s="144"/>
      <c r="N166" s="150"/>
      <c r="O166" s="150"/>
      <c r="P166" s="151" t="n">
        <f aca="false">IF(O166="",N166,"")</f>
        <v>0</v>
      </c>
      <c r="Q166" s="151" t="str">
        <f aca="false">IF(O166="","",(IF(N166&gt;O166,N166-O166,"")))</f>
        <v/>
      </c>
      <c r="R166" s="151" t="str">
        <f aca="false">IF(N166-O166&lt;0,N166-O166,"")</f>
        <v/>
      </c>
      <c r="S166" s="151" t="str">
        <f aca="false">IF(C166&lt;&gt;"",IF($N166="","CANCELADO",IF($O166&lt;&gt;"","FACTURADO","DEVUELTO")),IF(C166="",""))</f>
        <v/>
      </c>
      <c r="T166" s="152"/>
      <c r="U166" s="144"/>
      <c r="V166" s="153"/>
      <c r="W166" s="153"/>
      <c r="X166" s="154" t="n">
        <f aca="false">V166+W166</f>
        <v>0</v>
      </c>
      <c r="Y166" s="128"/>
      <c r="Z166" s="128"/>
      <c r="AA166" s="129" t="n">
        <f aca="false">IF(AND(Y166&lt;&gt;"",Z166&lt;&gt;""),Z166-Y166,0)</f>
        <v>0</v>
      </c>
      <c r="AB166" s="130"/>
      <c r="AC166" s="130"/>
      <c r="AD166" s="129" t="n">
        <f aca="false">AA166-(AB166+AC166)</f>
        <v>0</v>
      </c>
      <c r="AE166" s="149"/>
      <c r="AF166" s="155"/>
      <c r="AG166" s="146"/>
      <c r="AH166" s="144"/>
      <c r="AI166" s="148"/>
      <c r="AJ166" s="144"/>
      <c r="AK166" s="148"/>
      <c r="AL166" s="149"/>
      <c r="AM166" s="144"/>
      <c r="AN166" s="144"/>
      <c r="AO166" s="156"/>
      <c r="AP166" s="135"/>
      <c r="AQ166" s="157"/>
      <c r="AS166" s="137" t="n">
        <v>159</v>
      </c>
      <c r="AT166" s="160" t="n">
        <v>77101001</v>
      </c>
      <c r="AU166" s="161"/>
      <c r="AV166" s="161"/>
      <c r="AW166" s="162" t="str">
        <f aca="false">IF(O166="","",O166)</f>
        <v/>
      </c>
      <c r="AX166" s="161"/>
      <c r="AY166" s="161"/>
      <c r="AZ166" s="161"/>
      <c r="BA166" s="163" t="str">
        <f aca="false">IF(E166="","",E166)</f>
        <v/>
      </c>
      <c r="BB166" s="164" t="str">
        <f aca="false">IF(K166="","",K166)</f>
        <v/>
      </c>
      <c r="BC166" s="165" t="str">
        <f aca="false">IF(L166="","",L166)</f>
        <v/>
      </c>
      <c r="BT166" s="13" t="str">
        <f aca="false">IF($S166="CANCELADO",1,"")</f>
        <v/>
      </c>
      <c r="BU166" s="13" t="str">
        <f aca="false">IF($S166="DEVUELTO",1,"")</f>
        <v/>
      </c>
      <c r="BV166" s="13" t="str">
        <f aca="false">IF($S166="DEVUELTO",1,"")</f>
        <v/>
      </c>
      <c r="BW166" s="13" t="str">
        <f aca="false">IF($S166="CANCELADO",1,"")</f>
        <v/>
      </c>
    </row>
    <row r="167" customFormat="false" ht="23.1" hidden="false" customHeight="true" outlineLevel="0" collapsed="false">
      <c r="A167" s="143" t="n">
        <v>160</v>
      </c>
      <c r="B167" s="144"/>
      <c r="C167" s="145"/>
      <c r="D167" s="146"/>
      <c r="E167" s="147"/>
      <c r="F167" s="148"/>
      <c r="G167" s="144"/>
      <c r="H167" s="144"/>
      <c r="I167" s="144"/>
      <c r="J167" s="148"/>
      <c r="K167" s="148"/>
      <c r="L167" s="149"/>
      <c r="M167" s="144"/>
      <c r="N167" s="150"/>
      <c r="O167" s="150"/>
      <c r="P167" s="151" t="n">
        <f aca="false">IF(O167="",N167,"")</f>
        <v>0</v>
      </c>
      <c r="Q167" s="151" t="str">
        <f aca="false">IF(O167="","",(IF(N167&gt;O167,N167-O167,"")))</f>
        <v/>
      </c>
      <c r="R167" s="151" t="str">
        <f aca="false">IF(N167-O167&lt;0,N167-O167,"")</f>
        <v/>
      </c>
      <c r="S167" s="151" t="str">
        <f aca="false">IF(C167&lt;&gt;"",IF($N167="","CANCELADO",IF($O167&lt;&gt;"","FACTURADO","DEVUELTO")),IF(C167="",""))</f>
        <v/>
      </c>
      <c r="T167" s="152"/>
      <c r="U167" s="144"/>
      <c r="V167" s="153"/>
      <c r="W167" s="153"/>
      <c r="X167" s="154" t="n">
        <f aca="false">V167+W167</f>
        <v>0</v>
      </c>
      <c r="Y167" s="128"/>
      <c r="Z167" s="128"/>
      <c r="AA167" s="129" t="n">
        <f aca="false">IF(AND(Y167&lt;&gt;"",Z167&lt;&gt;""),Z167-Y167,0)</f>
        <v>0</v>
      </c>
      <c r="AB167" s="130"/>
      <c r="AC167" s="130"/>
      <c r="AD167" s="129" t="n">
        <f aca="false">AA167-(AB167+AC167)</f>
        <v>0</v>
      </c>
      <c r="AE167" s="149"/>
      <c r="AF167" s="155"/>
      <c r="AG167" s="146"/>
      <c r="AH167" s="144"/>
      <c r="AI167" s="148"/>
      <c r="AJ167" s="144"/>
      <c r="AK167" s="148"/>
      <c r="AL167" s="149"/>
      <c r="AM167" s="144"/>
      <c r="AN167" s="144"/>
      <c r="AO167" s="156"/>
      <c r="AP167" s="135"/>
      <c r="AQ167" s="157"/>
      <c r="AS167" s="137" t="n">
        <v>160</v>
      </c>
      <c r="AT167" s="160" t="n">
        <v>77101001</v>
      </c>
      <c r="AU167" s="161"/>
      <c r="AV167" s="161"/>
      <c r="AW167" s="162" t="str">
        <f aca="false">IF(O167="","",O167)</f>
        <v/>
      </c>
      <c r="AX167" s="161"/>
      <c r="AY167" s="161"/>
      <c r="AZ167" s="161"/>
      <c r="BA167" s="163" t="str">
        <f aca="false">IF(E167="","",E167)</f>
        <v/>
      </c>
      <c r="BB167" s="164" t="str">
        <f aca="false">IF(K167="","",K167)</f>
        <v/>
      </c>
      <c r="BC167" s="165" t="str">
        <f aca="false">IF(L167="","",L167)</f>
        <v/>
      </c>
      <c r="BT167" s="13" t="str">
        <f aca="false">IF($S167="CANCELADO",1,"")</f>
        <v/>
      </c>
      <c r="BU167" s="13" t="str">
        <f aca="false">IF($S167="DEVUELTO",1,"")</f>
        <v/>
      </c>
      <c r="BV167" s="13" t="str">
        <f aca="false">IF($S167="DEVUELTO",1,"")</f>
        <v/>
      </c>
      <c r="BW167" s="13" t="str">
        <f aca="false">IF($S167="CANCELADO",1,"")</f>
        <v/>
      </c>
    </row>
    <row r="168" customFormat="false" ht="23.1" hidden="false" customHeight="true" outlineLevel="0" collapsed="false">
      <c r="A168" s="143" t="n">
        <v>161</v>
      </c>
      <c r="B168" s="144"/>
      <c r="C168" s="145"/>
      <c r="D168" s="146"/>
      <c r="E168" s="147"/>
      <c r="F168" s="148"/>
      <c r="G168" s="144"/>
      <c r="H168" s="144"/>
      <c r="I168" s="144"/>
      <c r="J168" s="148"/>
      <c r="K168" s="148"/>
      <c r="L168" s="149"/>
      <c r="M168" s="144"/>
      <c r="N168" s="150"/>
      <c r="O168" s="150"/>
      <c r="P168" s="151" t="n">
        <f aca="false">IF(O168="",N168,"")</f>
        <v>0</v>
      </c>
      <c r="Q168" s="151" t="str">
        <f aca="false">IF(O168="","",(IF(N168&gt;O168,N168-O168,"")))</f>
        <v/>
      </c>
      <c r="R168" s="151" t="str">
        <f aca="false">IF(N168-O168&lt;0,N168-O168,"")</f>
        <v/>
      </c>
      <c r="S168" s="151" t="str">
        <f aca="false">IF(C168&lt;&gt;"",IF($N168="","CANCELADO",IF($O168&lt;&gt;"","FACTURADO","DEVUELTO")),IF(C168="",""))</f>
        <v/>
      </c>
      <c r="T168" s="152"/>
      <c r="U168" s="144"/>
      <c r="V168" s="153"/>
      <c r="W168" s="153"/>
      <c r="X168" s="154" t="n">
        <f aca="false">V168+W168</f>
        <v>0</v>
      </c>
      <c r="Y168" s="128"/>
      <c r="Z168" s="128"/>
      <c r="AA168" s="129" t="n">
        <f aca="false">IF(AND(Y168&lt;&gt;"",Z168&lt;&gt;""),Z168-Y168,0)</f>
        <v>0</v>
      </c>
      <c r="AB168" s="130"/>
      <c r="AC168" s="130"/>
      <c r="AD168" s="129" t="n">
        <f aca="false">AA168-(AB168+AC168)</f>
        <v>0</v>
      </c>
      <c r="AE168" s="149"/>
      <c r="AF168" s="155"/>
      <c r="AG168" s="146"/>
      <c r="AH168" s="144"/>
      <c r="AI168" s="148"/>
      <c r="AJ168" s="144"/>
      <c r="AK168" s="148"/>
      <c r="AL168" s="149"/>
      <c r="AM168" s="144"/>
      <c r="AN168" s="144"/>
      <c r="AO168" s="156"/>
      <c r="AP168" s="135"/>
      <c r="AQ168" s="157"/>
      <c r="AS168" s="137" t="n">
        <v>161</v>
      </c>
      <c r="AT168" s="138" t="n">
        <v>77101001</v>
      </c>
      <c r="AU168" s="138"/>
      <c r="AV168" s="138"/>
      <c r="AW168" s="139" t="str">
        <f aca="false">IF(O168="","",O168)</f>
        <v/>
      </c>
      <c r="AX168" s="138"/>
      <c r="AY168" s="138"/>
      <c r="AZ168" s="138"/>
      <c r="BA168" s="140" t="str">
        <f aca="false">IF(E168="","",E168)</f>
        <v/>
      </c>
      <c r="BB168" s="141" t="str">
        <f aca="false">IF(K168="","",K168)</f>
        <v/>
      </c>
      <c r="BC168" s="142" t="str">
        <f aca="false">IF(L168="","",L168)</f>
        <v/>
      </c>
      <c r="BT168" s="13" t="str">
        <f aca="false">IF($S168="CANCELADO",1,"")</f>
        <v/>
      </c>
      <c r="BU168" s="13" t="str">
        <f aca="false">IF($S168="DEVUELTO",1,"")</f>
        <v/>
      </c>
      <c r="BV168" s="13" t="str">
        <f aca="false">IF($S168="DEVUELTO",1,"")</f>
        <v/>
      </c>
      <c r="BW168" s="13" t="str">
        <f aca="false">IF($S168="CANCELADO",1,"")</f>
        <v/>
      </c>
    </row>
    <row r="169" customFormat="false" ht="23.1" hidden="false" customHeight="true" outlineLevel="0" collapsed="false">
      <c r="A169" s="143" t="n">
        <v>162</v>
      </c>
      <c r="B169" s="144"/>
      <c r="C169" s="145"/>
      <c r="D169" s="146"/>
      <c r="E169" s="147"/>
      <c r="F169" s="148"/>
      <c r="G169" s="144"/>
      <c r="H169" s="144"/>
      <c r="I169" s="144"/>
      <c r="J169" s="148"/>
      <c r="K169" s="148"/>
      <c r="L169" s="149"/>
      <c r="M169" s="144"/>
      <c r="N169" s="150"/>
      <c r="O169" s="150"/>
      <c r="P169" s="151" t="n">
        <f aca="false">IF(O169="",N169,"")</f>
        <v>0</v>
      </c>
      <c r="Q169" s="151" t="str">
        <f aca="false">IF(O169="","",(IF(N169&gt;O169,N169-O169,"")))</f>
        <v/>
      </c>
      <c r="R169" s="151" t="str">
        <f aca="false">IF(N169-O169&lt;0,N169-O169,"")</f>
        <v/>
      </c>
      <c r="S169" s="151" t="str">
        <f aca="false">IF(C169&lt;&gt;"",IF($N169="","CANCELADO",IF($O169&lt;&gt;"","FACTURADO","DEVUELTO")),IF(C169="",""))</f>
        <v/>
      </c>
      <c r="T169" s="152"/>
      <c r="U169" s="144"/>
      <c r="V169" s="153"/>
      <c r="W169" s="153"/>
      <c r="X169" s="154" t="n">
        <f aca="false">V169+W169</f>
        <v>0</v>
      </c>
      <c r="Y169" s="128"/>
      <c r="Z169" s="128"/>
      <c r="AA169" s="129" t="n">
        <f aca="false">IF(AND(Y169&lt;&gt;"",Z169&lt;&gt;""),Z169-Y169,0)</f>
        <v>0</v>
      </c>
      <c r="AB169" s="130"/>
      <c r="AC169" s="130"/>
      <c r="AD169" s="129" t="n">
        <f aca="false">AA169-(AB169+AC169)</f>
        <v>0</v>
      </c>
      <c r="AE169" s="149"/>
      <c r="AF169" s="155"/>
      <c r="AG169" s="146"/>
      <c r="AH169" s="144"/>
      <c r="AI169" s="148"/>
      <c r="AJ169" s="144"/>
      <c r="AK169" s="148"/>
      <c r="AL169" s="149"/>
      <c r="AM169" s="144"/>
      <c r="AN169" s="144"/>
      <c r="AO169" s="156"/>
      <c r="AP169" s="135"/>
      <c r="AQ169" s="157"/>
      <c r="AS169" s="137" t="n">
        <v>162</v>
      </c>
      <c r="AT169" s="141" t="n">
        <v>77101001</v>
      </c>
      <c r="AU169" s="138"/>
      <c r="AV169" s="138"/>
      <c r="AW169" s="139" t="str">
        <f aca="false">IF(O169="","",O169)</f>
        <v/>
      </c>
      <c r="AX169" s="138"/>
      <c r="AY169" s="138"/>
      <c r="AZ169" s="138"/>
      <c r="BA169" s="140" t="str">
        <f aca="false">IF(E169="","",E169)</f>
        <v/>
      </c>
      <c r="BB169" s="141" t="str">
        <f aca="false">IF(K169="","",K169)</f>
        <v/>
      </c>
      <c r="BC169" s="142" t="str">
        <f aca="false">IF(L169="","",L169)</f>
        <v/>
      </c>
      <c r="BT169" s="13" t="str">
        <f aca="false">IF($S169="CANCELADO",1,"")</f>
        <v/>
      </c>
      <c r="BU169" s="13" t="str">
        <f aca="false">IF($S169="DEVUELTO",1,"")</f>
        <v/>
      </c>
      <c r="BV169" s="13" t="str">
        <f aca="false">IF($S169="DEVUELTO",1,"")</f>
        <v/>
      </c>
      <c r="BW169" s="13" t="str">
        <f aca="false">IF($S169="CANCELADO",1,"")</f>
        <v/>
      </c>
    </row>
    <row r="170" customFormat="false" ht="23.1" hidden="false" customHeight="true" outlineLevel="0" collapsed="false">
      <c r="A170" s="143" t="n">
        <v>163</v>
      </c>
      <c r="B170" s="144"/>
      <c r="C170" s="145"/>
      <c r="D170" s="146"/>
      <c r="E170" s="147"/>
      <c r="F170" s="148"/>
      <c r="G170" s="144"/>
      <c r="H170" s="144"/>
      <c r="I170" s="144"/>
      <c r="J170" s="148"/>
      <c r="K170" s="148"/>
      <c r="L170" s="149"/>
      <c r="M170" s="144"/>
      <c r="N170" s="150"/>
      <c r="O170" s="150"/>
      <c r="P170" s="151" t="n">
        <f aca="false">IF(O170="",N170,"")</f>
        <v>0</v>
      </c>
      <c r="Q170" s="151" t="str">
        <f aca="false">IF(O170="","",(IF(N170&gt;O170,N170-O170,"")))</f>
        <v/>
      </c>
      <c r="R170" s="151" t="str">
        <f aca="false">IF(N170-O170&lt;0,N170-O170,"")</f>
        <v/>
      </c>
      <c r="S170" s="151" t="str">
        <f aca="false">IF(C170&lt;&gt;"",IF($N170="","CANCELADO",IF($O170&lt;&gt;"","FACTURADO","DEVUELTO")),IF(C170="",""))</f>
        <v/>
      </c>
      <c r="T170" s="152"/>
      <c r="U170" s="144"/>
      <c r="V170" s="153"/>
      <c r="W170" s="153"/>
      <c r="X170" s="154" t="n">
        <f aca="false">V170+W170</f>
        <v>0</v>
      </c>
      <c r="Y170" s="128"/>
      <c r="Z170" s="128"/>
      <c r="AA170" s="129" t="n">
        <f aca="false">IF(AND(Y170&lt;&gt;"",Z170&lt;&gt;""),Z170-Y170,0)</f>
        <v>0</v>
      </c>
      <c r="AB170" s="130"/>
      <c r="AC170" s="130"/>
      <c r="AD170" s="129" t="n">
        <f aca="false">AA170-(AB170+AC170)</f>
        <v>0</v>
      </c>
      <c r="AE170" s="149"/>
      <c r="AF170" s="155"/>
      <c r="AG170" s="146"/>
      <c r="AH170" s="144"/>
      <c r="AI170" s="148"/>
      <c r="AJ170" s="144"/>
      <c r="AK170" s="148"/>
      <c r="AL170" s="149"/>
      <c r="AM170" s="144"/>
      <c r="AN170" s="144"/>
      <c r="AO170" s="156"/>
      <c r="AP170" s="135"/>
      <c r="AQ170" s="157"/>
      <c r="AS170" s="137" t="n">
        <v>163</v>
      </c>
      <c r="AT170" s="158" t="n">
        <v>77101001</v>
      </c>
      <c r="AU170" s="138"/>
      <c r="AV170" s="138"/>
      <c r="AW170" s="139" t="str">
        <f aca="false">IF(O170="","",O170)</f>
        <v/>
      </c>
      <c r="AX170" s="138"/>
      <c r="AY170" s="138"/>
      <c r="AZ170" s="138"/>
      <c r="BA170" s="140" t="str">
        <f aca="false">IF(E170="","",E170)</f>
        <v/>
      </c>
      <c r="BB170" s="141" t="str">
        <f aca="false">IF(K170="","",K170)</f>
        <v/>
      </c>
      <c r="BC170" s="142" t="str">
        <f aca="false">IF(L170="","",L170)</f>
        <v/>
      </c>
      <c r="BT170" s="13" t="str">
        <f aca="false">IF($S170="CANCELADO",1,"")</f>
        <v/>
      </c>
      <c r="BU170" s="13" t="str">
        <f aca="false">IF($S170="DEVUELTO",1,"")</f>
        <v/>
      </c>
      <c r="BV170" s="13" t="str">
        <f aca="false">IF($S170="DEVUELTO",1,"")</f>
        <v/>
      </c>
      <c r="BW170" s="13" t="str">
        <f aca="false">IF($S170="CANCELADO",1,"")</f>
        <v/>
      </c>
    </row>
    <row r="171" customFormat="false" ht="23.1" hidden="false" customHeight="true" outlineLevel="0" collapsed="false">
      <c r="A171" s="143" t="n">
        <v>164</v>
      </c>
      <c r="B171" s="144"/>
      <c r="C171" s="145"/>
      <c r="D171" s="146"/>
      <c r="E171" s="147"/>
      <c r="F171" s="148"/>
      <c r="G171" s="144"/>
      <c r="H171" s="144"/>
      <c r="I171" s="144"/>
      <c r="J171" s="148"/>
      <c r="K171" s="148"/>
      <c r="L171" s="149"/>
      <c r="M171" s="144"/>
      <c r="N171" s="150"/>
      <c r="O171" s="150"/>
      <c r="P171" s="151" t="n">
        <f aca="false">IF(O171="",N171,"")</f>
        <v>0</v>
      </c>
      <c r="Q171" s="151" t="str">
        <f aca="false">IF(O171="","",(IF(N171&gt;O171,N171-O171,"")))</f>
        <v/>
      </c>
      <c r="R171" s="151" t="str">
        <f aca="false">IF(N171-O171&lt;0,N171-O171,"")</f>
        <v/>
      </c>
      <c r="S171" s="151" t="str">
        <f aca="false">IF(C171&lt;&gt;"",IF($N171="","CANCELADO",IF($O171&lt;&gt;"","FACTURADO","DEVUELTO")),IF(C171="",""))</f>
        <v/>
      </c>
      <c r="T171" s="152"/>
      <c r="U171" s="144"/>
      <c r="V171" s="153"/>
      <c r="W171" s="153"/>
      <c r="X171" s="154" t="n">
        <f aca="false">V171+W171</f>
        <v>0</v>
      </c>
      <c r="Y171" s="128"/>
      <c r="Z171" s="128"/>
      <c r="AA171" s="129" t="n">
        <f aca="false">IF(AND(Y171&lt;&gt;"",Z171&lt;&gt;""),Z171-Y171,0)</f>
        <v>0</v>
      </c>
      <c r="AB171" s="130"/>
      <c r="AC171" s="130"/>
      <c r="AD171" s="129" t="n">
        <f aca="false">AA171-(AB171+AC171)</f>
        <v>0</v>
      </c>
      <c r="AE171" s="149"/>
      <c r="AF171" s="155"/>
      <c r="AG171" s="146"/>
      <c r="AH171" s="144"/>
      <c r="AI171" s="148"/>
      <c r="AJ171" s="144"/>
      <c r="AK171" s="148"/>
      <c r="AL171" s="149"/>
      <c r="AM171" s="144"/>
      <c r="AN171" s="144"/>
      <c r="AO171" s="156"/>
      <c r="AP171" s="135"/>
      <c r="AQ171" s="157"/>
      <c r="AS171" s="137" t="n">
        <v>164</v>
      </c>
      <c r="AT171" s="158" t="n">
        <v>77101001</v>
      </c>
      <c r="AU171" s="138"/>
      <c r="AV171" s="138"/>
      <c r="AW171" s="139" t="str">
        <f aca="false">IF(O171="","",O171)</f>
        <v/>
      </c>
      <c r="AX171" s="138"/>
      <c r="AY171" s="138"/>
      <c r="AZ171" s="138"/>
      <c r="BA171" s="140" t="str">
        <f aca="false">IF(E171="","",E171)</f>
        <v/>
      </c>
      <c r="BB171" s="141" t="str">
        <f aca="false">IF(K171="","",K171)</f>
        <v/>
      </c>
      <c r="BC171" s="142" t="str">
        <f aca="false">IF(L171="","",L171)</f>
        <v/>
      </c>
      <c r="BT171" s="13" t="str">
        <f aca="false">IF($S171="CANCELADO",1,"")</f>
        <v/>
      </c>
      <c r="BU171" s="13" t="str">
        <f aca="false">IF($S171="DEVUELTO",1,"")</f>
        <v/>
      </c>
      <c r="BV171" s="13" t="str">
        <f aca="false">IF($S171="DEVUELTO",1,"")</f>
        <v/>
      </c>
      <c r="BW171" s="13" t="str">
        <f aca="false">IF($S171="CANCELADO",1,"")</f>
        <v/>
      </c>
    </row>
    <row r="172" customFormat="false" ht="23.1" hidden="false" customHeight="true" outlineLevel="0" collapsed="false">
      <c r="A172" s="143" t="n">
        <v>165</v>
      </c>
      <c r="B172" s="144"/>
      <c r="C172" s="145"/>
      <c r="D172" s="146"/>
      <c r="E172" s="147"/>
      <c r="F172" s="148"/>
      <c r="G172" s="144"/>
      <c r="H172" s="144"/>
      <c r="I172" s="144"/>
      <c r="J172" s="148"/>
      <c r="K172" s="148"/>
      <c r="L172" s="149"/>
      <c r="M172" s="144"/>
      <c r="N172" s="150"/>
      <c r="O172" s="150"/>
      <c r="P172" s="151" t="n">
        <f aca="false">IF(O172="",N172,"")</f>
        <v>0</v>
      </c>
      <c r="Q172" s="151" t="str">
        <f aca="false">IF(O172="","",(IF(N172&gt;O172,N172-O172,"")))</f>
        <v/>
      </c>
      <c r="R172" s="151" t="str">
        <f aca="false">IF(N172-O172&lt;0,N172-O172,"")</f>
        <v/>
      </c>
      <c r="S172" s="151" t="str">
        <f aca="false">IF(C172&lt;&gt;"",IF($N172="","CANCELADO",IF($O172&lt;&gt;"","FACTURADO","DEVUELTO")),IF(C172="",""))</f>
        <v/>
      </c>
      <c r="T172" s="152"/>
      <c r="U172" s="144"/>
      <c r="V172" s="153"/>
      <c r="W172" s="153"/>
      <c r="X172" s="154" t="n">
        <f aca="false">V172+W172</f>
        <v>0</v>
      </c>
      <c r="Y172" s="128"/>
      <c r="Z172" s="128"/>
      <c r="AA172" s="129" t="n">
        <f aca="false">IF(AND(Y172&lt;&gt;"",Z172&lt;&gt;""),Z172-Y172,0)</f>
        <v>0</v>
      </c>
      <c r="AB172" s="130"/>
      <c r="AC172" s="130"/>
      <c r="AD172" s="129" t="n">
        <f aca="false">AA172-(AB172+AC172)</f>
        <v>0</v>
      </c>
      <c r="AE172" s="149"/>
      <c r="AF172" s="155"/>
      <c r="AG172" s="146"/>
      <c r="AH172" s="144"/>
      <c r="AI172" s="148"/>
      <c r="AJ172" s="144"/>
      <c r="AK172" s="148"/>
      <c r="AL172" s="149"/>
      <c r="AM172" s="144"/>
      <c r="AN172" s="144"/>
      <c r="AO172" s="156"/>
      <c r="AP172" s="135"/>
      <c r="AQ172" s="157"/>
      <c r="AS172" s="137" t="n">
        <v>165</v>
      </c>
      <c r="AT172" s="158" t="n">
        <v>77101001</v>
      </c>
      <c r="AU172" s="138"/>
      <c r="AV172" s="138"/>
      <c r="AW172" s="139" t="str">
        <f aca="false">IF(O172="","",O172)</f>
        <v/>
      </c>
      <c r="AX172" s="138"/>
      <c r="AY172" s="138"/>
      <c r="AZ172" s="138"/>
      <c r="BA172" s="140" t="str">
        <f aca="false">IF(E172="","",E172)</f>
        <v/>
      </c>
      <c r="BB172" s="141" t="str">
        <f aca="false">IF(K172="","",K172)</f>
        <v/>
      </c>
      <c r="BC172" s="142" t="str">
        <f aca="false">IF(L172="","",L172)</f>
        <v/>
      </c>
      <c r="BT172" s="13" t="str">
        <f aca="false">IF($S172="CANCELADO",1,"")</f>
        <v/>
      </c>
      <c r="BU172" s="13" t="str">
        <f aca="false">IF($S172="DEVUELTO",1,"")</f>
        <v/>
      </c>
      <c r="BV172" s="13" t="str">
        <f aca="false">IF($S172="DEVUELTO",1,"")</f>
        <v/>
      </c>
      <c r="BW172" s="13" t="str">
        <f aca="false">IF($S172="CANCELADO",1,"")</f>
        <v/>
      </c>
    </row>
    <row r="173" customFormat="false" ht="23.1" hidden="false" customHeight="true" outlineLevel="0" collapsed="false">
      <c r="A173" s="143" t="n">
        <v>166</v>
      </c>
      <c r="B173" s="144"/>
      <c r="C173" s="145"/>
      <c r="D173" s="146"/>
      <c r="E173" s="147"/>
      <c r="F173" s="148"/>
      <c r="G173" s="144"/>
      <c r="H173" s="144"/>
      <c r="I173" s="144"/>
      <c r="J173" s="148"/>
      <c r="K173" s="148"/>
      <c r="L173" s="149"/>
      <c r="M173" s="144"/>
      <c r="N173" s="150"/>
      <c r="O173" s="150"/>
      <c r="P173" s="151" t="n">
        <f aca="false">IF(O173="",N173,"")</f>
        <v>0</v>
      </c>
      <c r="Q173" s="151" t="str">
        <f aca="false">IF(O173="","",(IF(N173&gt;O173,N173-O173,"")))</f>
        <v/>
      </c>
      <c r="R173" s="151" t="str">
        <f aca="false">IF(N173-O173&lt;0,N173-O173,"")</f>
        <v/>
      </c>
      <c r="S173" s="151" t="str">
        <f aca="false">IF(C173&lt;&gt;"",IF($N173="","CANCELADO",IF($O173&lt;&gt;"","FACTURADO","DEVUELTO")),IF(C173="",""))</f>
        <v/>
      </c>
      <c r="T173" s="152"/>
      <c r="U173" s="144"/>
      <c r="V173" s="153"/>
      <c r="W173" s="153"/>
      <c r="X173" s="154" t="n">
        <f aca="false">V173+W173</f>
        <v>0</v>
      </c>
      <c r="Y173" s="128"/>
      <c r="Z173" s="128"/>
      <c r="AA173" s="129" t="n">
        <f aca="false">IF(AND(Y173&lt;&gt;"",Z173&lt;&gt;""),Z173-Y173,0)</f>
        <v>0</v>
      </c>
      <c r="AB173" s="130"/>
      <c r="AC173" s="130"/>
      <c r="AD173" s="129" t="n">
        <f aca="false">AA173-(AB173+AC173)</f>
        <v>0</v>
      </c>
      <c r="AE173" s="149"/>
      <c r="AF173" s="155"/>
      <c r="AG173" s="146"/>
      <c r="AH173" s="144"/>
      <c r="AI173" s="148"/>
      <c r="AJ173" s="144"/>
      <c r="AK173" s="148"/>
      <c r="AL173" s="149"/>
      <c r="AM173" s="144"/>
      <c r="AN173" s="144"/>
      <c r="AO173" s="156"/>
      <c r="AP173" s="135"/>
      <c r="AQ173" s="157"/>
      <c r="AS173" s="137" t="n">
        <v>166</v>
      </c>
      <c r="AT173" s="158" t="n">
        <v>77101001</v>
      </c>
      <c r="AU173" s="138"/>
      <c r="AV173" s="138"/>
      <c r="AW173" s="139" t="str">
        <f aca="false">IF(O173="","",O173)</f>
        <v/>
      </c>
      <c r="AX173" s="138"/>
      <c r="AY173" s="138"/>
      <c r="AZ173" s="138"/>
      <c r="BA173" s="140" t="str">
        <f aca="false">IF(E173="","",E173)</f>
        <v/>
      </c>
      <c r="BB173" s="141" t="str">
        <f aca="false">IF(K173="","",K173)</f>
        <v/>
      </c>
      <c r="BC173" s="142" t="str">
        <f aca="false">IF(L173="","",L173)</f>
        <v/>
      </c>
      <c r="BT173" s="13" t="str">
        <f aca="false">IF($S173="CANCELADO",1,"")</f>
        <v/>
      </c>
      <c r="BU173" s="13" t="str">
        <f aca="false">IF($S173="DEVUELTO",1,"")</f>
        <v/>
      </c>
      <c r="BV173" s="13" t="str">
        <f aca="false">IF($S173="DEVUELTO",1,"")</f>
        <v/>
      </c>
      <c r="BW173" s="13" t="str">
        <f aca="false">IF($S173="CANCELADO",1,"")</f>
        <v/>
      </c>
    </row>
    <row r="174" customFormat="false" ht="23.1" hidden="false" customHeight="true" outlineLevel="0" collapsed="false">
      <c r="A174" s="143" t="n">
        <v>167</v>
      </c>
      <c r="B174" s="144"/>
      <c r="C174" s="145"/>
      <c r="D174" s="146"/>
      <c r="E174" s="147"/>
      <c r="F174" s="148"/>
      <c r="G174" s="144"/>
      <c r="H174" s="144"/>
      <c r="I174" s="144"/>
      <c r="J174" s="148"/>
      <c r="K174" s="148"/>
      <c r="L174" s="149"/>
      <c r="M174" s="144"/>
      <c r="N174" s="150"/>
      <c r="O174" s="150"/>
      <c r="P174" s="151" t="n">
        <f aca="false">IF(O174="",N174,"")</f>
        <v>0</v>
      </c>
      <c r="Q174" s="151" t="str">
        <f aca="false">IF(O174="","",(IF(N174&gt;O174,N174-O174,"")))</f>
        <v/>
      </c>
      <c r="R174" s="151" t="str">
        <f aca="false">IF(N174-O174&lt;0,N174-O174,"")</f>
        <v/>
      </c>
      <c r="S174" s="151" t="str">
        <f aca="false">IF(C174&lt;&gt;"",IF($N174="","CANCELADO",IF($O174&lt;&gt;"","FACTURADO","DEVUELTO")),IF(C174="",""))</f>
        <v/>
      </c>
      <c r="T174" s="152"/>
      <c r="U174" s="144"/>
      <c r="V174" s="153"/>
      <c r="W174" s="153"/>
      <c r="X174" s="154" t="n">
        <f aca="false">V174+W174</f>
        <v>0</v>
      </c>
      <c r="Y174" s="128"/>
      <c r="Z174" s="128"/>
      <c r="AA174" s="129" t="n">
        <f aca="false">IF(AND(Y174&lt;&gt;"",Z174&lt;&gt;""),Z174-Y174,0)</f>
        <v>0</v>
      </c>
      <c r="AB174" s="130"/>
      <c r="AC174" s="130"/>
      <c r="AD174" s="129" t="n">
        <f aca="false">AA174-(AB174+AC174)</f>
        <v>0</v>
      </c>
      <c r="AE174" s="149"/>
      <c r="AF174" s="155"/>
      <c r="AG174" s="146"/>
      <c r="AH174" s="144"/>
      <c r="AI174" s="148"/>
      <c r="AJ174" s="144"/>
      <c r="AK174" s="148"/>
      <c r="AL174" s="149"/>
      <c r="AM174" s="144"/>
      <c r="AN174" s="144"/>
      <c r="AO174" s="156"/>
      <c r="AP174" s="135"/>
      <c r="AQ174" s="157"/>
      <c r="AS174" s="137" t="n">
        <v>167</v>
      </c>
      <c r="AT174" s="158" t="n">
        <v>77101001</v>
      </c>
      <c r="AU174" s="138"/>
      <c r="AV174" s="138"/>
      <c r="AW174" s="139" t="str">
        <f aca="false">IF(O174="","",O174)</f>
        <v/>
      </c>
      <c r="AX174" s="138"/>
      <c r="AY174" s="138"/>
      <c r="AZ174" s="138"/>
      <c r="BA174" s="140" t="str">
        <f aca="false">IF(E174="","",E174)</f>
        <v/>
      </c>
      <c r="BB174" s="141" t="str">
        <f aca="false">IF(K174="","",K174)</f>
        <v/>
      </c>
      <c r="BC174" s="142" t="str">
        <f aca="false">IF(L174="","",L174)</f>
        <v/>
      </c>
      <c r="BT174" s="13" t="str">
        <f aca="false">IF($S174="CANCELADO",1,"")</f>
        <v/>
      </c>
      <c r="BU174" s="13" t="str">
        <f aca="false">IF($S174="DEVUELTO",1,"")</f>
        <v/>
      </c>
      <c r="BV174" s="13" t="str">
        <f aca="false">IF($S174="DEVUELTO",1,"")</f>
        <v/>
      </c>
      <c r="BW174" s="13" t="str">
        <f aca="false">IF($S174="CANCELADO",1,"")</f>
        <v/>
      </c>
    </row>
    <row r="175" customFormat="false" ht="23.1" hidden="false" customHeight="true" outlineLevel="0" collapsed="false">
      <c r="A175" s="143" t="n">
        <v>168</v>
      </c>
      <c r="B175" s="144"/>
      <c r="C175" s="145"/>
      <c r="D175" s="146"/>
      <c r="E175" s="147"/>
      <c r="F175" s="148"/>
      <c r="G175" s="144"/>
      <c r="H175" s="144"/>
      <c r="I175" s="144"/>
      <c r="J175" s="148"/>
      <c r="K175" s="148"/>
      <c r="L175" s="149"/>
      <c r="M175" s="144"/>
      <c r="N175" s="150"/>
      <c r="O175" s="150"/>
      <c r="P175" s="151" t="n">
        <f aca="false">IF(O175="",N175,"")</f>
        <v>0</v>
      </c>
      <c r="Q175" s="151" t="str">
        <f aca="false">IF(O175="","",(IF(N175&gt;O175,N175-O175,"")))</f>
        <v/>
      </c>
      <c r="R175" s="151" t="str">
        <f aca="false">IF(N175-O175&lt;0,N175-O175,"")</f>
        <v/>
      </c>
      <c r="S175" s="151" t="str">
        <f aca="false">IF(C175&lt;&gt;"",IF($N175="","CANCELADO",IF($O175&lt;&gt;"","FACTURADO","DEVUELTO")),IF(C175="",""))</f>
        <v/>
      </c>
      <c r="T175" s="152"/>
      <c r="U175" s="144"/>
      <c r="V175" s="153"/>
      <c r="W175" s="153"/>
      <c r="X175" s="154" t="n">
        <f aca="false">V175+W175</f>
        <v>0</v>
      </c>
      <c r="Y175" s="128"/>
      <c r="Z175" s="128"/>
      <c r="AA175" s="129" t="n">
        <f aca="false">IF(AND(Y175&lt;&gt;"",Z175&lt;&gt;""),Z175-Y175,0)</f>
        <v>0</v>
      </c>
      <c r="AB175" s="130"/>
      <c r="AC175" s="130"/>
      <c r="AD175" s="129" t="n">
        <f aca="false">AA175-(AB175+AC175)</f>
        <v>0</v>
      </c>
      <c r="AE175" s="149"/>
      <c r="AF175" s="155"/>
      <c r="AG175" s="146"/>
      <c r="AH175" s="144"/>
      <c r="AI175" s="148"/>
      <c r="AJ175" s="144"/>
      <c r="AK175" s="148"/>
      <c r="AL175" s="149"/>
      <c r="AM175" s="144"/>
      <c r="AN175" s="144"/>
      <c r="AO175" s="156"/>
      <c r="AP175" s="135"/>
      <c r="AQ175" s="157"/>
      <c r="AS175" s="137" t="n">
        <v>168</v>
      </c>
      <c r="AT175" s="158" t="n">
        <v>77101001</v>
      </c>
      <c r="AU175" s="138"/>
      <c r="AV175" s="138"/>
      <c r="AW175" s="139" t="str">
        <f aca="false">IF(O175="","",O175)</f>
        <v/>
      </c>
      <c r="AX175" s="138"/>
      <c r="AY175" s="138"/>
      <c r="AZ175" s="138"/>
      <c r="BA175" s="140" t="str">
        <f aca="false">IF(E175="","",E175)</f>
        <v/>
      </c>
      <c r="BB175" s="141" t="str">
        <f aca="false">IF(K175="","",K175)</f>
        <v/>
      </c>
      <c r="BC175" s="142" t="str">
        <f aca="false">IF(L175="","",L175)</f>
        <v/>
      </c>
      <c r="BT175" s="13" t="str">
        <f aca="false">IF($S175="CANCELADO",1,"")</f>
        <v/>
      </c>
      <c r="BU175" s="13" t="str">
        <f aca="false">IF($S175="DEVUELTO",1,"")</f>
        <v/>
      </c>
      <c r="BV175" s="13" t="str">
        <f aca="false">IF($S175="DEVUELTO",1,"")</f>
        <v/>
      </c>
      <c r="BW175" s="13" t="str">
        <f aca="false">IF($S175="CANCELADO",1,"")</f>
        <v/>
      </c>
    </row>
    <row r="176" customFormat="false" ht="23.1" hidden="false" customHeight="true" outlineLevel="0" collapsed="false">
      <c r="A176" s="143" t="n">
        <v>169</v>
      </c>
      <c r="B176" s="144"/>
      <c r="C176" s="145"/>
      <c r="D176" s="146"/>
      <c r="E176" s="147"/>
      <c r="F176" s="148"/>
      <c r="G176" s="144"/>
      <c r="H176" s="144"/>
      <c r="I176" s="144"/>
      <c r="J176" s="148"/>
      <c r="K176" s="148"/>
      <c r="L176" s="149"/>
      <c r="M176" s="144"/>
      <c r="N176" s="150"/>
      <c r="O176" s="150"/>
      <c r="P176" s="151" t="n">
        <f aca="false">IF(O176="",N176,"")</f>
        <v>0</v>
      </c>
      <c r="Q176" s="151" t="str">
        <f aca="false">IF(O176="","",(IF(N176&gt;O176,N176-O176,"")))</f>
        <v/>
      </c>
      <c r="R176" s="151" t="str">
        <f aca="false">IF(N176-O176&lt;0,N176-O176,"")</f>
        <v/>
      </c>
      <c r="S176" s="151" t="str">
        <f aca="false">IF(C176&lt;&gt;"",IF($N176="","CANCELADO",IF($O176&lt;&gt;"","FACTURADO","DEVUELTO")),IF(C176="",""))</f>
        <v/>
      </c>
      <c r="T176" s="152"/>
      <c r="U176" s="144"/>
      <c r="V176" s="153"/>
      <c r="W176" s="153"/>
      <c r="X176" s="154" t="n">
        <f aca="false">V176+W176</f>
        <v>0</v>
      </c>
      <c r="Y176" s="128"/>
      <c r="Z176" s="128"/>
      <c r="AA176" s="129" t="n">
        <f aca="false">IF(AND(Y176&lt;&gt;"",Z176&lt;&gt;""),Z176-Y176,0)</f>
        <v>0</v>
      </c>
      <c r="AB176" s="130"/>
      <c r="AC176" s="130"/>
      <c r="AD176" s="129" t="n">
        <f aca="false">AA176-(AB176+AC176)</f>
        <v>0</v>
      </c>
      <c r="AE176" s="149"/>
      <c r="AF176" s="155"/>
      <c r="AG176" s="146"/>
      <c r="AH176" s="144"/>
      <c r="AI176" s="148"/>
      <c r="AJ176" s="144"/>
      <c r="AK176" s="148"/>
      <c r="AL176" s="149"/>
      <c r="AM176" s="144"/>
      <c r="AN176" s="144"/>
      <c r="AO176" s="156"/>
      <c r="AP176" s="135"/>
      <c r="AQ176" s="157"/>
      <c r="AS176" s="137" t="n">
        <v>169</v>
      </c>
      <c r="AT176" s="158" t="n">
        <v>77101001</v>
      </c>
      <c r="AU176" s="138"/>
      <c r="AV176" s="138"/>
      <c r="AW176" s="139" t="str">
        <f aca="false">IF(O176="","",O176)</f>
        <v/>
      </c>
      <c r="AX176" s="138"/>
      <c r="AY176" s="138"/>
      <c r="AZ176" s="138"/>
      <c r="BA176" s="140" t="str">
        <f aca="false">IF(E176="","",E176)</f>
        <v/>
      </c>
      <c r="BB176" s="141" t="str">
        <f aca="false">IF(K176="","",K176)</f>
        <v/>
      </c>
      <c r="BC176" s="142" t="str">
        <f aca="false">IF(L176="","",L176)</f>
        <v/>
      </c>
      <c r="BT176" s="13" t="str">
        <f aca="false">IF($S176="CANCELADO",1,"")</f>
        <v/>
      </c>
      <c r="BU176" s="13" t="str">
        <f aca="false">IF($S176="DEVUELTO",1,"")</f>
        <v/>
      </c>
      <c r="BV176" s="13" t="str">
        <f aca="false">IF($S176="DEVUELTO",1,"")</f>
        <v/>
      </c>
      <c r="BW176" s="13" t="str">
        <f aca="false">IF($S176="CANCELADO",1,"")</f>
        <v/>
      </c>
    </row>
    <row r="177" customFormat="false" ht="23.1" hidden="false" customHeight="true" outlineLevel="0" collapsed="false">
      <c r="A177" s="143" t="n">
        <v>170</v>
      </c>
      <c r="B177" s="144"/>
      <c r="C177" s="145"/>
      <c r="D177" s="146"/>
      <c r="E177" s="147"/>
      <c r="F177" s="148"/>
      <c r="G177" s="144"/>
      <c r="H177" s="144"/>
      <c r="I177" s="144"/>
      <c r="J177" s="148"/>
      <c r="K177" s="148"/>
      <c r="L177" s="149"/>
      <c r="M177" s="144"/>
      <c r="N177" s="150"/>
      <c r="O177" s="150"/>
      <c r="P177" s="151" t="n">
        <f aca="false">IF(O177="",N177,"")</f>
        <v>0</v>
      </c>
      <c r="Q177" s="151" t="str">
        <f aca="false">IF(O177="","",(IF(N177&gt;O177,N177-O177,"")))</f>
        <v/>
      </c>
      <c r="R177" s="151" t="str">
        <f aca="false">IF(N177-O177&lt;0,N177-O177,"")</f>
        <v/>
      </c>
      <c r="S177" s="151" t="str">
        <f aca="false">IF(C177&lt;&gt;"",IF($N177="","CANCELADO",IF($O177&lt;&gt;"","FACTURADO","DEVUELTO")),IF(C177="",""))</f>
        <v/>
      </c>
      <c r="T177" s="152"/>
      <c r="U177" s="144"/>
      <c r="V177" s="153"/>
      <c r="W177" s="153"/>
      <c r="X177" s="154" t="n">
        <f aca="false">V177+W177</f>
        <v>0</v>
      </c>
      <c r="Y177" s="128"/>
      <c r="Z177" s="128"/>
      <c r="AA177" s="129" t="n">
        <f aca="false">IF(AND(Y177&lt;&gt;"",Z177&lt;&gt;""),Z177-Y177,0)</f>
        <v>0</v>
      </c>
      <c r="AB177" s="130"/>
      <c r="AC177" s="130"/>
      <c r="AD177" s="129" t="n">
        <f aca="false">AA177-(AB177+AC177)</f>
        <v>0</v>
      </c>
      <c r="AE177" s="149"/>
      <c r="AF177" s="155"/>
      <c r="AG177" s="146"/>
      <c r="AH177" s="144"/>
      <c r="AI177" s="148"/>
      <c r="AJ177" s="144"/>
      <c r="AK177" s="148"/>
      <c r="AL177" s="149"/>
      <c r="AM177" s="144"/>
      <c r="AN177" s="144"/>
      <c r="AO177" s="156"/>
      <c r="AP177" s="135"/>
      <c r="AQ177" s="157"/>
      <c r="AS177" s="137" t="n">
        <v>170</v>
      </c>
      <c r="AT177" s="158" t="n">
        <v>77101001</v>
      </c>
      <c r="AU177" s="138"/>
      <c r="AV177" s="138"/>
      <c r="AW177" s="139" t="str">
        <f aca="false">IF(O177="","",O177)</f>
        <v/>
      </c>
      <c r="AX177" s="138"/>
      <c r="AY177" s="138"/>
      <c r="AZ177" s="138"/>
      <c r="BA177" s="140" t="str">
        <f aca="false">IF(E177="","",E177)</f>
        <v/>
      </c>
      <c r="BB177" s="141" t="str">
        <f aca="false">IF(K177="","",K177)</f>
        <v/>
      </c>
      <c r="BC177" s="142" t="str">
        <f aca="false">IF(L177="","",L177)</f>
        <v/>
      </c>
      <c r="BT177" s="13" t="str">
        <f aca="false">IF($S177="CANCELADO",1,"")</f>
        <v/>
      </c>
      <c r="BU177" s="13" t="str">
        <f aca="false">IF($S177="DEVUELTO",1,"")</f>
        <v/>
      </c>
      <c r="BV177" s="13" t="str">
        <f aca="false">IF($S177="DEVUELTO",1,"")</f>
        <v/>
      </c>
      <c r="BW177" s="13" t="str">
        <f aca="false">IF($S177="CANCELADO",1,"")</f>
        <v/>
      </c>
    </row>
    <row r="178" customFormat="false" ht="23.1" hidden="false" customHeight="true" outlineLevel="0" collapsed="false">
      <c r="A178" s="143" t="n">
        <v>171</v>
      </c>
      <c r="B178" s="144"/>
      <c r="C178" s="145"/>
      <c r="D178" s="146"/>
      <c r="E178" s="147"/>
      <c r="F178" s="148"/>
      <c r="G178" s="144"/>
      <c r="H178" s="144"/>
      <c r="I178" s="144"/>
      <c r="J178" s="148"/>
      <c r="K178" s="148"/>
      <c r="L178" s="149"/>
      <c r="M178" s="144"/>
      <c r="N178" s="150"/>
      <c r="O178" s="150"/>
      <c r="P178" s="151" t="n">
        <f aca="false">IF(O178="",N178,"")</f>
        <v>0</v>
      </c>
      <c r="Q178" s="151" t="str">
        <f aca="false">IF(O178="","",(IF(N178&gt;O178,N178-O178,"")))</f>
        <v/>
      </c>
      <c r="R178" s="151" t="str">
        <f aca="false">IF(N178-O178&lt;0,N178-O178,"")</f>
        <v/>
      </c>
      <c r="S178" s="151" t="str">
        <f aca="false">IF(C178&lt;&gt;"",IF($N178="","CANCELADO",IF($O178&lt;&gt;"","FACTURADO","DEVUELTO")),IF(C178="",""))</f>
        <v/>
      </c>
      <c r="T178" s="152"/>
      <c r="U178" s="144"/>
      <c r="V178" s="153"/>
      <c r="W178" s="153"/>
      <c r="X178" s="154" t="n">
        <f aca="false">V178+W178</f>
        <v>0</v>
      </c>
      <c r="Y178" s="128"/>
      <c r="Z178" s="128"/>
      <c r="AA178" s="129" t="n">
        <f aca="false">IF(AND(Y178&lt;&gt;"",Z178&lt;&gt;""),Z178-Y178,0)</f>
        <v>0</v>
      </c>
      <c r="AB178" s="130"/>
      <c r="AC178" s="130"/>
      <c r="AD178" s="129" t="n">
        <f aca="false">AA178-(AB178+AC178)</f>
        <v>0</v>
      </c>
      <c r="AE178" s="149"/>
      <c r="AF178" s="155"/>
      <c r="AG178" s="146"/>
      <c r="AH178" s="144"/>
      <c r="AI178" s="148"/>
      <c r="AJ178" s="144"/>
      <c r="AK178" s="148"/>
      <c r="AL178" s="149"/>
      <c r="AM178" s="144"/>
      <c r="AN178" s="144"/>
      <c r="AO178" s="156"/>
      <c r="AP178" s="135"/>
      <c r="AQ178" s="157"/>
      <c r="AS178" s="137" t="n">
        <v>171</v>
      </c>
      <c r="AT178" s="160" t="n">
        <v>77101001</v>
      </c>
      <c r="AU178" s="161"/>
      <c r="AV178" s="161"/>
      <c r="AW178" s="162" t="str">
        <f aca="false">IF(O178="","",O178)</f>
        <v/>
      </c>
      <c r="AX178" s="161"/>
      <c r="AY178" s="161"/>
      <c r="AZ178" s="161"/>
      <c r="BA178" s="163" t="str">
        <f aca="false">IF(E178="","",E178)</f>
        <v/>
      </c>
      <c r="BB178" s="164" t="str">
        <f aca="false">IF(K178="","",K178)</f>
        <v/>
      </c>
      <c r="BC178" s="165" t="str">
        <f aca="false">IF(L178="","",L178)</f>
        <v/>
      </c>
      <c r="BT178" s="13" t="str">
        <f aca="false">IF($S178="CANCELADO",1,"")</f>
        <v/>
      </c>
      <c r="BU178" s="13" t="str">
        <f aca="false">IF($S178="DEVUELTO",1,"")</f>
        <v/>
      </c>
      <c r="BV178" s="13" t="str">
        <f aca="false">IF($S178="DEVUELTO",1,"")</f>
        <v/>
      </c>
      <c r="BW178" s="13" t="str">
        <f aca="false">IF($S178="CANCELADO",1,"")</f>
        <v/>
      </c>
    </row>
    <row r="179" customFormat="false" ht="23.1" hidden="false" customHeight="true" outlineLevel="0" collapsed="false">
      <c r="A179" s="143" t="n">
        <v>172</v>
      </c>
      <c r="B179" s="144"/>
      <c r="C179" s="145"/>
      <c r="D179" s="146"/>
      <c r="E179" s="147"/>
      <c r="F179" s="148"/>
      <c r="G179" s="144"/>
      <c r="H179" s="144"/>
      <c r="I179" s="144"/>
      <c r="J179" s="148"/>
      <c r="K179" s="148"/>
      <c r="L179" s="149"/>
      <c r="M179" s="144"/>
      <c r="N179" s="150"/>
      <c r="O179" s="150"/>
      <c r="P179" s="151" t="n">
        <f aca="false">IF(O179="",N179,"")</f>
        <v>0</v>
      </c>
      <c r="Q179" s="151" t="str">
        <f aca="false">IF(O179="","",(IF(N179&gt;O179,N179-O179,"")))</f>
        <v/>
      </c>
      <c r="R179" s="151" t="str">
        <f aca="false">IF(N179-O179&lt;0,N179-O179,"")</f>
        <v/>
      </c>
      <c r="S179" s="151" t="str">
        <f aca="false">IF(C179&lt;&gt;"",IF($N179="","CANCELADO",IF($O179&lt;&gt;"","FACTURADO","DEVUELTO")),IF(C179="",""))</f>
        <v/>
      </c>
      <c r="T179" s="152"/>
      <c r="U179" s="144"/>
      <c r="V179" s="153"/>
      <c r="W179" s="153"/>
      <c r="X179" s="154" t="n">
        <f aca="false">V179+W179</f>
        <v>0</v>
      </c>
      <c r="Y179" s="128"/>
      <c r="Z179" s="128"/>
      <c r="AA179" s="129" t="n">
        <f aca="false">IF(AND(Y179&lt;&gt;"",Z179&lt;&gt;""),Z179-Y179,0)</f>
        <v>0</v>
      </c>
      <c r="AB179" s="130"/>
      <c r="AC179" s="130"/>
      <c r="AD179" s="129" t="n">
        <f aca="false">AA179-(AB179+AC179)</f>
        <v>0</v>
      </c>
      <c r="AE179" s="149"/>
      <c r="AF179" s="155"/>
      <c r="AG179" s="146"/>
      <c r="AH179" s="144"/>
      <c r="AI179" s="148"/>
      <c r="AJ179" s="144"/>
      <c r="AK179" s="148"/>
      <c r="AL179" s="149"/>
      <c r="AM179" s="144"/>
      <c r="AN179" s="144"/>
      <c r="AO179" s="156"/>
      <c r="AP179" s="135"/>
      <c r="AQ179" s="157"/>
      <c r="AS179" s="137" t="n">
        <v>172</v>
      </c>
      <c r="AT179" s="160" t="n">
        <v>77101001</v>
      </c>
      <c r="AU179" s="161"/>
      <c r="AV179" s="161"/>
      <c r="AW179" s="162" t="str">
        <f aca="false">IF(O179="","",O179)</f>
        <v/>
      </c>
      <c r="AX179" s="161"/>
      <c r="AY179" s="161"/>
      <c r="AZ179" s="161"/>
      <c r="BA179" s="163" t="str">
        <f aca="false">IF(E179="","",E179)</f>
        <v/>
      </c>
      <c r="BB179" s="164" t="str">
        <f aca="false">IF(K179="","",K179)</f>
        <v/>
      </c>
      <c r="BC179" s="165" t="str">
        <f aca="false">IF(L179="","",L179)</f>
        <v/>
      </c>
      <c r="BT179" s="13" t="str">
        <f aca="false">IF($S179="CANCELADO",1,"")</f>
        <v/>
      </c>
      <c r="BU179" s="13" t="str">
        <f aca="false">IF($S179="DEVUELTO",1,"")</f>
        <v/>
      </c>
      <c r="BV179" s="13" t="str">
        <f aca="false">IF($S179="DEVUELTO",1,"")</f>
        <v/>
      </c>
      <c r="BW179" s="13" t="str">
        <f aca="false">IF($S179="CANCELADO",1,"")</f>
        <v/>
      </c>
    </row>
    <row r="180" customFormat="false" ht="23.1" hidden="false" customHeight="true" outlineLevel="0" collapsed="false">
      <c r="A180" s="143" t="n">
        <v>173</v>
      </c>
      <c r="B180" s="144"/>
      <c r="C180" s="145"/>
      <c r="D180" s="146"/>
      <c r="E180" s="147"/>
      <c r="F180" s="148"/>
      <c r="G180" s="144"/>
      <c r="H180" s="144"/>
      <c r="I180" s="144"/>
      <c r="J180" s="148"/>
      <c r="K180" s="148"/>
      <c r="L180" s="149"/>
      <c r="M180" s="144"/>
      <c r="N180" s="150"/>
      <c r="O180" s="150"/>
      <c r="P180" s="151" t="n">
        <f aca="false">IF(O180="",N180,"")</f>
        <v>0</v>
      </c>
      <c r="Q180" s="151" t="str">
        <f aca="false">IF(O180="","",(IF(N180&gt;O180,N180-O180,"")))</f>
        <v/>
      </c>
      <c r="R180" s="151" t="str">
        <f aca="false">IF(N180-O180&lt;0,N180-O180,"")</f>
        <v/>
      </c>
      <c r="S180" s="151" t="str">
        <f aca="false">IF(C180&lt;&gt;"",IF($N180="","CANCELADO",IF($O180&lt;&gt;"","FACTURADO","DEVUELTO")),IF(C180="",""))</f>
        <v/>
      </c>
      <c r="T180" s="152"/>
      <c r="U180" s="144"/>
      <c r="V180" s="153"/>
      <c r="W180" s="153"/>
      <c r="X180" s="154" t="n">
        <f aca="false">V180+W180</f>
        <v>0</v>
      </c>
      <c r="Y180" s="128"/>
      <c r="Z180" s="128"/>
      <c r="AA180" s="129" t="n">
        <f aca="false">IF(AND(Y180&lt;&gt;"",Z180&lt;&gt;""),Z180-Y180,0)</f>
        <v>0</v>
      </c>
      <c r="AB180" s="130"/>
      <c r="AC180" s="130"/>
      <c r="AD180" s="129" t="n">
        <f aca="false">AA180-(AB180+AC180)</f>
        <v>0</v>
      </c>
      <c r="AE180" s="149"/>
      <c r="AF180" s="155"/>
      <c r="AG180" s="146"/>
      <c r="AH180" s="144"/>
      <c r="AI180" s="148"/>
      <c r="AJ180" s="144"/>
      <c r="AK180" s="148"/>
      <c r="AL180" s="149"/>
      <c r="AM180" s="144"/>
      <c r="AN180" s="144"/>
      <c r="AO180" s="156"/>
      <c r="AP180" s="135"/>
      <c r="AQ180" s="157"/>
      <c r="AS180" s="137" t="n">
        <v>173</v>
      </c>
      <c r="AT180" s="160" t="n">
        <v>77101001</v>
      </c>
      <c r="AU180" s="161"/>
      <c r="AV180" s="161"/>
      <c r="AW180" s="162" t="str">
        <f aca="false">IF(O180="","",O180)</f>
        <v/>
      </c>
      <c r="AX180" s="161"/>
      <c r="AY180" s="161"/>
      <c r="AZ180" s="161"/>
      <c r="BA180" s="163" t="str">
        <f aca="false">IF(E180="","",E180)</f>
        <v/>
      </c>
      <c r="BB180" s="164" t="str">
        <f aca="false">IF(K180="","",K180)</f>
        <v/>
      </c>
      <c r="BC180" s="165" t="str">
        <f aca="false">IF(L180="","",L180)</f>
        <v/>
      </c>
      <c r="BT180" s="13" t="str">
        <f aca="false">IF($S180="CANCELADO",1,"")</f>
        <v/>
      </c>
      <c r="BU180" s="13" t="str">
        <f aca="false">IF($S180="DEVUELTO",1,"")</f>
        <v/>
      </c>
      <c r="BV180" s="13" t="str">
        <f aca="false">IF($S180="DEVUELTO",1,"")</f>
        <v/>
      </c>
      <c r="BW180" s="13" t="str">
        <f aca="false">IF($S180="CANCELADO",1,"")</f>
        <v/>
      </c>
    </row>
    <row r="181" customFormat="false" ht="23.1" hidden="false" customHeight="true" outlineLevel="0" collapsed="false">
      <c r="A181" s="143" t="n">
        <v>174</v>
      </c>
      <c r="B181" s="144"/>
      <c r="C181" s="145"/>
      <c r="D181" s="146"/>
      <c r="E181" s="147"/>
      <c r="F181" s="148"/>
      <c r="G181" s="144"/>
      <c r="H181" s="144"/>
      <c r="I181" s="144"/>
      <c r="J181" s="148"/>
      <c r="K181" s="148"/>
      <c r="L181" s="149"/>
      <c r="M181" s="144"/>
      <c r="N181" s="150"/>
      <c r="O181" s="150"/>
      <c r="P181" s="151" t="n">
        <f aca="false">IF(O181="",N181,"")</f>
        <v>0</v>
      </c>
      <c r="Q181" s="151" t="str">
        <f aca="false">IF(O181="","",(IF(N181&gt;O181,N181-O181,"")))</f>
        <v/>
      </c>
      <c r="R181" s="151" t="str">
        <f aca="false">IF(N181-O181&lt;0,N181-O181,"")</f>
        <v/>
      </c>
      <c r="S181" s="151" t="str">
        <f aca="false">IF(C181&lt;&gt;"",IF($N181="","CANCELADO",IF($O181&lt;&gt;"","FACTURADO","DEVUELTO")),IF(C181="",""))</f>
        <v/>
      </c>
      <c r="T181" s="152"/>
      <c r="U181" s="144"/>
      <c r="V181" s="153"/>
      <c r="W181" s="153"/>
      <c r="X181" s="154" t="n">
        <f aca="false">V181+W181</f>
        <v>0</v>
      </c>
      <c r="Y181" s="128"/>
      <c r="Z181" s="128"/>
      <c r="AA181" s="129" t="n">
        <f aca="false">IF(AND(Y181&lt;&gt;"",Z181&lt;&gt;""),Z181-Y181,0)</f>
        <v>0</v>
      </c>
      <c r="AB181" s="130"/>
      <c r="AC181" s="130"/>
      <c r="AD181" s="129" t="n">
        <f aca="false">AA181-(AB181+AC181)</f>
        <v>0</v>
      </c>
      <c r="AE181" s="149"/>
      <c r="AF181" s="155"/>
      <c r="AG181" s="146"/>
      <c r="AH181" s="144"/>
      <c r="AI181" s="148"/>
      <c r="AJ181" s="144"/>
      <c r="AK181" s="148"/>
      <c r="AL181" s="149"/>
      <c r="AM181" s="144"/>
      <c r="AN181" s="144"/>
      <c r="AO181" s="156"/>
      <c r="AP181" s="135"/>
      <c r="AQ181" s="157"/>
      <c r="AS181" s="137" t="n">
        <v>174</v>
      </c>
      <c r="AT181" s="160" t="n">
        <v>77101001</v>
      </c>
      <c r="AU181" s="161"/>
      <c r="AV181" s="161"/>
      <c r="AW181" s="162" t="str">
        <f aca="false">IF(O181="","",O181)</f>
        <v/>
      </c>
      <c r="AX181" s="161"/>
      <c r="AY181" s="161"/>
      <c r="AZ181" s="161"/>
      <c r="BA181" s="163" t="str">
        <f aca="false">IF(E181="","",E181)</f>
        <v/>
      </c>
      <c r="BB181" s="164" t="str">
        <f aca="false">IF(K181="","",K181)</f>
        <v/>
      </c>
      <c r="BC181" s="165" t="str">
        <f aca="false">IF(L181="","",L181)</f>
        <v/>
      </c>
      <c r="BT181" s="13" t="str">
        <f aca="false">IF($S181="CANCELADO",1,"")</f>
        <v/>
      </c>
      <c r="BU181" s="13" t="str">
        <f aca="false">IF($S181="DEVUELTO",1,"")</f>
        <v/>
      </c>
      <c r="BV181" s="13" t="str">
        <f aca="false">IF($S181="DEVUELTO",1,"")</f>
        <v/>
      </c>
      <c r="BW181" s="13" t="str">
        <f aca="false">IF($S181="CANCELADO",1,"")</f>
        <v/>
      </c>
    </row>
    <row r="182" customFormat="false" ht="23.1" hidden="false" customHeight="true" outlineLevel="0" collapsed="false">
      <c r="A182" s="143" t="n">
        <v>175</v>
      </c>
      <c r="B182" s="144"/>
      <c r="C182" s="145"/>
      <c r="D182" s="146"/>
      <c r="E182" s="147"/>
      <c r="F182" s="148"/>
      <c r="G182" s="144"/>
      <c r="H182" s="144"/>
      <c r="I182" s="144"/>
      <c r="J182" s="148"/>
      <c r="K182" s="148"/>
      <c r="L182" s="149"/>
      <c r="M182" s="144"/>
      <c r="N182" s="150"/>
      <c r="O182" s="150"/>
      <c r="P182" s="151" t="n">
        <f aca="false">IF(O182="",N182,"")</f>
        <v>0</v>
      </c>
      <c r="Q182" s="151" t="str">
        <f aca="false">IF(O182="","",(IF(N182&gt;O182,N182-O182,"")))</f>
        <v/>
      </c>
      <c r="R182" s="151" t="str">
        <f aca="false">IF(N182-O182&lt;0,N182-O182,"")</f>
        <v/>
      </c>
      <c r="S182" s="151" t="str">
        <f aca="false">IF(C182&lt;&gt;"",IF($N182="","CANCELADO",IF($O182&lt;&gt;"","FACTURADO","DEVUELTO")),IF(C182="",""))</f>
        <v/>
      </c>
      <c r="T182" s="152"/>
      <c r="U182" s="144"/>
      <c r="V182" s="153"/>
      <c r="W182" s="153"/>
      <c r="X182" s="154" t="n">
        <f aca="false">V182+W182</f>
        <v>0</v>
      </c>
      <c r="Y182" s="128"/>
      <c r="Z182" s="128"/>
      <c r="AA182" s="129" t="n">
        <f aca="false">IF(AND(Y182&lt;&gt;"",Z182&lt;&gt;""),Z182-Y182,0)</f>
        <v>0</v>
      </c>
      <c r="AB182" s="130"/>
      <c r="AC182" s="130"/>
      <c r="AD182" s="129" t="n">
        <f aca="false">AA182-(AB182+AC182)</f>
        <v>0</v>
      </c>
      <c r="AE182" s="149"/>
      <c r="AF182" s="155"/>
      <c r="AG182" s="146"/>
      <c r="AH182" s="144"/>
      <c r="AI182" s="148"/>
      <c r="AJ182" s="144"/>
      <c r="AK182" s="148"/>
      <c r="AL182" s="149"/>
      <c r="AM182" s="144"/>
      <c r="AN182" s="144"/>
      <c r="AO182" s="156"/>
      <c r="AP182" s="135"/>
      <c r="AQ182" s="157"/>
      <c r="AS182" s="137" t="n">
        <v>175</v>
      </c>
      <c r="AT182" s="160" t="n">
        <v>77101001</v>
      </c>
      <c r="AU182" s="161"/>
      <c r="AV182" s="161"/>
      <c r="AW182" s="162" t="str">
        <f aca="false">IF(O182="","",O182)</f>
        <v/>
      </c>
      <c r="AX182" s="161"/>
      <c r="AY182" s="161"/>
      <c r="AZ182" s="161"/>
      <c r="BA182" s="163" t="str">
        <f aca="false">IF(E182="","",E182)</f>
        <v/>
      </c>
      <c r="BB182" s="164" t="str">
        <f aca="false">IF(K182="","",K182)</f>
        <v/>
      </c>
      <c r="BC182" s="165" t="str">
        <f aca="false">IF(L182="","",L182)</f>
        <v/>
      </c>
      <c r="BT182" s="13" t="str">
        <f aca="false">IF($S182="CANCELADO",1,"")</f>
        <v/>
      </c>
      <c r="BU182" s="13" t="str">
        <f aca="false">IF($S182="DEVUELTO",1,"")</f>
        <v/>
      </c>
      <c r="BV182" s="13" t="str">
        <f aca="false">IF($S182="DEVUELTO",1,"")</f>
        <v/>
      </c>
      <c r="BW182" s="13" t="str">
        <f aca="false">IF($S182="CANCELADO",1,"")</f>
        <v/>
      </c>
    </row>
    <row r="183" customFormat="false" ht="23.1" hidden="false" customHeight="true" outlineLevel="0" collapsed="false">
      <c r="A183" s="143" t="n">
        <v>176</v>
      </c>
      <c r="B183" s="144"/>
      <c r="C183" s="145"/>
      <c r="D183" s="146"/>
      <c r="E183" s="147"/>
      <c r="F183" s="148"/>
      <c r="G183" s="144"/>
      <c r="H183" s="144"/>
      <c r="I183" s="144"/>
      <c r="J183" s="148"/>
      <c r="K183" s="148"/>
      <c r="L183" s="149"/>
      <c r="M183" s="144"/>
      <c r="N183" s="150"/>
      <c r="O183" s="150"/>
      <c r="P183" s="151" t="n">
        <f aca="false">IF(O183="",N183,"")</f>
        <v>0</v>
      </c>
      <c r="Q183" s="151" t="str">
        <f aca="false">IF(O183="","",(IF(N183&gt;O183,N183-O183,"")))</f>
        <v/>
      </c>
      <c r="R183" s="151" t="str">
        <f aca="false">IF(N183-O183&lt;0,N183-O183,"")</f>
        <v/>
      </c>
      <c r="S183" s="151" t="str">
        <f aca="false">IF(C183&lt;&gt;"",IF($N183="","CANCELADO",IF($O183&lt;&gt;"","FACTURADO","DEVUELTO")),IF(C183="",""))</f>
        <v/>
      </c>
      <c r="T183" s="152"/>
      <c r="U183" s="144"/>
      <c r="V183" s="153"/>
      <c r="W183" s="153"/>
      <c r="X183" s="154" t="n">
        <f aca="false">V183+W183</f>
        <v>0</v>
      </c>
      <c r="Y183" s="128"/>
      <c r="Z183" s="128"/>
      <c r="AA183" s="129" t="n">
        <f aca="false">IF(AND(Y183&lt;&gt;"",Z183&lt;&gt;""),Z183-Y183,0)</f>
        <v>0</v>
      </c>
      <c r="AB183" s="130"/>
      <c r="AC183" s="130"/>
      <c r="AD183" s="129" t="n">
        <f aca="false">AA183-(AB183+AC183)</f>
        <v>0</v>
      </c>
      <c r="AE183" s="149"/>
      <c r="AF183" s="155"/>
      <c r="AG183" s="146"/>
      <c r="AH183" s="144"/>
      <c r="AI183" s="148"/>
      <c r="AJ183" s="144"/>
      <c r="AK183" s="148"/>
      <c r="AL183" s="149"/>
      <c r="AM183" s="144"/>
      <c r="AN183" s="144"/>
      <c r="AO183" s="156"/>
      <c r="AP183" s="135"/>
      <c r="AQ183" s="157"/>
      <c r="AS183" s="137" t="n">
        <v>176</v>
      </c>
      <c r="AT183" s="160" t="n">
        <v>77101001</v>
      </c>
      <c r="AU183" s="161"/>
      <c r="AV183" s="161"/>
      <c r="AW183" s="162" t="str">
        <f aca="false">IF(O183="","",O183)</f>
        <v/>
      </c>
      <c r="AX183" s="161"/>
      <c r="AY183" s="161"/>
      <c r="AZ183" s="161"/>
      <c r="BA183" s="163" t="str">
        <f aca="false">IF(E183="","",E183)</f>
        <v/>
      </c>
      <c r="BB183" s="164" t="str">
        <f aca="false">IF(K183="","",K183)</f>
        <v/>
      </c>
      <c r="BC183" s="165" t="str">
        <f aca="false">IF(L183="","",L183)</f>
        <v/>
      </c>
      <c r="BT183" s="13" t="str">
        <f aca="false">IF($S183="CANCELADO",1,"")</f>
        <v/>
      </c>
      <c r="BU183" s="13" t="str">
        <f aca="false">IF($S183="DEVUELTO",1,"")</f>
        <v/>
      </c>
      <c r="BV183" s="13" t="str">
        <f aca="false">IF($S183="DEVUELTO",1,"")</f>
        <v/>
      </c>
      <c r="BW183" s="13" t="str">
        <f aca="false">IF($S183="CANCELADO",1,"")</f>
        <v/>
      </c>
    </row>
    <row r="184" customFormat="false" ht="23.1" hidden="false" customHeight="true" outlineLevel="0" collapsed="false">
      <c r="A184" s="143" t="n">
        <v>177</v>
      </c>
      <c r="B184" s="144"/>
      <c r="C184" s="145"/>
      <c r="D184" s="146"/>
      <c r="E184" s="147"/>
      <c r="F184" s="148"/>
      <c r="G184" s="144"/>
      <c r="H184" s="144"/>
      <c r="I184" s="144"/>
      <c r="J184" s="148"/>
      <c r="K184" s="148"/>
      <c r="L184" s="149"/>
      <c r="M184" s="144"/>
      <c r="N184" s="150"/>
      <c r="O184" s="150"/>
      <c r="P184" s="151" t="n">
        <f aca="false">IF(O184="",N184,"")</f>
        <v>0</v>
      </c>
      <c r="Q184" s="151" t="str">
        <f aca="false">IF(O184="","",(IF(N184&gt;O184,N184-O184,"")))</f>
        <v/>
      </c>
      <c r="R184" s="151" t="str">
        <f aca="false">IF(N184-O184&lt;0,N184-O184,"")</f>
        <v/>
      </c>
      <c r="S184" s="151" t="str">
        <f aca="false">IF(C184&lt;&gt;"",IF($N184="","CANCELADO",IF($O184&lt;&gt;"","FACTURADO","DEVUELTO")),IF(C184="",""))</f>
        <v/>
      </c>
      <c r="T184" s="152"/>
      <c r="U184" s="144"/>
      <c r="V184" s="153"/>
      <c r="W184" s="153"/>
      <c r="X184" s="154" t="n">
        <f aca="false">V184+W184</f>
        <v>0</v>
      </c>
      <c r="Y184" s="128"/>
      <c r="Z184" s="128"/>
      <c r="AA184" s="129" t="n">
        <f aca="false">IF(AND(Y184&lt;&gt;"",Z184&lt;&gt;""),Z184-Y184,0)</f>
        <v>0</v>
      </c>
      <c r="AB184" s="130"/>
      <c r="AC184" s="130"/>
      <c r="AD184" s="129" t="n">
        <f aca="false">AA184-(AB184+AC184)</f>
        <v>0</v>
      </c>
      <c r="AE184" s="149"/>
      <c r="AF184" s="155"/>
      <c r="AG184" s="146"/>
      <c r="AH184" s="144"/>
      <c r="AI184" s="148"/>
      <c r="AJ184" s="144"/>
      <c r="AK184" s="148"/>
      <c r="AL184" s="149"/>
      <c r="AM184" s="144"/>
      <c r="AN184" s="144"/>
      <c r="AO184" s="156"/>
      <c r="AP184" s="135"/>
      <c r="AQ184" s="157"/>
      <c r="AS184" s="137" t="n">
        <v>177</v>
      </c>
      <c r="AT184" s="160" t="n">
        <v>77101001</v>
      </c>
      <c r="AU184" s="161"/>
      <c r="AV184" s="161"/>
      <c r="AW184" s="162" t="str">
        <f aca="false">IF(O184="","",O184)</f>
        <v/>
      </c>
      <c r="AX184" s="161"/>
      <c r="AY184" s="161"/>
      <c r="AZ184" s="161"/>
      <c r="BA184" s="163" t="str">
        <f aca="false">IF(E184="","",E184)</f>
        <v/>
      </c>
      <c r="BB184" s="164" t="str">
        <f aca="false">IF(K184="","",K184)</f>
        <v/>
      </c>
      <c r="BC184" s="165" t="str">
        <f aca="false">IF(L184="","",L184)</f>
        <v/>
      </c>
      <c r="BT184" s="13" t="str">
        <f aca="false">IF($S184="CANCELADO",1,"")</f>
        <v/>
      </c>
      <c r="BU184" s="13" t="str">
        <f aca="false">IF($S184="DEVUELTO",1,"")</f>
        <v/>
      </c>
      <c r="BV184" s="13" t="str">
        <f aca="false">IF($S184="DEVUELTO",1,"")</f>
        <v/>
      </c>
      <c r="BW184" s="13" t="str">
        <f aca="false">IF($S184="CANCELADO",1,"")</f>
        <v/>
      </c>
    </row>
    <row r="185" customFormat="false" ht="23.1" hidden="false" customHeight="true" outlineLevel="0" collapsed="false">
      <c r="A185" s="143" t="n">
        <v>178</v>
      </c>
      <c r="B185" s="144"/>
      <c r="C185" s="145"/>
      <c r="D185" s="146"/>
      <c r="E185" s="147"/>
      <c r="F185" s="148"/>
      <c r="G185" s="144"/>
      <c r="H185" s="144"/>
      <c r="I185" s="144"/>
      <c r="J185" s="148"/>
      <c r="K185" s="148"/>
      <c r="L185" s="149"/>
      <c r="M185" s="144"/>
      <c r="N185" s="150"/>
      <c r="O185" s="150"/>
      <c r="P185" s="151" t="n">
        <f aca="false">IF(O185="",N185,"")</f>
        <v>0</v>
      </c>
      <c r="Q185" s="151" t="str">
        <f aca="false">IF(O185="","",(IF(N185&gt;O185,N185-O185,"")))</f>
        <v/>
      </c>
      <c r="R185" s="151" t="str">
        <f aca="false">IF(N185-O185&lt;0,N185-O185,"")</f>
        <v/>
      </c>
      <c r="S185" s="151" t="str">
        <f aca="false">IF(C185&lt;&gt;"",IF($N185="","CANCELADO",IF($O185&lt;&gt;"","FACTURADO","DEVUELTO")),IF(C185="",""))</f>
        <v/>
      </c>
      <c r="T185" s="152"/>
      <c r="U185" s="144"/>
      <c r="V185" s="153"/>
      <c r="W185" s="153"/>
      <c r="X185" s="154" t="n">
        <f aca="false">V185+W185</f>
        <v>0</v>
      </c>
      <c r="Y185" s="128"/>
      <c r="Z185" s="128"/>
      <c r="AA185" s="129" t="n">
        <f aca="false">IF(AND(Y185&lt;&gt;"",Z185&lt;&gt;""),Z185-Y185,0)</f>
        <v>0</v>
      </c>
      <c r="AB185" s="130"/>
      <c r="AC185" s="130"/>
      <c r="AD185" s="129" t="n">
        <f aca="false">AA185-(AB185+AC185)</f>
        <v>0</v>
      </c>
      <c r="AE185" s="149"/>
      <c r="AF185" s="155"/>
      <c r="AG185" s="146"/>
      <c r="AH185" s="144"/>
      <c r="AI185" s="148"/>
      <c r="AJ185" s="144"/>
      <c r="AK185" s="148"/>
      <c r="AL185" s="149"/>
      <c r="AM185" s="144"/>
      <c r="AN185" s="144"/>
      <c r="AO185" s="156"/>
      <c r="AP185" s="135"/>
      <c r="AQ185" s="157"/>
      <c r="AS185" s="137" t="n">
        <v>178</v>
      </c>
      <c r="AT185" s="160" t="n">
        <v>77101001</v>
      </c>
      <c r="AU185" s="161"/>
      <c r="AV185" s="161"/>
      <c r="AW185" s="162" t="str">
        <f aca="false">IF(O185="","",O185)</f>
        <v/>
      </c>
      <c r="AX185" s="161"/>
      <c r="AY185" s="161"/>
      <c r="AZ185" s="161"/>
      <c r="BA185" s="163" t="str">
        <f aca="false">IF(E185="","",E185)</f>
        <v/>
      </c>
      <c r="BB185" s="164" t="str">
        <f aca="false">IF(K185="","",K185)</f>
        <v/>
      </c>
      <c r="BC185" s="165" t="str">
        <f aca="false">IF(L185="","",L185)</f>
        <v/>
      </c>
      <c r="BT185" s="13" t="str">
        <f aca="false">IF($S185="CANCELADO",1,"")</f>
        <v/>
      </c>
      <c r="BU185" s="13" t="str">
        <f aca="false">IF($S185="DEVUELTO",1,"")</f>
        <v/>
      </c>
      <c r="BV185" s="13" t="str">
        <f aca="false">IF($S185="DEVUELTO",1,"")</f>
        <v/>
      </c>
      <c r="BW185" s="13" t="str">
        <f aca="false">IF($S185="CANCELADO",1,"")</f>
        <v/>
      </c>
    </row>
    <row r="186" customFormat="false" ht="23.1" hidden="false" customHeight="true" outlineLevel="0" collapsed="false">
      <c r="A186" s="143" t="n">
        <v>179</v>
      </c>
      <c r="B186" s="144"/>
      <c r="C186" s="145"/>
      <c r="D186" s="146"/>
      <c r="E186" s="147"/>
      <c r="F186" s="148"/>
      <c r="G186" s="144"/>
      <c r="H186" s="144"/>
      <c r="I186" s="144"/>
      <c r="J186" s="148"/>
      <c r="K186" s="148"/>
      <c r="L186" s="149"/>
      <c r="M186" s="144"/>
      <c r="N186" s="150"/>
      <c r="O186" s="150"/>
      <c r="P186" s="151" t="n">
        <f aca="false">IF(O186="",N186,"")</f>
        <v>0</v>
      </c>
      <c r="Q186" s="151" t="str">
        <f aca="false">IF(O186="","",(IF(N186&gt;O186,N186-O186,"")))</f>
        <v/>
      </c>
      <c r="R186" s="151" t="str">
        <f aca="false">IF(N186-O186&lt;0,N186-O186,"")</f>
        <v/>
      </c>
      <c r="S186" s="151" t="str">
        <f aca="false">IF(C186&lt;&gt;"",IF($N186="","CANCELADO",IF($O186&lt;&gt;"","FACTURADO","DEVUELTO")),IF(C186="",""))</f>
        <v/>
      </c>
      <c r="T186" s="152"/>
      <c r="U186" s="144"/>
      <c r="V186" s="153"/>
      <c r="W186" s="153"/>
      <c r="X186" s="154" t="n">
        <f aca="false">V186+W186</f>
        <v>0</v>
      </c>
      <c r="Y186" s="128"/>
      <c r="Z186" s="128"/>
      <c r="AA186" s="129" t="n">
        <f aca="false">IF(AND(Y186&lt;&gt;"",Z186&lt;&gt;""),Z186-Y186,0)</f>
        <v>0</v>
      </c>
      <c r="AB186" s="130"/>
      <c r="AC186" s="130"/>
      <c r="AD186" s="129" t="n">
        <f aca="false">AA186-(AB186+AC186)</f>
        <v>0</v>
      </c>
      <c r="AE186" s="149"/>
      <c r="AF186" s="155"/>
      <c r="AG186" s="146"/>
      <c r="AH186" s="144"/>
      <c r="AI186" s="148"/>
      <c r="AJ186" s="144"/>
      <c r="AK186" s="148"/>
      <c r="AL186" s="149"/>
      <c r="AM186" s="144"/>
      <c r="AN186" s="144"/>
      <c r="AO186" s="156"/>
      <c r="AP186" s="135"/>
      <c r="AQ186" s="157"/>
      <c r="AS186" s="137" t="n">
        <v>179</v>
      </c>
      <c r="AT186" s="160" t="n">
        <v>77101001</v>
      </c>
      <c r="AU186" s="161"/>
      <c r="AV186" s="161"/>
      <c r="AW186" s="162" t="str">
        <f aca="false">IF(O186="","",O186)</f>
        <v/>
      </c>
      <c r="AX186" s="161"/>
      <c r="AY186" s="161"/>
      <c r="AZ186" s="161"/>
      <c r="BA186" s="163" t="str">
        <f aca="false">IF(E186="","",E186)</f>
        <v/>
      </c>
      <c r="BB186" s="164" t="str">
        <f aca="false">IF(K186="","",K186)</f>
        <v/>
      </c>
      <c r="BC186" s="165" t="str">
        <f aca="false">IF(L186="","",L186)</f>
        <v/>
      </c>
      <c r="BT186" s="13" t="str">
        <f aca="false">IF($S186="CANCELADO",1,"")</f>
        <v/>
      </c>
      <c r="BU186" s="13" t="str">
        <f aca="false">IF($S186="DEVUELTO",1,"")</f>
        <v/>
      </c>
      <c r="BV186" s="13" t="str">
        <f aca="false">IF($S186="DEVUELTO",1,"")</f>
        <v/>
      </c>
      <c r="BW186" s="13" t="str">
        <f aca="false">IF($S186="CANCELADO",1,"")</f>
        <v/>
      </c>
    </row>
    <row r="187" customFormat="false" ht="23.1" hidden="false" customHeight="true" outlineLevel="0" collapsed="false">
      <c r="A187" s="143" t="n">
        <v>180</v>
      </c>
      <c r="B187" s="144"/>
      <c r="C187" s="145"/>
      <c r="D187" s="146"/>
      <c r="E187" s="147"/>
      <c r="F187" s="148"/>
      <c r="G187" s="144"/>
      <c r="H187" s="144"/>
      <c r="I187" s="144"/>
      <c r="J187" s="148"/>
      <c r="K187" s="148"/>
      <c r="L187" s="149"/>
      <c r="M187" s="144"/>
      <c r="N187" s="150"/>
      <c r="O187" s="150"/>
      <c r="P187" s="151" t="n">
        <f aca="false">IF(O187="",N187,"")</f>
        <v>0</v>
      </c>
      <c r="Q187" s="151" t="str">
        <f aca="false">IF(O187="","",(IF(N187&gt;O187,N187-O187,"")))</f>
        <v/>
      </c>
      <c r="R187" s="151" t="str">
        <f aca="false">IF(N187-O187&lt;0,N187-O187,"")</f>
        <v/>
      </c>
      <c r="S187" s="151" t="str">
        <f aca="false">IF(C187&lt;&gt;"",IF($N187="","CANCELADO",IF($O187&lt;&gt;"","FACTURADO","DEVUELTO")),IF(C187="",""))</f>
        <v/>
      </c>
      <c r="T187" s="152"/>
      <c r="U187" s="144"/>
      <c r="V187" s="153"/>
      <c r="W187" s="153"/>
      <c r="X187" s="154" t="n">
        <f aca="false">V187+W187</f>
        <v>0</v>
      </c>
      <c r="Y187" s="128"/>
      <c r="Z187" s="128"/>
      <c r="AA187" s="129" t="n">
        <f aca="false">IF(AND(Y187&lt;&gt;"",Z187&lt;&gt;""),Z187-Y187,0)</f>
        <v>0</v>
      </c>
      <c r="AB187" s="130"/>
      <c r="AC187" s="130"/>
      <c r="AD187" s="129" t="n">
        <f aca="false">AA187-(AB187+AC187)</f>
        <v>0</v>
      </c>
      <c r="AE187" s="149"/>
      <c r="AF187" s="155"/>
      <c r="AG187" s="146"/>
      <c r="AH187" s="144"/>
      <c r="AI187" s="148"/>
      <c r="AJ187" s="144"/>
      <c r="AK187" s="148"/>
      <c r="AL187" s="149"/>
      <c r="AM187" s="144"/>
      <c r="AN187" s="144"/>
      <c r="AO187" s="156"/>
      <c r="AP187" s="135"/>
      <c r="AQ187" s="157"/>
      <c r="AS187" s="137" t="n">
        <v>180</v>
      </c>
      <c r="AT187" s="160" t="n">
        <v>77101001</v>
      </c>
      <c r="AU187" s="161"/>
      <c r="AV187" s="161"/>
      <c r="AW187" s="162" t="str">
        <f aca="false">IF(O187="","",O187)</f>
        <v/>
      </c>
      <c r="AX187" s="161"/>
      <c r="AY187" s="161"/>
      <c r="AZ187" s="161"/>
      <c r="BA187" s="163" t="str">
        <f aca="false">IF(E187="","",E187)</f>
        <v/>
      </c>
      <c r="BB187" s="164" t="str">
        <f aca="false">IF(K187="","",K187)</f>
        <v/>
      </c>
      <c r="BC187" s="165" t="str">
        <f aca="false">IF(L187="","",L187)</f>
        <v/>
      </c>
      <c r="BT187" s="13" t="str">
        <f aca="false">IF($S187="CANCELADO",1,"")</f>
        <v/>
      </c>
      <c r="BU187" s="13" t="str">
        <f aca="false">IF($S187="DEVUELTO",1,"")</f>
        <v/>
      </c>
      <c r="BV187" s="13" t="str">
        <f aca="false">IF($S187="DEVUELTO",1,"")</f>
        <v/>
      </c>
      <c r="BW187" s="13" t="str">
        <f aca="false">IF($S187="CANCELADO",1,"")</f>
        <v/>
      </c>
    </row>
    <row r="188" customFormat="false" ht="23.1" hidden="false" customHeight="true" outlineLevel="0" collapsed="false">
      <c r="A188" s="143" t="n">
        <v>181</v>
      </c>
      <c r="B188" s="144"/>
      <c r="C188" s="145"/>
      <c r="D188" s="146"/>
      <c r="E188" s="147"/>
      <c r="F188" s="148"/>
      <c r="G188" s="144"/>
      <c r="H188" s="144"/>
      <c r="I188" s="144"/>
      <c r="J188" s="148"/>
      <c r="K188" s="148"/>
      <c r="L188" s="149"/>
      <c r="M188" s="144"/>
      <c r="N188" s="150"/>
      <c r="O188" s="150"/>
      <c r="P188" s="151" t="n">
        <f aca="false">IF(O188="",N188,"")</f>
        <v>0</v>
      </c>
      <c r="Q188" s="151" t="str">
        <f aca="false">IF(O188="","",(IF(N188&gt;O188,N188-O188,"")))</f>
        <v/>
      </c>
      <c r="R188" s="151" t="str">
        <f aca="false">IF(N188-O188&lt;0,N188-O188,"")</f>
        <v/>
      </c>
      <c r="S188" s="151" t="str">
        <f aca="false">IF(C188&lt;&gt;"",IF($N188="","CANCELADO",IF($O188&lt;&gt;"","FACTURADO","DEVUELTO")),IF(C188="",""))</f>
        <v/>
      </c>
      <c r="T188" s="152"/>
      <c r="U188" s="144"/>
      <c r="V188" s="153"/>
      <c r="W188" s="153"/>
      <c r="X188" s="154" t="n">
        <f aca="false">V188+W188</f>
        <v>0</v>
      </c>
      <c r="Y188" s="128"/>
      <c r="Z188" s="128"/>
      <c r="AA188" s="129" t="n">
        <f aca="false">IF(AND(Y188&lt;&gt;"",Z188&lt;&gt;""),Z188-Y188,0)</f>
        <v>0</v>
      </c>
      <c r="AB188" s="130"/>
      <c r="AC188" s="130"/>
      <c r="AD188" s="129" t="n">
        <f aca="false">AA188-(AB188+AC188)</f>
        <v>0</v>
      </c>
      <c r="AE188" s="149"/>
      <c r="AF188" s="155"/>
      <c r="AG188" s="146"/>
      <c r="AH188" s="144"/>
      <c r="AI188" s="148"/>
      <c r="AJ188" s="144"/>
      <c r="AK188" s="148"/>
      <c r="AL188" s="149"/>
      <c r="AM188" s="144"/>
      <c r="AN188" s="144"/>
      <c r="AO188" s="156"/>
      <c r="AP188" s="135"/>
      <c r="AQ188" s="157"/>
      <c r="AS188" s="137" t="n">
        <v>181</v>
      </c>
      <c r="AT188" s="138" t="n">
        <v>77101001</v>
      </c>
      <c r="AU188" s="138"/>
      <c r="AV188" s="138"/>
      <c r="AW188" s="139" t="str">
        <f aca="false">IF(O188="","",O188)</f>
        <v/>
      </c>
      <c r="AX188" s="138"/>
      <c r="AY188" s="138"/>
      <c r="AZ188" s="138"/>
      <c r="BA188" s="140" t="str">
        <f aca="false">IF(E188="","",E188)</f>
        <v/>
      </c>
      <c r="BB188" s="141" t="str">
        <f aca="false">IF(K188="","",K188)</f>
        <v/>
      </c>
      <c r="BC188" s="142" t="str">
        <f aca="false">IF(L188="","",L188)</f>
        <v/>
      </c>
      <c r="BT188" s="13" t="str">
        <f aca="false">IF($S188="CANCELADO",1,"")</f>
        <v/>
      </c>
      <c r="BU188" s="13" t="str">
        <f aca="false">IF($S188="DEVUELTO",1,"")</f>
        <v/>
      </c>
      <c r="BV188" s="13" t="str">
        <f aca="false">IF($S188="DEVUELTO",1,"")</f>
        <v/>
      </c>
      <c r="BW188" s="13" t="str">
        <f aca="false">IF($S188="CANCELADO",1,"")</f>
        <v/>
      </c>
    </row>
    <row r="189" customFormat="false" ht="23.1" hidden="false" customHeight="true" outlineLevel="0" collapsed="false">
      <c r="A189" s="143" t="n">
        <v>182</v>
      </c>
      <c r="B189" s="144"/>
      <c r="C189" s="145"/>
      <c r="D189" s="146"/>
      <c r="E189" s="147"/>
      <c r="F189" s="148"/>
      <c r="G189" s="144"/>
      <c r="H189" s="144"/>
      <c r="I189" s="144"/>
      <c r="J189" s="148"/>
      <c r="K189" s="148"/>
      <c r="L189" s="149"/>
      <c r="M189" s="144"/>
      <c r="N189" s="150"/>
      <c r="O189" s="150"/>
      <c r="P189" s="151" t="n">
        <f aca="false">IF(O189="",N189,"")</f>
        <v>0</v>
      </c>
      <c r="Q189" s="151" t="str">
        <f aca="false">IF(O189="","",(IF(N189&gt;O189,N189-O189,"")))</f>
        <v/>
      </c>
      <c r="R189" s="151" t="str">
        <f aca="false">IF(N189-O189&lt;0,N189-O189,"")</f>
        <v/>
      </c>
      <c r="S189" s="151" t="str">
        <f aca="false">IF(C189&lt;&gt;"",IF($N189="","CANCELADO",IF($O189&lt;&gt;"","FACTURADO","DEVUELTO")),IF(C189="",""))</f>
        <v/>
      </c>
      <c r="T189" s="152"/>
      <c r="U189" s="144"/>
      <c r="V189" s="153"/>
      <c r="W189" s="153"/>
      <c r="X189" s="154" t="n">
        <f aca="false">V189+W189</f>
        <v>0</v>
      </c>
      <c r="Y189" s="128"/>
      <c r="Z189" s="128"/>
      <c r="AA189" s="129" t="n">
        <f aca="false">IF(AND(Y189&lt;&gt;"",Z189&lt;&gt;""),Z189-Y189,0)</f>
        <v>0</v>
      </c>
      <c r="AB189" s="130"/>
      <c r="AC189" s="130"/>
      <c r="AD189" s="129" t="n">
        <f aca="false">AA189-(AB189+AC189)</f>
        <v>0</v>
      </c>
      <c r="AE189" s="149"/>
      <c r="AF189" s="155"/>
      <c r="AG189" s="146"/>
      <c r="AH189" s="144"/>
      <c r="AI189" s="148"/>
      <c r="AJ189" s="144"/>
      <c r="AK189" s="148"/>
      <c r="AL189" s="149"/>
      <c r="AM189" s="144"/>
      <c r="AN189" s="144"/>
      <c r="AO189" s="156"/>
      <c r="AP189" s="135"/>
      <c r="AQ189" s="157"/>
      <c r="AS189" s="137" t="n">
        <v>182</v>
      </c>
      <c r="AT189" s="141" t="n">
        <v>77101001</v>
      </c>
      <c r="AU189" s="138"/>
      <c r="AV189" s="138"/>
      <c r="AW189" s="139" t="str">
        <f aca="false">IF(O189="","",O189)</f>
        <v/>
      </c>
      <c r="AX189" s="138"/>
      <c r="AY189" s="138"/>
      <c r="AZ189" s="138"/>
      <c r="BA189" s="140" t="str">
        <f aca="false">IF(E189="","",E189)</f>
        <v/>
      </c>
      <c r="BB189" s="141" t="str">
        <f aca="false">IF(K189="","",K189)</f>
        <v/>
      </c>
      <c r="BC189" s="142" t="str">
        <f aca="false">IF(L189="","",L189)</f>
        <v/>
      </c>
      <c r="BT189" s="13" t="str">
        <f aca="false">IF($S189="CANCELADO",1,"")</f>
        <v/>
      </c>
      <c r="BU189" s="13" t="str">
        <f aca="false">IF($S189="DEVUELTO",1,"")</f>
        <v/>
      </c>
      <c r="BV189" s="13" t="str">
        <f aca="false">IF($S189="DEVUELTO",1,"")</f>
        <v/>
      </c>
      <c r="BW189" s="13" t="str">
        <f aca="false">IF($S189="CANCELADO",1,"")</f>
        <v/>
      </c>
    </row>
    <row r="190" customFormat="false" ht="23.1" hidden="false" customHeight="true" outlineLevel="0" collapsed="false">
      <c r="A190" s="143" t="n">
        <v>183</v>
      </c>
      <c r="B190" s="144"/>
      <c r="C190" s="145"/>
      <c r="D190" s="146"/>
      <c r="E190" s="147"/>
      <c r="F190" s="148"/>
      <c r="G190" s="144"/>
      <c r="H190" s="144"/>
      <c r="I190" s="144"/>
      <c r="J190" s="148"/>
      <c r="K190" s="148"/>
      <c r="L190" s="149"/>
      <c r="M190" s="144"/>
      <c r="N190" s="150"/>
      <c r="O190" s="150"/>
      <c r="P190" s="151" t="n">
        <f aca="false">IF(O190="",N190,"")</f>
        <v>0</v>
      </c>
      <c r="Q190" s="151" t="str">
        <f aca="false">IF(O190="","",(IF(N190&gt;O190,N190-O190,"")))</f>
        <v/>
      </c>
      <c r="R190" s="151" t="str">
        <f aca="false">IF(N190-O190&lt;0,N190-O190,"")</f>
        <v/>
      </c>
      <c r="S190" s="151" t="str">
        <f aca="false">IF(C190&lt;&gt;"",IF($N190="","CANCELADO",IF($O190&lt;&gt;"","FACTURADO","DEVUELTO")),IF(C190="",""))</f>
        <v/>
      </c>
      <c r="T190" s="152"/>
      <c r="U190" s="144"/>
      <c r="V190" s="153"/>
      <c r="W190" s="153"/>
      <c r="X190" s="154" t="n">
        <f aca="false">V190+W190</f>
        <v>0</v>
      </c>
      <c r="Y190" s="128"/>
      <c r="Z190" s="128"/>
      <c r="AA190" s="129" t="n">
        <f aca="false">IF(AND(Y190&lt;&gt;"",Z190&lt;&gt;""),Z190-Y190,0)</f>
        <v>0</v>
      </c>
      <c r="AB190" s="130"/>
      <c r="AC190" s="130"/>
      <c r="AD190" s="129" t="n">
        <f aca="false">AA190-(AB190+AC190)</f>
        <v>0</v>
      </c>
      <c r="AE190" s="149"/>
      <c r="AF190" s="155"/>
      <c r="AG190" s="146"/>
      <c r="AH190" s="144"/>
      <c r="AI190" s="148"/>
      <c r="AJ190" s="144"/>
      <c r="AK190" s="148"/>
      <c r="AL190" s="149"/>
      <c r="AM190" s="144"/>
      <c r="AN190" s="144"/>
      <c r="AO190" s="156"/>
      <c r="AP190" s="135"/>
      <c r="AQ190" s="157"/>
      <c r="AS190" s="137" t="n">
        <v>183</v>
      </c>
      <c r="AT190" s="158" t="n">
        <v>77101001</v>
      </c>
      <c r="AU190" s="138"/>
      <c r="AV190" s="138"/>
      <c r="AW190" s="139" t="str">
        <f aca="false">IF(O190="","",O190)</f>
        <v/>
      </c>
      <c r="AX190" s="138"/>
      <c r="AY190" s="138"/>
      <c r="AZ190" s="138"/>
      <c r="BA190" s="140" t="str">
        <f aca="false">IF(E190="","",E190)</f>
        <v/>
      </c>
      <c r="BB190" s="141" t="str">
        <f aca="false">IF(K190="","",K190)</f>
        <v/>
      </c>
      <c r="BC190" s="142" t="str">
        <f aca="false">IF(L190="","",L190)</f>
        <v/>
      </c>
      <c r="BT190" s="13" t="str">
        <f aca="false">IF($S190="CANCELADO",1,"")</f>
        <v/>
      </c>
      <c r="BU190" s="13" t="str">
        <f aca="false">IF($S190="DEVUELTO",1,"")</f>
        <v/>
      </c>
      <c r="BV190" s="13" t="str">
        <f aca="false">IF($S190="DEVUELTO",1,"")</f>
        <v/>
      </c>
      <c r="BW190" s="13" t="str">
        <f aca="false">IF($S190="CANCELADO",1,"")</f>
        <v/>
      </c>
    </row>
    <row r="191" customFormat="false" ht="23.1" hidden="false" customHeight="true" outlineLevel="0" collapsed="false">
      <c r="A191" s="143" t="n">
        <v>184</v>
      </c>
      <c r="B191" s="144"/>
      <c r="C191" s="145"/>
      <c r="D191" s="146"/>
      <c r="E191" s="147"/>
      <c r="F191" s="148"/>
      <c r="G191" s="144"/>
      <c r="H191" s="144"/>
      <c r="I191" s="144"/>
      <c r="J191" s="148"/>
      <c r="K191" s="148"/>
      <c r="L191" s="149"/>
      <c r="M191" s="144"/>
      <c r="N191" s="150"/>
      <c r="O191" s="150"/>
      <c r="P191" s="151" t="n">
        <f aca="false">IF(O191="",N191,"")</f>
        <v>0</v>
      </c>
      <c r="Q191" s="151" t="str">
        <f aca="false">IF(O191="","",(IF(N191&gt;O191,N191-O191,"")))</f>
        <v/>
      </c>
      <c r="R191" s="151" t="str">
        <f aca="false">IF(N191-O191&lt;0,N191-O191,"")</f>
        <v/>
      </c>
      <c r="S191" s="151" t="str">
        <f aca="false">IF(C191&lt;&gt;"",IF($N191="","CANCELADO",IF($O191&lt;&gt;"","FACTURADO","DEVUELTO")),IF(C191="",""))</f>
        <v/>
      </c>
      <c r="T191" s="152"/>
      <c r="U191" s="144"/>
      <c r="V191" s="153"/>
      <c r="W191" s="153"/>
      <c r="X191" s="154" t="n">
        <f aca="false">V191+W191</f>
        <v>0</v>
      </c>
      <c r="Y191" s="128"/>
      <c r="Z191" s="128"/>
      <c r="AA191" s="129" t="n">
        <f aca="false">IF(AND(Y191&lt;&gt;"",Z191&lt;&gt;""),Z191-Y191,0)</f>
        <v>0</v>
      </c>
      <c r="AB191" s="130"/>
      <c r="AC191" s="130"/>
      <c r="AD191" s="129" t="n">
        <f aca="false">AA191-(AB191+AC191)</f>
        <v>0</v>
      </c>
      <c r="AE191" s="149"/>
      <c r="AF191" s="155"/>
      <c r="AG191" s="146"/>
      <c r="AH191" s="144"/>
      <c r="AI191" s="148"/>
      <c r="AJ191" s="144"/>
      <c r="AK191" s="148"/>
      <c r="AL191" s="149"/>
      <c r="AM191" s="144"/>
      <c r="AN191" s="144"/>
      <c r="AO191" s="156"/>
      <c r="AP191" s="135"/>
      <c r="AQ191" s="157"/>
      <c r="AS191" s="137" t="n">
        <v>184</v>
      </c>
      <c r="AT191" s="158" t="n">
        <v>77101001</v>
      </c>
      <c r="AU191" s="138"/>
      <c r="AV191" s="138"/>
      <c r="AW191" s="139" t="str">
        <f aca="false">IF(O191="","",O191)</f>
        <v/>
      </c>
      <c r="AX191" s="138"/>
      <c r="AY191" s="138"/>
      <c r="AZ191" s="138"/>
      <c r="BA191" s="140" t="str">
        <f aca="false">IF(E191="","",E191)</f>
        <v/>
      </c>
      <c r="BB191" s="141" t="str">
        <f aca="false">IF(K191="","",K191)</f>
        <v/>
      </c>
      <c r="BC191" s="142" t="str">
        <f aca="false">IF(L191="","",L191)</f>
        <v/>
      </c>
      <c r="BT191" s="13" t="str">
        <f aca="false">IF($S191="CANCELADO",1,"")</f>
        <v/>
      </c>
      <c r="BU191" s="13" t="str">
        <f aca="false">IF($S191="DEVUELTO",1,"")</f>
        <v/>
      </c>
      <c r="BV191" s="13" t="str">
        <f aca="false">IF($S191="DEVUELTO",1,"")</f>
        <v/>
      </c>
      <c r="BW191" s="13" t="str">
        <f aca="false">IF($S191="CANCELADO",1,"")</f>
        <v/>
      </c>
    </row>
    <row r="192" customFormat="false" ht="23.1" hidden="false" customHeight="true" outlineLevel="0" collapsed="false">
      <c r="A192" s="143" t="n">
        <v>185</v>
      </c>
      <c r="B192" s="144"/>
      <c r="C192" s="145"/>
      <c r="D192" s="146"/>
      <c r="E192" s="147"/>
      <c r="F192" s="148"/>
      <c r="G192" s="144"/>
      <c r="H192" s="144"/>
      <c r="I192" s="144"/>
      <c r="J192" s="148"/>
      <c r="K192" s="148"/>
      <c r="L192" s="149"/>
      <c r="M192" s="144"/>
      <c r="N192" s="150"/>
      <c r="O192" s="150"/>
      <c r="P192" s="151" t="n">
        <f aca="false">IF(O192="",N192,"")</f>
        <v>0</v>
      </c>
      <c r="Q192" s="151" t="str">
        <f aca="false">IF(O192="","",(IF(N192&gt;O192,N192-O192,"")))</f>
        <v/>
      </c>
      <c r="R192" s="151" t="str">
        <f aca="false">IF(N192-O192&lt;0,N192-O192,"")</f>
        <v/>
      </c>
      <c r="S192" s="151" t="str">
        <f aca="false">IF(C192&lt;&gt;"",IF($N192="","CANCELADO",IF($O192&lt;&gt;"","FACTURADO","DEVUELTO")),IF(C192="",""))</f>
        <v/>
      </c>
      <c r="T192" s="152"/>
      <c r="U192" s="144"/>
      <c r="V192" s="153"/>
      <c r="W192" s="153"/>
      <c r="X192" s="154" t="n">
        <f aca="false">V192+W192</f>
        <v>0</v>
      </c>
      <c r="Y192" s="128"/>
      <c r="Z192" s="128"/>
      <c r="AA192" s="129" t="n">
        <f aca="false">IF(AND(Y192&lt;&gt;"",Z192&lt;&gt;""),Z192-Y192,0)</f>
        <v>0</v>
      </c>
      <c r="AB192" s="130"/>
      <c r="AC192" s="130"/>
      <c r="AD192" s="129" t="n">
        <f aca="false">AA192-(AB192+AC192)</f>
        <v>0</v>
      </c>
      <c r="AE192" s="149"/>
      <c r="AF192" s="155"/>
      <c r="AG192" s="146"/>
      <c r="AH192" s="144"/>
      <c r="AI192" s="148"/>
      <c r="AJ192" s="144"/>
      <c r="AK192" s="148"/>
      <c r="AL192" s="149"/>
      <c r="AM192" s="144"/>
      <c r="AN192" s="144"/>
      <c r="AO192" s="156"/>
      <c r="AP192" s="135"/>
      <c r="AQ192" s="157"/>
      <c r="AS192" s="137" t="n">
        <v>185</v>
      </c>
      <c r="AT192" s="158" t="n">
        <v>77101001</v>
      </c>
      <c r="AU192" s="138"/>
      <c r="AV192" s="138"/>
      <c r="AW192" s="139" t="str">
        <f aca="false">IF(O192="","",O192)</f>
        <v/>
      </c>
      <c r="AX192" s="138"/>
      <c r="AY192" s="138"/>
      <c r="AZ192" s="138"/>
      <c r="BA192" s="140" t="str">
        <f aca="false">IF(E192="","",E192)</f>
        <v/>
      </c>
      <c r="BB192" s="141" t="str">
        <f aca="false">IF(K192="","",K192)</f>
        <v/>
      </c>
      <c r="BC192" s="142" t="str">
        <f aca="false">IF(L192="","",L192)</f>
        <v/>
      </c>
      <c r="BT192" s="13" t="str">
        <f aca="false">IF($S192="CANCELADO",1,"")</f>
        <v/>
      </c>
      <c r="BU192" s="13" t="str">
        <f aca="false">IF($S192="DEVUELTO",1,"")</f>
        <v/>
      </c>
      <c r="BV192" s="13" t="str">
        <f aca="false">IF($S192="DEVUELTO",1,"")</f>
        <v/>
      </c>
      <c r="BW192" s="13" t="str">
        <f aca="false">IF($S192="CANCELADO",1,"")</f>
        <v/>
      </c>
    </row>
    <row r="193" customFormat="false" ht="23.1" hidden="false" customHeight="true" outlineLevel="0" collapsed="false">
      <c r="A193" s="143" t="n">
        <v>186</v>
      </c>
      <c r="B193" s="144"/>
      <c r="C193" s="145"/>
      <c r="D193" s="146"/>
      <c r="E193" s="147"/>
      <c r="F193" s="148"/>
      <c r="G193" s="144"/>
      <c r="H193" s="144"/>
      <c r="I193" s="144"/>
      <c r="J193" s="148"/>
      <c r="K193" s="148"/>
      <c r="L193" s="149"/>
      <c r="M193" s="144"/>
      <c r="N193" s="150"/>
      <c r="O193" s="150"/>
      <c r="P193" s="151" t="n">
        <f aca="false">IF(O193="",N193,"")</f>
        <v>0</v>
      </c>
      <c r="Q193" s="151" t="str">
        <f aca="false">IF(O193="","",(IF(N193&gt;O193,N193-O193,"")))</f>
        <v/>
      </c>
      <c r="R193" s="151" t="str">
        <f aca="false">IF(N193-O193&lt;0,N193-O193,"")</f>
        <v/>
      </c>
      <c r="S193" s="151" t="str">
        <f aca="false">IF(C193&lt;&gt;"",IF($N193="","CANCELADO",IF($O193&lt;&gt;"","FACTURADO","DEVUELTO")),IF(C193="",""))</f>
        <v/>
      </c>
      <c r="T193" s="152"/>
      <c r="U193" s="144"/>
      <c r="V193" s="153"/>
      <c r="W193" s="153"/>
      <c r="X193" s="154" t="n">
        <f aca="false">V193+W193</f>
        <v>0</v>
      </c>
      <c r="Y193" s="128"/>
      <c r="Z193" s="128"/>
      <c r="AA193" s="129" t="n">
        <f aca="false">IF(AND(Y193&lt;&gt;"",Z193&lt;&gt;""),Z193-Y193,0)</f>
        <v>0</v>
      </c>
      <c r="AB193" s="130"/>
      <c r="AC193" s="130"/>
      <c r="AD193" s="129" t="n">
        <f aca="false">AA193-(AB193+AC193)</f>
        <v>0</v>
      </c>
      <c r="AE193" s="149"/>
      <c r="AF193" s="155"/>
      <c r="AG193" s="146"/>
      <c r="AH193" s="144"/>
      <c r="AI193" s="148"/>
      <c r="AJ193" s="144"/>
      <c r="AK193" s="148"/>
      <c r="AL193" s="149"/>
      <c r="AM193" s="144"/>
      <c r="AN193" s="144"/>
      <c r="AO193" s="156"/>
      <c r="AP193" s="135"/>
      <c r="AQ193" s="157"/>
      <c r="AS193" s="137" t="n">
        <v>186</v>
      </c>
      <c r="AT193" s="158" t="n">
        <v>77101001</v>
      </c>
      <c r="AU193" s="138"/>
      <c r="AV193" s="138"/>
      <c r="AW193" s="139" t="str">
        <f aca="false">IF(O193="","",O193)</f>
        <v/>
      </c>
      <c r="AX193" s="138"/>
      <c r="AY193" s="138"/>
      <c r="AZ193" s="138"/>
      <c r="BA193" s="140" t="str">
        <f aca="false">IF(E193="","",E193)</f>
        <v/>
      </c>
      <c r="BB193" s="141" t="str">
        <f aca="false">IF(K193="","",K193)</f>
        <v/>
      </c>
      <c r="BC193" s="142" t="str">
        <f aca="false">IF(L193="","",L193)</f>
        <v/>
      </c>
      <c r="BT193" s="13" t="str">
        <f aca="false">IF($S193="CANCELADO",1,"")</f>
        <v/>
      </c>
      <c r="BU193" s="13" t="str">
        <f aca="false">IF($S193="DEVUELTO",1,"")</f>
        <v/>
      </c>
      <c r="BV193" s="13" t="str">
        <f aca="false">IF($S193="DEVUELTO",1,"")</f>
        <v/>
      </c>
      <c r="BW193" s="13" t="str">
        <f aca="false">IF($S193="CANCELADO",1,"")</f>
        <v/>
      </c>
    </row>
    <row r="194" customFormat="false" ht="23.1" hidden="false" customHeight="true" outlineLevel="0" collapsed="false">
      <c r="A194" s="143" t="n">
        <v>187</v>
      </c>
      <c r="B194" s="144"/>
      <c r="C194" s="145"/>
      <c r="D194" s="146"/>
      <c r="E194" s="147"/>
      <c r="F194" s="148"/>
      <c r="G194" s="144"/>
      <c r="H194" s="144"/>
      <c r="I194" s="144"/>
      <c r="J194" s="148"/>
      <c r="K194" s="148"/>
      <c r="L194" s="149"/>
      <c r="M194" s="144"/>
      <c r="N194" s="150"/>
      <c r="O194" s="150"/>
      <c r="P194" s="151" t="n">
        <f aca="false">IF(O194="",N194,"")</f>
        <v>0</v>
      </c>
      <c r="Q194" s="151" t="str">
        <f aca="false">IF(O194="","",(IF(N194&gt;O194,N194-O194,"")))</f>
        <v/>
      </c>
      <c r="R194" s="151" t="str">
        <f aca="false">IF(N194-O194&lt;0,N194-O194,"")</f>
        <v/>
      </c>
      <c r="S194" s="151" t="str">
        <f aca="false">IF(C194&lt;&gt;"",IF($N194="","CANCELADO",IF($O194&lt;&gt;"","FACTURADO","DEVUELTO")),IF(C194="",""))</f>
        <v/>
      </c>
      <c r="T194" s="152"/>
      <c r="U194" s="144"/>
      <c r="V194" s="153"/>
      <c r="W194" s="153"/>
      <c r="X194" s="154" t="n">
        <f aca="false">V194+W194</f>
        <v>0</v>
      </c>
      <c r="Y194" s="128"/>
      <c r="Z194" s="128"/>
      <c r="AA194" s="129" t="n">
        <f aca="false">IF(AND(Y194&lt;&gt;"",Z194&lt;&gt;""),Z194-Y194,0)</f>
        <v>0</v>
      </c>
      <c r="AB194" s="130"/>
      <c r="AC194" s="130"/>
      <c r="AD194" s="129" t="n">
        <f aca="false">AA194-(AB194+AC194)</f>
        <v>0</v>
      </c>
      <c r="AE194" s="149"/>
      <c r="AF194" s="155"/>
      <c r="AG194" s="146"/>
      <c r="AH194" s="144"/>
      <c r="AI194" s="148"/>
      <c r="AJ194" s="144"/>
      <c r="AK194" s="148"/>
      <c r="AL194" s="149"/>
      <c r="AM194" s="144"/>
      <c r="AN194" s="144"/>
      <c r="AO194" s="156"/>
      <c r="AP194" s="135"/>
      <c r="AQ194" s="157"/>
      <c r="AS194" s="137" t="n">
        <v>187</v>
      </c>
      <c r="AT194" s="158" t="n">
        <v>77101001</v>
      </c>
      <c r="AU194" s="138"/>
      <c r="AV194" s="138"/>
      <c r="AW194" s="139" t="str">
        <f aca="false">IF(O194="","",O194)</f>
        <v/>
      </c>
      <c r="AX194" s="138"/>
      <c r="AY194" s="138"/>
      <c r="AZ194" s="138"/>
      <c r="BA194" s="140" t="str">
        <f aca="false">IF(E194="","",E194)</f>
        <v/>
      </c>
      <c r="BB194" s="141" t="str">
        <f aca="false">IF(K194="","",K194)</f>
        <v/>
      </c>
      <c r="BC194" s="142" t="str">
        <f aca="false">IF(L194="","",L194)</f>
        <v/>
      </c>
      <c r="BT194" s="13" t="str">
        <f aca="false">IF($S194="CANCELADO",1,"")</f>
        <v/>
      </c>
      <c r="BU194" s="13" t="str">
        <f aca="false">IF($S194="DEVUELTO",1,"")</f>
        <v/>
      </c>
      <c r="BV194" s="13" t="str">
        <f aca="false">IF($S194="DEVUELTO",1,"")</f>
        <v/>
      </c>
      <c r="BW194" s="13" t="str">
        <f aca="false">IF($S194="CANCELADO",1,"")</f>
        <v/>
      </c>
    </row>
    <row r="195" customFormat="false" ht="23.1" hidden="false" customHeight="true" outlineLevel="0" collapsed="false">
      <c r="A195" s="143" t="n">
        <v>188</v>
      </c>
      <c r="B195" s="144"/>
      <c r="C195" s="145"/>
      <c r="D195" s="146"/>
      <c r="E195" s="147"/>
      <c r="F195" s="148"/>
      <c r="G195" s="144"/>
      <c r="H195" s="144"/>
      <c r="I195" s="144"/>
      <c r="J195" s="148"/>
      <c r="K195" s="148"/>
      <c r="L195" s="149"/>
      <c r="M195" s="144"/>
      <c r="N195" s="150"/>
      <c r="O195" s="150"/>
      <c r="P195" s="151" t="n">
        <f aca="false">IF(O195="",N195,"")</f>
        <v>0</v>
      </c>
      <c r="Q195" s="151" t="str">
        <f aca="false">IF(O195="","",(IF(N195&gt;O195,N195-O195,"")))</f>
        <v/>
      </c>
      <c r="R195" s="151" t="str">
        <f aca="false">IF(N195-O195&lt;0,N195-O195,"")</f>
        <v/>
      </c>
      <c r="S195" s="151" t="str">
        <f aca="false">IF(C195&lt;&gt;"",IF($N195="","CANCELADO",IF($O195&lt;&gt;"","FACTURADO","DEVUELTO")),IF(C195="",""))</f>
        <v/>
      </c>
      <c r="T195" s="152"/>
      <c r="U195" s="144"/>
      <c r="V195" s="153"/>
      <c r="W195" s="153"/>
      <c r="X195" s="154" t="n">
        <f aca="false">V195+W195</f>
        <v>0</v>
      </c>
      <c r="Y195" s="128"/>
      <c r="Z195" s="128"/>
      <c r="AA195" s="129" t="n">
        <f aca="false">IF(AND(Y195&lt;&gt;"",Z195&lt;&gt;""),Z195-Y195,0)</f>
        <v>0</v>
      </c>
      <c r="AB195" s="130"/>
      <c r="AC195" s="130"/>
      <c r="AD195" s="129" t="n">
        <f aca="false">AA195-(AB195+AC195)</f>
        <v>0</v>
      </c>
      <c r="AE195" s="149"/>
      <c r="AF195" s="155"/>
      <c r="AG195" s="146"/>
      <c r="AH195" s="144"/>
      <c r="AI195" s="148"/>
      <c r="AJ195" s="144"/>
      <c r="AK195" s="148"/>
      <c r="AL195" s="149"/>
      <c r="AM195" s="144"/>
      <c r="AN195" s="144"/>
      <c r="AO195" s="156"/>
      <c r="AP195" s="135"/>
      <c r="AQ195" s="157"/>
      <c r="AS195" s="137" t="n">
        <v>188</v>
      </c>
      <c r="AT195" s="158" t="n">
        <v>77101001</v>
      </c>
      <c r="AU195" s="138"/>
      <c r="AV195" s="138"/>
      <c r="AW195" s="139" t="str">
        <f aca="false">IF(O195="","",O195)</f>
        <v/>
      </c>
      <c r="AX195" s="138"/>
      <c r="AY195" s="138"/>
      <c r="AZ195" s="138"/>
      <c r="BA195" s="140" t="str">
        <f aca="false">IF(E195="","",E195)</f>
        <v/>
      </c>
      <c r="BB195" s="141" t="str">
        <f aca="false">IF(K195="","",K195)</f>
        <v/>
      </c>
      <c r="BC195" s="142" t="str">
        <f aca="false">IF(L195="","",L195)</f>
        <v/>
      </c>
      <c r="BT195" s="13" t="str">
        <f aca="false">IF($S195="CANCELADO",1,"")</f>
        <v/>
      </c>
      <c r="BU195" s="13" t="str">
        <f aca="false">IF($S195="DEVUELTO",1,"")</f>
        <v/>
      </c>
      <c r="BV195" s="13" t="str">
        <f aca="false">IF($S195="DEVUELTO",1,"")</f>
        <v/>
      </c>
      <c r="BW195" s="13" t="str">
        <f aca="false">IF($S195="CANCELADO",1,"")</f>
        <v/>
      </c>
    </row>
    <row r="196" customFormat="false" ht="23.1" hidden="false" customHeight="true" outlineLevel="0" collapsed="false">
      <c r="A196" s="143" t="n">
        <v>189</v>
      </c>
      <c r="B196" s="144"/>
      <c r="C196" s="145"/>
      <c r="D196" s="146"/>
      <c r="E196" s="147"/>
      <c r="F196" s="148"/>
      <c r="G196" s="144"/>
      <c r="H196" s="144"/>
      <c r="I196" s="144"/>
      <c r="J196" s="148"/>
      <c r="K196" s="148"/>
      <c r="L196" s="149"/>
      <c r="M196" s="144"/>
      <c r="N196" s="150"/>
      <c r="O196" s="150"/>
      <c r="P196" s="151" t="n">
        <f aca="false">IF(O196="",N196,"")</f>
        <v>0</v>
      </c>
      <c r="Q196" s="151" t="str">
        <f aca="false">IF(O196="","",(IF(N196&gt;O196,N196-O196,"")))</f>
        <v/>
      </c>
      <c r="R196" s="151" t="str">
        <f aca="false">IF(N196-O196&lt;0,N196-O196,"")</f>
        <v/>
      </c>
      <c r="S196" s="151" t="str">
        <f aca="false">IF(C196&lt;&gt;"",IF($N196="","CANCELADO",IF($O196&lt;&gt;"","FACTURADO","DEVUELTO")),IF(C196="",""))</f>
        <v/>
      </c>
      <c r="T196" s="152"/>
      <c r="U196" s="144"/>
      <c r="V196" s="153"/>
      <c r="W196" s="153"/>
      <c r="X196" s="154" t="n">
        <f aca="false">V196+W196</f>
        <v>0</v>
      </c>
      <c r="Y196" s="128"/>
      <c r="Z196" s="128"/>
      <c r="AA196" s="129" t="n">
        <f aca="false">IF(AND(Y196&lt;&gt;"",Z196&lt;&gt;""),Z196-Y196,0)</f>
        <v>0</v>
      </c>
      <c r="AB196" s="130"/>
      <c r="AC196" s="130"/>
      <c r="AD196" s="129" t="n">
        <f aca="false">AA196-(AB196+AC196)</f>
        <v>0</v>
      </c>
      <c r="AE196" s="149"/>
      <c r="AF196" s="155"/>
      <c r="AG196" s="146"/>
      <c r="AH196" s="144"/>
      <c r="AI196" s="148"/>
      <c r="AJ196" s="144"/>
      <c r="AK196" s="148"/>
      <c r="AL196" s="149"/>
      <c r="AM196" s="144"/>
      <c r="AN196" s="144"/>
      <c r="AO196" s="156"/>
      <c r="AP196" s="135"/>
      <c r="AQ196" s="157"/>
      <c r="AS196" s="137" t="n">
        <v>189</v>
      </c>
      <c r="AT196" s="158" t="n">
        <v>77101001</v>
      </c>
      <c r="AU196" s="138"/>
      <c r="AV196" s="138"/>
      <c r="AW196" s="139" t="str">
        <f aca="false">IF(O196="","",O196)</f>
        <v/>
      </c>
      <c r="AX196" s="138"/>
      <c r="AY196" s="138"/>
      <c r="AZ196" s="138"/>
      <c r="BA196" s="140" t="str">
        <f aca="false">IF(E196="","",E196)</f>
        <v/>
      </c>
      <c r="BB196" s="141" t="str">
        <f aca="false">IF(K196="","",K196)</f>
        <v/>
      </c>
      <c r="BC196" s="142" t="str">
        <f aca="false">IF(L196="","",L196)</f>
        <v/>
      </c>
      <c r="BT196" s="13" t="str">
        <f aca="false">IF($S196="CANCELADO",1,"")</f>
        <v/>
      </c>
      <c r="BU196" s="13" t="str">
        <f aca="false">IF($S196="DEVUELTO",1,"")</f>
        <v/>
      </c>
      <c r="BV196" s="13" t="str">
        <f aca="false">IF($S196="DEVUELTO",1,"")</f>
        <v/>
      </c>
      <c r="BW196" s="13" t="str">
        <f aca="false">IF($S196="CANCELADO",1,"")</f>
        <v/>
      </c>
    </row>
    <row r="197" customFormat="false" ht="23.1" hidden="false" customHeight="true" outlineLevel="0" collapsed="false">
      <c r="A197" s="143" t="n">
        <v>190</v>
      </c>
      <c r="B197" s="144"/>
      <c r="C197" s="145"/>
      <c r="D197" s="146"/>
      <c r="E197" s="147"/>
      <c r="F197" s="148"/>
      <c r="G197" s="144"/>
      <c r="H197" s="144"/>
      <c r="I197" s="144"/>
      <c r="J197" s="148"/>
      <c r="K197" s="148"/>
      <c r="L197" s="149"/>
      <c r="M197" s="144"/>
      <c r="N197" s="150"/>
      <c r="O197" s="150"/>
      <c r="P197" s="151" t="n">
        <f aca="false">IF(O197="",N197,"")</f>
        <v>0</v>
      </c>
      <c r="Q197" s="151" t="str">
        <f aca="false">IF(O197="","",(IF(N197&gt;O197,N197-O197,"")))</f>
        <v/>
      </c>
      <c r="R197" s="151" t="str">
        <f aca="false">IF(N197-O197&lt;0,N197-O197,"")</f>
        <v/>
      </c>
      <c r="S197" s="151" t="str">
        <f aca="false">IF(C197&lt;&gt;"",IF($N197="","CANCELADO",IF($O197&lt;&gt;"","FACTURADO","DEVUELTO")),IF(C197="",""))</f>
        <v/>
      </c>
      <c r="T197" s="152"/>
      <c r="U197" s="144"/>
      <c r="V197" s="153"/>
      <c r="W197" s="153"/>
      <c r="X197" s="154" t="n">
        <f aca="false">V197+W197</f>
        <v>0</v>
      </c>
      <c r="Y197" s="128"/>
      <c r="Z197" s="128"/>
      <c r="AA197" s="129" t="n">
        <f aca="false">IF(AND(Y197&lt;&gt;"",Z197&lt;&gt;""),Z197-Y197,0)</f>
        <v>0</v>
      </c>
      <c r="AB197" s="130"/>
      <c r="AC197" s="130"/>
      <c r="AD197" s="129" t="n">
        <f aca="false">AA197-(AB197+AC197)</f>
        <v>0</v>
      </c>
      <c r="AE197" s="149"/>
      <c r="AF197" s="155"/>
      <c r="AG197" s="146"/>
      <c r="AH197" s="144"/>
      <c r="AI197" s="148"/>
      <c r="AJ197" s="144"/>
      <c r="AK197" s="148"/>
      <c r="AL197" s="149"/>
      <c r="AM197" s="144"/>
      <c r="AN197" s="144"/>
      <c r="AO197" s="156"/>
      <c r="AP197" s="135"/>
      <c r="AQ197" s="157"/>
      <c r="AS197" s="137" t="n">
        <v>190</v>
      </c>
      <c r="AT197" s="158" t="n">
        <v>77101001</v>
      </c>
      <c r="AU197" s="138"/>
      <c r="AV197" s="138"/>
      <c r="AW197" s="139" t="str">
        <f aca="false">IF(O197="","",O197)</f>
        <v/>
      </c>
      <c r="AX197" s="138"/>
      <c r="AY197" s="138"/>
      <c r="AZ197" s="138"/>
      <c r="BA197" s="140" t="str">
        <f aca="false">IF(E197="","",E197)</f>
        <v/>
      </c>
      <c r="BB197" s="141" t="str">
        <f aca="false">IF(K197="","",K197)</f>
        <v/>
      </c>
      <c r="BC197" s="142" t="str">
        <f aca="false">IF(L197="","",L197)</f>
        <v/>
      </c>
      <c r="BT197" s="13" t="str">
        <f aca="false">IF($S197="CANCELADO",1,"")</f>
        <v/>
      </c>
      <c r="BU197" s="13" t="str">
        <f aca="false">IF($S197="DEVUELTO",1,"")</f>
        <v/>
      </c>
      <c r="BV197" s="13" t="str">
        <f aca="false">IF($S197="DEVUELTO",1,"")</f>
        <v/>
      </c>
      <c r="BW197" s="13" t="str">
        <f aca="false">IF($S197="CANCELADO",1,"")</f>
        <v/>
      </c>
    </row>
    <row r="198" customFormat="false" ht="23.1" hidden="false" customHeight="true" outlineLevel="0" collapsed="false">
      <c r="A198" s="143" t="n">
        <v>191</v>
      </c>
      <c r="B198" s="144"/>
      <c r="C198" s="145"/>
      <c r="D198" s="146"/>
      <c r="E198" s="147"/>
      <c r="F198" s="148"/>
      <c r="G198" s="144"/>
      <c r="H198" s="144"/>
      <c r="I198" s="144"/>
      <c r="J198" s="148"/>
      <c r="K198" s="148"/>
      <c r="L198" s="149"/>
      <c r="M198" s="144"/>
      <c r="N198" s="150"/>
      <c r="O198" s="150"/>
      <c r="P198" s="151" t="n">
        <f aca="false">IF(O198="",N198,"")</f>
        <v>0</v>
      </c>
      <c r="Q198" s="151" t="str">
        <f aca="false">IF(O198="","",(IF(N198&gt;O198,N198-O198,"")))</f>
        <v/>
      </c>
      <c r="R198" s="151" t="str">
        <f aca="false">IF(N198-O198&lt;0,N198-O198,"")</f>
        <v/>
      </c>
      <c r="S198" s="151" t="str">
        <f aca="false">IF(C198&lt;&gt;"",IF($N198="","CANCELADO",IF($O198&lt;&gt;"","FACTURADO","DEVUELTO")),IF(C198="",""))</f>
        <v/>
      </c>
      <c r="T198" s="152"/>
      <c r="U198" s="144"/>
      <c r="V198" s="153"/>
      <c r="W198" s="153"/>
      <c r="X198" s="154" t="n">
        <f aca="false">V198+W198</f>
        <v>0</v>
      </c>
      <c r="Y198" s="128"/>
      <c r="Z198" s="128"/>
      <c r="AA198" s="129" t="n">
        <f aca="false">IF(AND(Y198&lt;&gt;"",Z198&lt;&gt;""),Z198-Y198,0)</f>
        <v>0</v>
      </c>
      <c r="AB198" s="130"/>
      <c r="AC198" s="130"/>
      <c r="AD198" s="129" t="n">
        <f aca="false">AA198-(AB198+AC198)</f>
        <v>0</v>
      </c>
      <c r="AE198" s="149"/>
      <c r="AF198" s="155"/>
      <c r="AG198" s="146"/>
      <c r="AH198" s="144"/>
      <c r="AI198" s="148"/>
      <c r="AJ198" s="144"/>
      <c r="AK198" s="148"/>
      <c r="AL198" s="149"/>
      <c r="AM198" s="144"/>
      <c r="AN198" s="144"/>
      <c r="AO198" s="156"/>
      <c r="AP198" s="135"/>
      <c r="AQ198" s="157"/>
      <c r="AS198" s="137" t="n">
        <v>191</v>
      </c>
      <c r="AT198" s="160" t="n">
        <v>77101001</v>
      </c>
      <c r="AU198" s="161"/>
      <c r="AV198" s="161"/>
      <c r="AW198" s="162" t="str">
        <f aca="false">IF(O198="","",O198)</f>
        <v/>
      </c>
      <c r="AX198" s="161"/>
      <c r="AY198" s="161"/>
      <c r="AZ198" s="161"/>
      <c r="BA198" s="163" t="str">
        <f aca="false">IF(E198="","",E198)</f>
        <v/>
      </c>
      <c r="BB198" s="164" t="str">
        <f aca="false">IF(K198="","",K198)</f>
        <v/>
      </c>
      <c r="BC198" s="165" t="str">
        <f aca="false">IF(L198="","",L198)</f>
        <v/>
      </c>
      <c r="BT198" s="13" t="str">
        <f aca="false">IF($S198="CANCELADO",1,"")</f>
        <v/>
      </c>
      <c r="BU198" s="13" t="str">
        <f aca="false">IF($S198="DEVUELTO",1,"")</f>
        <v/>
      </c>
      <c r="BV198" s="13" t="str">
        <f aca="false">IF($S198="DEVUELTO",1,"")</f>
        <v/>
      </c>
      <c r="BW198" s="13" t="str">
        <f aca="false">IF($S198="CANCELADO",1,"")</f>
        <v/>
      </c>
    </row>
    <row r="199" customFormat="false" ht="23.1" hidden="false" customHeight="true" outlineLevel="0" collapsed="false">
      <c r="A199" s="143" t="n">
        <v>192</v>
      </c>
      <c r="B199" s="144"/>
      <c r="C199" s="145"/>
      <c r="D199" s="146"/>
      <c r="E199" s="147"/>
      <c r="F199" s="148"/>
      <c r="G199" s="144"/>
      <c r="H199" s="144"/>
      <c r="I199" s="144"/>
      <c r="J199" s="148"/>
      <c r="K199" s="148"/>
      <c r="L199" s="149"/>
      <c r="M199" s="144"/>
      <c r="N199" s="150"/>
      <c r="O199" s="150"/>
      <c r="P199" s="151" t="n">
        <f aca="false">IF(O199="",N199,"")</f>
        <v>0</v>
      </c>
      <c r="Q199" s="151" t="str">
        <f aca="false">IF(O199="","",(IF(N199&gt;O199,N199-O199,"")))</f>
        <v/>
      </c>
      <c r="R199" s="151" t="str">
        <f aca="false">IF(N199-O199&lt;0,N199-O199,"")</f>
        <v/>
      </c>
      <c r="S199" s="151" t="str">
        <f aca="false">IF(C199&lt;&gt;"",IF($N199="","CANCELADO",IF($O199&lt;&gt;"","FACTURADO","DEVUELTO")),IF(C199="",""))</f>
        <v/>
      </c>
      <c r="T199" s="152"/>
      <c r="U199" s="144"/>
      <c r="V199" s="153"/>
      <c r="W199" s="153"/>
      <c r="X199" s="154" t="n">
        <f aca="false">V199+W199</f>
        <v>0</v>
      </c>
      <c r="Y199" s="128"/>
      <c r="Z199" s="128"/>
      <c r="AA199" s="129" t="n">
        <f aca="false">IF(AND(Y199&lt;&gt;"",Z199&lt;&gt;""),Z199-Y199,0)</f>
        <v>0</v>
      </c>
      <c r="AB199" s="130"/>
      <c r="AC199" s="130"/>
      <c r="AD199" s="129" t="n">
        <f aca="false">AA199-(AB199+AC199)</f>
        <v>0</v>
      </c>
      <c r="AE199" s="149"/>
      <c r="AF199" s="155"/>
      <c r="AG199" s="146"/>
      <c r="AH199" s="144"/>
      <c r="AI199" s="148"/>
      <c r="AJ199" s="144"/>
      <c r="AK199" s="148"/>
      <c r="AL199" s="149"/>
      <c r="AM199" s="144"/>
      <c r="AN199" s="144"/>
      <c r="AO199" s="156"/>
      <c r="AP199" s="135"/>
      <c r="AQ199" s="157"/>
      <c r="AS199" s="137" t="n">
        <v>192</v>
      </c>
      <c r="AT199" s="160" t="n">
        <v>77101001</v>
      </c>
      <c r="AU199" s="161"/>
      <c r="AV199" s="161"/>
      <c r="AW199" s="162" t="str">
        <f aca="false">IF(O199="","",O199)</f>
        <v/>
      </c>
      <c r="AX199" s="161"/>
      <c r="AY199" s="161"/>
      <c r="AZ199" s="161"/>
      <c r="BA199" s="163" t="str">
        <f aca="false">IF(E199="","",E199)</f>
        <v/>
      </c>
      <c r="BB199" s="164" t="str">
        <f aca="false">IF(K199="","",K199)</f>
        <v/>
      </c>
      <c r="BC199" s="165" t="str">
        <f aca="false">IF(L199="","",L199)</f>
        <v/>
      </c>
      <c r="BT199" s="13" t="str">
        <f aca="false">IF($S199="CANCELADO",1,"")</f>
        <v/>
      </c>
      <c r="BU199" s="13" t="str">
        <f aca="false">IF($S199="DEVUELTO",1,"")</f>
        <v/>
      </c>
      <c r="BV199" s="13" t="str">
        <f aca="false">IF($S199="DEVUELTO",1,"")</f>
        <v/>
      </c>
      <c r="BW199" s="13" t="str">
        <f aca="false">IF($S199="CANCELADO",1,"")</f>
        <v/>
      </c>
    </row>
    <row r="200" customFormat="false" ht="23.1" hidden="false" customHeight="true" outlineLevel="0" collapsed="false">
      <c r="A200" s="143" t="n">
        <v>193</v>
      </c>
      <c r="B200" s="144"/>
      <c r="C200" s="145"/>
      <c r="D200" s="146"/>
      <c r="E200" s="147"/>
      <c r="F200" s="148"/>
      <c r="G200" s="144"/>
      <c r="H200" s="144"/>
      <c r="I200" s="144"/>
      <c r="J200" s="148"/>
      <c r="K200" s="148"/>
      <c r="L200" s="149"/>
      <c r="M200" s="144"/>
      <c r="N200" s="150"/>
      <c r="O200" s="150"/>
      <c r="P200" s="151" t="n">
        <f aca="false">IF(O200="",N200,"")</f>
        <v>0</v>
      </c>
      <c r="Q200" s="151" t="str">
        <f aca="false">IF(O200="","",(IF(N200&gt;O200,N200-O200,"")))</f>
        <v/>
      </c>
      <c r="R200" s="151" t="str">
        <f aca="false">IF(N200-O200&lt;0,N200-O200,"")</f>
        <v/>
      </c>
      <c r="S200" s="151" t="str">
        <f aca="false">IF(C200&lt;&gt;"",IF($N200="","CANCELADO",IF($O200&lt;&gt;"","FACTURADO","DEVUELTO")),IF(C200="",""))</f>
        <v/>
      </c>
      <c r="T200" s="152"/>
      <c r="U200" s="144"/>
      <c r="V200" s="153"/>
      <c r="W200" s="153"/>
      <c r="X200" s="154" t="n">
        <f aca="false">V200+W200</f>
        <v>0</v>
      </c>
      <c r="Y200" s="128"/>
      <c r="Z200" s="128"/>
      <c r="AA200" s="129" t="n">
        <f aca="false">IF(AND(Y200&lt;&gt;"",Z200&lt;&gt;""),Z200-Y200,0)</f>
        <v>0</v>
      </c>
      <c r="AB200" s="130"/>
      <c r="AC200" s="130"/>
      <c r="AD200" s="129" t="n">
        <f aca="false">AA200-(AB200+AC200)</f>
        <v>0</v>
      </c>
      <c r="AE200" s="149"/>
      <c r="AF200" s="155"/>
      <c r="AG200" s="146"/>
      <c r="AH200" s="144"/>
      <c r="AI200" s="148"/>
      <c r="AJ200" s="144"/>
      <c r="AK200" s="148"/>
      <c r="AL200" s="149"/>
      <c r="AM200" s="144"/>
      <c r="AN200" s="144"/>
      <c r="AO200" s="156"/>
      <c r="AP200" s="135"/>
      <c r="AQ200" s="157"/>
      <c r="AS200" s="137" t="n">
        <v>193</v>
      </c>
      <c r="AT200" s="160" t="n">
        <v>77101001</v>
      </c>
      <c r="AU200" s="161"/>
      <c r="AV200" s="161"/>
      <c r="AW200" s="162" t="str">
        <f aca="false">IF(O200="","",O200)</f>
        <v/>
      </c>
      <c r="AX200" s="161"/>
      <c r="AY200" s="161"/>
      <c r="AZ200" s="161"/>
      <c r="BA200" s="163" t="str">
        <f aca="false">IF(E200="","",E200)</f>
        <v/>
      </c>
      <c r="BB200" s="164" t="str">
        <f aca="false">IF(K200="","",K200)</f>
        <v/>
      </c>
      <c r="BC200" s="165" t="str">
        <f aca="false">IF(L200="","",L200)</f>
        <v/>
      </c>
      <c r="BT200" s="13" t="str">
        <f aca="false">IF($S200="CANCELADO",1,"")</f>
        <v/>
      </c>
      <c r="BU200" s="13" t="str">
        <f aca="false">IF($S200="DEVUELTO",1,"")</f>
        <v/>
      </c>
      <c r="BV200" s="13" t="str">
        <f aca="false">IF($S200="DEVUELTO",1,"")</f>
        <v/>
      </c>
      <c r="BW200" s="13" t="str">
        <f aca="false">IF($S200="CANCELADO",1,"")</f>
        <v/>
      </c>
    </row>
    <row r="201" customFormat="false" ht="23.1" hidden="false" customHeight="true" outlineLevel="0" collapsed="false">
      <c r="A201" s="143" t="n">
        <v>194</v>
      </c>
      <c r="B201" s="144"/>
      <c r="C201" s="145"/>
      <c r="D201" s="146"/>
      <c r="E201" s="147"/>
      <c r="F201" s="148"/>
      <c r="G201" s="144"/>
      <c r="H201" s="144"/>
      <c r="I201" s="144"/>
      <c r="J201" s="148"/>
      <c r="K201" s="148"/>
      <c r="L201" s="149"/>
      <c r="M201" s="144"/>
      <c r="N201" s="150"/>
      <c r="O201" s="150"/>
      <c r="P201" s="151" t="n">
        <f aca="false">IF(O201="",N201,"")</f>
        <v>0</v>
      </c>
      <c r="Q201" s="151" t="str">
        <f aca="false">IF(O201="","",(IF(N201&gt;O201,N201-O201,"")))</f>
        <v/>
      </c>
      <c r="R201" s="151" t="str">
        <f aca="false">IF(N201-O201&lt;0,N201-O201,"")</f>
        <v/>
      </c>
      <c r="S201" s="151" t="str">
        <f aca="false">IF(C201&lt;&gt;"",IF($N201="","CANCELADO",IF($O201&lt;&gt;"","FACTURADO","DEVUELTO")),IF(C201="",""))</f>
        <v/>
      </c>
      <c r="T201" s="152"/>
      <c r="U201" s="144"/>
      <c r="V201" s="153"/>
      <c r="W201" s="153"/>
      <c r="X201" s="154" t="n">
        <f aca="false">V201+W201</f>
        <v>0</v>
      </c>
      <c r="Y201" s="128"/>
      <c r="Z201" s="128"/>
      <c r="AA201" s="129" t="n">
        <f aca="false">IF(AND(Y201&lt;&gt;"",Z201&lt;&gt;""),Z201-Y201,0)</f>
        <v>0</v>
      </c>
      <c r="AB201" s="130"/>
      <c r="AC201" s="130"/>
      <c r="AD201" s="129" t="n">
        <f aca="false">AA201-(AB201+AC201)</f>
        <v>0</v>
      </c>
      <c r="AE201" s="149"/>
      <c r="AF201" s="155"/>
      <c r="AG201" s="146"/>
      <c r="AH201" s="144"/>
      <c r="AI201" s="148"/>
      <c r="AJ201" s="144"/>
      <c r="AK201" s="148"/>
      <c r="AL201" s="149"/>
      <c r="AM201" s="144"/>
      <c r="AN201" s="144"/>
      <c r="AO201" s="156"/>
      <c r="AP201" s="135"/>
      <c r="AQ201" s="157"/>
      <c r="AS201" s="137" t="n">
        <v>194</v>
      </c>
      <c r="AT201" s="160" t="n">
        <v>77101001</v>
      </c>
      <c r="AU201" s="161"/>
      <c r="AV201" s="161"/>
      <c r="AW201" s="162" t="str">
        <f aca="false">IF(O201="","",O201)</f>
        <v/>
      </c>
      <c r="AX201" s="161"/>
      <c r="AY201" s="161"/>
      <c r="AZ201" s="161"/>
      <c r="BA201" s="163" t="str">
        <f aca="false">IF(E201="","",E201)</f>
        <v/>
      </c>
      <c r="BB201" s="164" t="str">
        <f aca="false">IF(K201="","",K201)</f>
        <v/>
      </c>
      <c r="BC201" s="165" t="str">
        <f aca="false">IF(L201="","",L201)</f>
        <v/>
      </c>
      <c r="BT201" s="13" t="str">
        <f aca="false">IF($S201="CANCELADO",1,"")</f>
        <v/>
      </c>
      <c r="BU201" s="13" t="str">
        <f aca="false">IF($S201="DEVUELTO",1,"")</f>
        <v/>
      </c>
      <c r="BV201" s="13" t="str">
        <f aca="false">IF($S201="DEVUELTO",1,"")</f>
        <v/>
      </c>
      <c r="BW201" s="13" t="str">
        <f aca="false">IF($S201="CANCELADO",1,"")</f>
        <v/>
      </c>
    </row>
    <row r="202" customFormat="false" ht="23.1" hidden="false" customHeight="true" outlineLevel="0" collapsed="false">
      <c r="A202" s="143" t="n">
        <v>195</v>
      </c>
      <c r="B202" s="144"/>
      <c r="C202" s="145"/>
      <c r="D202" s="146"/>
      <c r="E202" s="147"/>
      <c r="F202" s="148"/>
      <c r="G202" s="144"/>
      <c r="H202" s="144"/>
      <c r="I202" s="144"/>
      <c r="J202" s="148"/>
      <c r="K202" s="148"/>
      <c r="L202" s="149"/>
      <c r="M202" s="144"/>
      <c r="N202" s="150"/>
      <c r="O202" s="150"/>
      <c r="P202" s="151" t="n">
        <f aca="false">IF(O202="",N202,"")</f>
        <v>0</v>
      </c>
      <c r="Q202" s="151" t="str">
        <f aca="false">IF(O202="","",(IF(N202&gt;O202,N202-O202,"")))</f>
        <v/>
      </c>
      <c r="R202" s="151" t="str">
        <f aca="false">IF(N202-O202&lt;0,N202-O202,"")</f>
        <v/>
      </c>
      <c r="S202" s="151" t="str">
        <f aca="false">IF(C202&lt;&gt;"",IF($N202="","CANCELADO",IF($O202&lt;&gt;"","FACTURADO","DEVUELTO")),IF(C202="",""))</f>
        <v/>
      </c>
      <c r="T202" s="152"/>
      <c r="U202" s="144"/>
      <c r="V202" s="153"/>
      <c r="W202" s="153"/>
      <c r="X202" s="154" t="n">
        <f aca="false">V202+W202</f>
        <v>0</v>
      </c>
      <c r="Y202" s="128"/>
      <c r="Z202" s="128"/>
      <c r="AA202" s="129" t="n">
        <f aca="false">IF(AND(Y202&lt;&gt;"",Z202&lt;&gt;""),Z202-Y202,0)</f>
        <v>0</v>
      </c>
      <c r="AB202" s="130"/>
      <c r="AC202" s="130"/>
      <c r="AD202" s="129" t="n">
        <f aca="false">AA202-(AB202+AC202)</f>
        <v>0</v>
      </c>
      <c r="AE202" s="149"/>
      <c r="AF202" s="155"/>
      <c r="AG202" s="146"/>
      <c r="AH202" s="144"/>
      <c r="AI202" s="148"/>
      <c r="AJ202" s="144"/>
      <c r="AK202" s="148"/>
      <c r="AL202" s="149"/>
      <c r="AM202" s="144"/>
      <c r="AN202" s="144"/>
      <c r="AO202" s="156"/>
      <c r="AP202" s="135"/>
      <c r="AQ202" s="157"/>
      <c r="AS202" s="137" t="n">
        <v>195</v>
      </c>
      <c r="AT202" s="160" t="n">
        <v>77101001</v>
      </c>
      <c r="AU202" s="161"/>
      <c r="AV202" s="161"/>
      <c r="AW202" s="162" t="str">
        <f aca="false">IF(O202="","",O202)</f>
        <v/>
      </c>
      <c r="AX202" s="161"/>
      <c r="AY202" s="161"/>
      <c r="AZ202" s="161"/>
      <c r="BA202" s="163" t="str">
        <f aca="false">IF(E202="","",E202)</f>
        <v/>
      </c>
      <c r="BB202" s="164" t="str">
        <f aca="false">IF(K202="","",K202)</f>
        <v/>
      </c>
      <c r="BC202" s="165" t="str">
        <f aca="false">IF(L202="","",L202)</f>
        <v/>
      </c>
      <c r="BT202" s="13" t="str">
        <f aca="false">IF($S202="CANCELADO",1,"")</f>
        <v/>
      </c>
      <c r="BU202" s="13" t="str">
        <f aca="false">IF($S202="DEVUELTO",1,"")</f>
        <v/>
      </c>
      <c r="BV202" s="13" t="str">
        <f aca="false">IF($S202="DEVUELTO",1,"")</f>
        <v/>
      </c>
      <c r="BW202" s="13" t="str">
        <f aca="false">IF($S202="CANCELADO",1,"")</f>
        <v/>
      </c>
    </row>
    <row r="203" customFormat="false" ht="23.1" hidden="false" customHeight="true" outlineLevel="0" collapsed="false">
      <c r="A203" s="143" t="n">
        <v>196</v>
      </c>
      <c r="B203" s="144"/>
      <c r="C203" s="145"/>
      <c r="D203" s="146"/>
      <c r="E203" s="147"/>
      <c r="F203" s="148"/>
      <c r="G203" s="144"/>
      <c r="H203" s="144"/>
      <c r="I203" s="144"/>
      <c r="J203" s="148"/>
      <c r="K203" s="148"/>
      <c r="L203" s="149"/>
      <c r="M203" s="144"/>
      <c r="N203" s="150"/>
      <c r="O203" s="150"/>
      <c r="P203" s="151" t="n">
        <f aca="false">IF(O203="",N203,"")</f>
        <v>0</v>
      </c>
      <c r="Q203" s="151" t="str">
        <f aca="false">IF(O203="","",(IF(N203&gt;O203,N203-O203,"")))</f>
        <v/>
      </c>
      <c r="R203" s="151" t="str">
        <f aca="false">IF(N203-O203&lt;0,N203-O203,"")</f>
        <v/>
      </c>
      <c r="S203" s="151" t="str">
        <f aca="false">IF(C203&lt;&gt;"",IF($N203="","CANCELADO",IF($O203&lt;&gt;"","FACTURADO","DEVUELTO")),IF(C203="",""))</f>
        <v/>
      </c>
      <c r="T203" s="152"/>
      <c r="U203" s="144"/>
      <c r="V203" s="153"/>
      <c r="W203" s="153"/>
      <c r="X203" s="154" t="n">
        <f aca="false">V203+W203</f>
        <v>0</v>
      </c>
      <c r="Y203" s="128"/>
      <c r="Z203" s="128"/>
      <c r="AA203" s="129" t="n">
        <f aca="false">IF(AND(Y203&lt;&gt;"",Z203&lt;&gt;""),Z203-Y203,0)</f>
        <v>0</v>
      </c>
      <c r="AB203" s="130"/>
      <c r="AC203" s="130"/>
      <c r="AD203" s="129" t="n">
        <f aca="false">AA203-(AB203+AC203)</f>
        <v>0</v>
      </c>
      <c r="AE203" s="149"/>
      <c r="AF203" s="155"/>
      <c r="AG203" s="146"/>
      <c r="AH203" s="144"/>
      <c r="AI203" s="148"/>
      <c r="AJ203" s="144"/>
      <c r="AK203" s="148"/>
      <c r="AL203" s="149"/>
      <c r="AM203" s="144"/>
      <c r="AN203" s="144"/>
      <c r="AO203" s="156"/>
      <c r="AP203" s="135"/>
      <c r="AQ203" s="157"/>
      <c r="AS203" s="137" t="n">
        <v>196</v>
      </c>
      <c r="AT203" s="160" t="n">
        <v>77101001</v>
      </c>
      <c r="AU203" s="161"/>
      <c r="AV203" s="161"/>
      <c r="AW203" s="162" t="str">
        <f aca="false">IF(O203="","",O203)</f>
        <v/>
      </c>
      <c r="AX203" s="161"/>
      <c r="AY203" s="161"/>
      <c r="AZ203" s="161"/>
      <c r="BA203" s="163" t="str">
        <f aca="false">IF(E203="","",E203)</f>
        <v/>
      </c>
      <c r="BB203" s="164" t="str">
        <f aca="false">IF(K203="","",K203)</f>
        <v/>
      </c>
      <c r="BC203" s="165" t="str">
        <f aca="false">IF(L203="","",L203)</f>
        <v/>
      </c>
      <c r="BT203" s="13" t="str">
        <f aca="false">IF($S203="CANCELADO",1,"")</f>
        <v/>
      </c>
      <c r="BU203" s="13" t="str">
        <f aca="false">IF($S203="DEVUELTO",1,"")</f>
        <v/>
      </c>
      <c r="BV203" s="13" t="str">
        <f aca="false">IF($S203="DEVUELTO",1,"")</f>
        <v/>
      </c>
      <c r="BW203" s="13" t="str">
        <f aca="false">IF($S203="CANCELADO",1,"")</f>
        <v/>
      </c>
    </row>
    <row r="204" customFormat="false" ht="23.1" hidden="false" customHeight="true" outlineLevel="0" collapsed="false">
      <c r="A204" s="143" t="n">
        <v>197</v>
      </c>
      <c r="B204" s="144"/>
      <c r="C204" s="145"/>
      <c r="D204" s="146"/>
      <c r="E204" s="147"/>
      <c r="F204" s="148"/>
      <c r="G204" s="144"/>
      <c r="H204" s="144"/>
      <c r="I204" s="144"/>
      <c r="J204" s="148"/>
      <c r="K204" s="148"/>
      <c r="L204" s="149"/>
      <c r="M204" s="144"/>
      <c r="N204" s="150"/>
      <c r="O204" s="150"/>
      <c r="P204" s="151" t="n">
        <f aca="false">IF(O204="",N204,"")</f>
        <v>0</v>
      </c>
      <c r="Q204" s="151" t="str">
        <f aca="false">IF(O204="","",(IF(N204&gt;O204,N204-O204,"")))</f>
        <v/>
      </c>
      <c r="R204" s="151" t="str">
        <f aca="false">IF(N204-O204&lt;0,N204-O204,"")</f>
        <v/>
      </c>
      <c r="S204" s="151" t="str">
        <f aca="false">IF(C204&lt;&gt;"",IF($N204="","CANCELADO",IF($O204&lt;&gt;"","FACTURADO","DEVUELTO")),IF(C204="",""))</f>
        <v/>
      </c>
      <c r="T204" s="152"/>
      <c r="U204" s="144"/>
      <c r="V204" s="153"/>
      <c r="W204" s="153"/>
      <c r="X204" s="154" t="n">
        <f aca="false">V204+W204</f>
        <v>0</v>
      </c>
      <c r="Y204" s="128"/>
      <c r="Z204" s="128"/>
      <c r="AA204" s="129" t="n">
        <f aca="false">IF(AND(Y204&lt;&gt;"",Z204&lt;&gt;""),Z204-Y204,0)</f>
        <v>0</v>
      </c>
      <c r="AB204" s="130"/>
      <c r="AC204" s="130"/>
      <c r="AD204" s="129" t="n">
        <f aca="false">AA204-(AB204+AC204)</f>
        <v>0</v>
      </c>
      <c r="AE204" s="149"/>
      <c r="AF204" s="155"/>
      <c r="AG204" s="146"/>
      <c r="AH204" s="144"/>
      <c r="AI204" s="148"/>
      <c r="AJ204" s="144"/>
      <c r="AK204" s="148"/>
      <c r="AL204" s="149"/>
      <c r="AM204" s="144"/>
      <c r="AN204" s="144"/>
      <c r="AO204" s="156"/>
      <c r="AP204" s="135"/>
      <c r="AQ204" s="157"/>
      <c r="AS204" s="137" t="n">
        <v>197</v>
      </c>
      <c r="AT204" s="160" t="n">
        <v>77101001</v>
      </c>
      <c r="AU204" s="161"/>
      <c r="AV204" s="161"/>
      <c r="AW204" s="162" t="str">
        <f aca="false">IF(O204="","",O204)</f>
        <v/>
      </c>
      <c r="AX204" s="161"/>
      <c r="AY204" s="161"/>
      <c r="AZ204" s="161"/>
      <c r="BA204" s="163" t="str">
        <f aca="false">IF(E204="","",E204)</f>
        <v/>
      </c>
      <c r="BB204" s="164" t="str">
        <f aca="false">IF(K204="","",K204)</f>
        <v/>
      </c>
      <c r="BC204" s="165" t="str">
        <f aca="false">IF(L204="","",L204)</f>
        <v/>
      </c>
      <c r="BT204" s="13" t="str">
        <f aca="false">IF($S204="CANCELADO",1,"")</f>
        <v/>
      </c>
      <c r="BU204" s="13" t="str">
        <f aca="false">IF($S204="DEVUELTO",1,"")</f>
        <v/>
      </c>
      <c r="BV204" s="13" t="str">
        <f aca="false">IF($S204="DEVUELTO",1,"")</f>
        <v/>
      </c>
      <c r="BW204" s="13" t="str">
        <f aca="false">IF($S204="CANCELADO",1,"")</f>
        <v/>
      </c>
    </row>
    <row r="205" customFormat="false" ht="23.1" hidden="false" customHeight="true" outlineLevel="0" collapsed="false">
      <c r="A205" s="143" t="n">
        <v>198</v>
      </c>
      <c r="B205" s="144"/>
      <c r="C205" s="145"/>
      <c r="D205" s="146"/>
      <c r="E205" s="147"/>
      <c r="F205" s="148"/>
      <c r="G205" s="144"/>
      <c r="H205" s="144"/>
      <c r="I205" s="144"/>
      <c r="J205" s="148"/>
      <c r="K205" s="148"/>
      <c r="L205" s="149"/>
      <c r="M205" s="144"/>
      <c r="N205" s="150"/>
      <c r="O205" s="150"/>
      <c r="P205" s="151" t="n">
        <f aca="false">IF(O205="",N205,"")</f>
        <v>0</v>
      </c>
      <c r="Q205" s="151" t="str">
        <f aca="false">IF(O205="","",(IF(N205&gt;O205,N205-O205,"")))</f>
        <v/>
      </c>
      <c r="R205" s="151" t="str">
        <f aca="false">IF(N205-O205&lt;0,N205-O205,"")</f>
        <v/>
      </c>
      <c r="S205" s="151" t="str">
        <f aca="false">IF(C205&lt;&gt;"",IF($N205="","CANCELADO",IF($O205&lt;&gt;"","FACTURADO","DEVUELTO")),IF(C205="",""))</f>
        <v/>
      </c>
      <c r="T205" s="152"/>
      <c r="U205" s="144"/>
      <c r="V205" s="153"/>
      <c r="W205" s="153"/>
      <c r="X205" s="154" t="n">
        <f aca="false">V205+W205</f>
        <v>0</v>
      </c>
      <c r="Y205" s="128"/>
      <c r="Z205" s="128"/>
      <c r="AA205" s="129" t="n">
        <f aca="false">IF(AND(Y205&lt;&gt;"",Z205&lt;&gt;""),Z205-Y205,0)</f>
        <v>0</v>
      </c>
      <c r="AB205" s="130"/>
      <c r="AC205" s="130"/>
      <c r="AD205" s="129" t="n">
        <f aca="false">AA205-(AB205+AC205)</f>
        <v>0</v>
      </c>
      <c r="AE205" s="149"/>
      <c r="AF205" s="155"/>
      <c r="AG205" s="146"/>
      <c r="AH205" s="144"/>
      <c r="AI205" s="148"/>
      <c r="AJ205" s="144"/>
      <c r="AK205" s="148"/>
      <c r="AL205" s="149"/>
      <c r="AM205" s="144"/>
      <c r="AN205" s="144"/>
      <c r="AO205" s="156"/>
      <c r="AP205" s="135"/>
      <c r="AQ205" s="157"/>
      <c r="AS205" s="137" t="n">
        <v>198</v>
      </c>
      <c r="AT205" s="160" t="n">
        <v>77101001</v>
      </c>
      <c r="AU205" s="161"/>
      <c r="AV205" s="161"/>
      <c r="AW205" s="162" t="str">
        <f aca="false">IF(O205="","",O205)</f>
        <v/>
      </c>
      <c r="AX205" s="161"/>
      <c r="AY205" s="161"/>
      <c r="AZ205" s="161"/>
      <c r="BA205" s="163" t="str">
        <f aca="false">IF(E205="","",E205)</f>
        <v/>
      </c>
      <c r="BB205" s="164" t="str">
        <f aca="false">IF(K205="","",K205)</f>
        <v/>
      </c>
      <c r="BC205" s="165" t="str">
        <f aca="false">IF(L205="","",L205)</f>
        <v/>
      </c>
      <c r="BT205" s="13" t="str">
        <f aca="false">IF($S205="CANCELADO",1,"")</f>
        <v/>
      </c>
      <c r="BU205" s="13" t="str">
        <f aca="false">IF($S205="DEVUELTO",1,"")</f>
        <v/>
      </c>
      <c r="BV205" s="13" t="str">
        <f aca="false">IF($S205="DEVUELTO",1,"")</f>
        <v/>
      </c>
      <c r="BW205" s="13" t="str">
        <f aca="false">IF($S205="CANCELADO",1,"")</f>
        <v/>
      </c>
    </row>
    <row r="206" customFormat="false" ht="23.1" hidden="false" customHeight="true" outlineLevel="0" collapsed="false">
      <c r="A206" s="143" t="n">
        <v>199</v>
      </c>
      <c r="B206" s="144"/>
      <c r="C206" s="145"/>
      <c r="D206" s="146"/>
      <c r="E206" s="147"/>
      <c r="F206" s="148"/>
      <c r="G206" s="144"/>
      <c r="H206" s="144"/>
      <c r="I206" s="144"/>
      <c r="J206" s="148"/>
      <c r="K206" s="148"/>
      <c r="L206" s="149"/>
      <c r="M206" s="144"/>
      <c r="N206" s="150"/>
      <c r="O206" s="150"/>
      <c r="P206" s="151" t="n">
        <f aca="false">IF(O206="",N206,"")</f>
        <v>0</v>
      </c>
      <c r="Q206" s="151" t="str">
        <f aca="false">IF(O206="","",(IF(N206&gt;O206,N206-O206,"")))</f>
        <v/>
      </c>
      <c r="R206" s="151" t="str">
        <f aca="false">IF(N206-O206&lt;0,N206-O206,"")</f>
        <v/>
      </c>
      <c r="S206" s="151" t="str">
        <f aca="false">IF(C206&lt;&gt;"",IF($N206="","CANCELADO",IF($O206&lt;&gt;"","FACTURADO","DEVUELTO")),IF(C206="",""))</f>
        <v/>
      </c>
      <c r="T206" s="152"/>
      <c r="U206" s="144"/>
      <c r="V206" s="153"/>
      <c r="W206" s="153"/>
      <c r="X206" s="154" t="n">
        <f aca="false">V206+W206</f>
        <v>0</v>
      </c>
      <c r="Y206" s="128"/>
      <c r="Z206" s="128"/>
      <c r="AA206" s="129" t="n">
        <f aca="false">IF(AND(Y206&lt;&gt;"",Z206&lt;&gt;""),Z206-Y206,0)</f>
        <v>0</v>
      </c>
      <c r="AB206" s="130"/>
      <c r="AC206" s="130"/>
      <c r="AD206" s="129" t="n">
        <f aca="false">AA206-(AB206+AC206)</f>
        <v>0</v>
      </c>
      <c r="AE206" s="149"/>
      <c r="AF206" s="155"/>
      <c r="AG206" s="146"/>
      <c r="AH206" s="144"/>
      <c r="AI206" s="148"/>
      <c r="AJ206" s="144"/>
      <c r="AK206" s="148"/>
      <c r="AL206" s="149"/>
      <c r="AM206" s="144"/>
      <c r="AN206" s="144"/>
      <c r="AO206" s="156"/>
      <c r="AP206" s="135"/>
      <c r="AQ206" s="157"/>
      <c r="AS206" s="137" t="n">
        <v>199</v>
      </c>
      <c r="AT206" s="160" t="n">
        <v>77101001</v>
      </c>
      <c r="AU206" s="161"/>
      <c r="AV206" s="161"/>
      <c r="AW206" s="162" t="str">
        <f aca="false">IF(O206="","",O206)</f>
        <v/>
      </c>
      <c r="AX206" s="161"/>
      <c r="AY206" s="161"/>
      <c r="AZ206" s="161"/>
      <c r="BA206" s="163" t="str">
        <f aca="false">IF(E206="","",E206)</f>
        <v/>
      </c>
      <c r="BB206" s="164" t="str">
        <f aca="false">IF(K206="","",K206)</f>
        <v/>
      </c>
      <c r="BC206" s="165" t="str">
        <f aca="false">IF(L206="","",L206)</f>
        <v/>
      </c>
      <c r="BT206" s="13" t="str">
        <f aca="false">IF($S206="CANCELADO",1,"")</f>
        <v/>
      </c>
      <c r="BU206" s="13" t="str">
        <f aca="false">IF($S206="DEVUELTO",1,"")</f>
        <v/>
      </c>
      <c r="BV206" s="13" t="str">
        <f aca="false">IF($S206="DEVUELTO",1,"")</f>
        <v/>
      </c>
      <c r="BW206" s="13" t="str">
        <f aca="false">IF($S206="CANCELADO",1,"")</f>
        <v/>
      </c>
    </row>
    <row r="207" customFormat="false" ht="23.1" hidden="false" customHeight="true" outlineLevel="0" collapsed="false">
      <c r="A207" s="143" t="n">
        <v>200</v>
      </c>
      <c r="B207" s="144"/>
      <c r="C207" s="145"/>
      <c r="D207" s="146"/>
      <c r="E207" s="147"/>
      <c r="F207" s="148"/>
      <c r="G207" s="144"/>
      <c r="H207" s="144"/>
      <c r="I207" s="144"/>
      <c r="J207" s="148"/>
      <c r="K207" s="148"/>
      <c r="L207" s="149"/>
      <c r="M207" s="144"/>
      <c r="N207" s="150"/>
      <c r="O207" s="150"/>
      <c r="P207" s="151" t="n">
        <f aca="false">IF(O207="",N207,"")</f>
        <v>0</v>
      </c>
      <c r="Q207" s="151" t="str">
        <f aca="false">IF(O207="","",(IF(N207&gt;O207,N207-O207,"")))</f>
        <v/>
      </c>
      <c r="R207" s="151" t="str">
        <f aca="false">IF(N207-O207&lt;0,N207-O207,"")</f>
        <v/>
      </c>
      <c r="S207" s="151" t="str">
        <f aca="false">IF(C207&lt;&gt;"",IF($N207="","CANCELADO",IF($O207&lt;&gt;"","FACTURADO","DEVUELTO")),IF(C207="",""))</f>
        <v/>
      </c>
      <c r="T207" s="152"/>
      <c r="U207" s="144"/>
      <c r="V207" s="153"/>
      <c r="W207" s="153"/>
      <c r="X207" s="154" t="n">
        <f aca="false">V207+W207</f>
        <v>0</v>
      </c>
      <c r="Y207" s="128"/>
      <c r="Z207" s="128"/>
      <c r="AA207" s="129" t="n">
        <f aca="false">IF(AND(Y207&lt;&gt;"",Z207&lt;&gt;""),Z207-Y207,0)</f>
        <v>0</v>
      </c>
      <c r="AB207" s="130"/>
      <c r="AC207" s="130"/>
      <c r="AD207" s="129" t="n">
        <f aca="false">AA207-(AB207+AC207)</f>
        <v>0</v>
      </c>
      <c r="AE207" s="149"/>
      <c r="AF207" s="155"/>
      <c r="AG207" s="146"/>
      <c r="AH207" s="144"/>
      <c r="AI207" s="148"/>
      <c r="AJ207" s="144"/>
      <c r="AK207" s="148"/>
      <c r="AL207" s="149"/>
      <c r="AM207" s="144"/>
      <c r="AN207" s="144"/>
      <c r="AO207" s="156"/>
      <c r="AP207" s="135"/>
      <c r="AQ207" s="157"/>
      <c r="AS207" s="137" t="n">
        <v>200</v>
      </c>
      <c r="AT207" s="160" t="n">
        <v>77101001</v>
      </c>
      <c r="AU207" s="161"/>
      <c r="AV207" s="161"/>
      <c r="AW207" s="162" t="str">
        <f aca="false">IF(O207="","",O207)</f>
        <v/>
      </c>
      <c r="AX207" s="161"/>
      <c r="AY207" s="161"/>
      <c r="AZ207" s="161"/>
      <c r="BA207" s="163" t="str">
        <f aca="false">IF(E207="","",E207)</f>
        <v/>
      </c>
      <c r="BB207" s="164" t="str">
        <f aca="false">IF(K207="","",K207)</f>
        <v/>
      </c>
      <c r="BC207" s="165" t="str">
        <f aca="false">IF(L207="","",L207)</f>
        <v/>
      </c>
      <c r="BT207" s="13" t="str">
        <f aca="false">IF($S207="CANCELADO",1,"")</f>
        <v/>
      </c>
      <c r="BU207" s="13" t="str">
        <f aca="false">IF($S207="DEVUELTO",1,"")</f>
        <v/>
      </c>
      <c r="BV207" s="13" t="str">
        <f aca="false">IF($S207="DEVUELTO",1,"")</f>
        <v/>
      </c>
      <c r="BW207" s="13" t="str">
        <f aca="false">IF($S207="CANCELADO",1,"")</f>
        <v/>
      </c>
    </row>
    <row r="208" customFormat="false" ht="23.1" hidden="false" customHeight="true" outlineLevel="0" collapsed="false">
      <c r="A208" s="143" t="n">
        <v>201</v>
      </c>
      <c r="B208" s="144"/>
      <c r="C208" s="145"/>
      <c r="D208" s="146"/>
      <c r="E208" s="147"/>
      <c r="F208" s="148"/>
      <c r="G208" s="144"/>
      <c r="H208" s="144"/>
      <c r="I208" s="144"/>
      <c r="J208" s="148"/>
      <c r="K208" s="148"/>
      <c r="L208" s="149"/>
      <c r="M208" s="144"/>
      <c r="N208" s="150"/>
      <c r="O208" s="150"/>
      <c r="P208" s="151" t="n">
        <f aca="false">IF(O208="",N208,"")</f>
        <v>0</v>
      </c>
      <c r="Q208" s="151" t="str">
        <f aca="false">IF(O208="","",(IF(N208&gt;O208,N208-O208,"")))</f>
        <v/>
      </c>
      <c r="R208" s="151" t="str">
        <f aca="false">IF(N208-O208&lt;0,N208-O208,"")</f>
        <v/>
      </c>
      <c r="S208" s="151" t="str">
        <f aca="false">IF(C208&lt;&gt;"",IF($N208="","CANCELADO",IF($O208&lt;&gt;"","FACTURADO","DEVUELTO")),IF(C208="",""))</f>
        <v/>
      </c>
      <c r="T208" s="152"/>
      <c r="U208" s="144"/>
      <c r="V208" s="153"/>
      <c r="W208" s="153"/>
      <c r="X208" s="154" t="n">
        <f aca="false">V208+W208</f>
        <v>0</v>
      </c>
      <c r="Y208" s="128"/>
      <c r="Z208" s="128"/>
      <c r="AA208" s="129" t="n">
        <f aca="false">IF(AND(Y208&lt;&gt;"",Z208&lt;&gt;""),Z208-Y208,0)</f>
        <v>0</v>
      </c>
      <c r="AB208" s="130"/>
      <c r="AC208" s="130"/>
      <c r="AD208" s="129" t="n">
        <f aca="false">AA208-(AB208+AC208)</f>
        <v>0</v>
      </c>
      <c r="AE208" s="149"/>
      <c r="AF208" s="155"/>
      <c r="AG208" s="146"/>
      <c r="AH208" s="144"/>
      <c r="AI208" s="148"/>
      <c r="AJ208" s="144"/>
      <c r="AK208" s="148"/>
      <c r="AL208" s="149"/>
      <c r="AM208" s="144"/>
      <c r="AN208" s="144"/>
      <c r="AO208" s="156"/>
      <c r="AP208" s="135"/>
      <c r="AQ208" s="157"/>
      <c r="AS208" s="137" t="n">
        <v>201</v>
      </c>
      <c r="AT208" s="138" t="n">
        <v>77101001</v>
      </c>
      <c r="AU208" s="138"/>
      <c r="AV208" s="138"/>
      <c r="AW208" s="139" t="str">
        <f aca="false">IF(O208="","",O208)</f>
        <v/>
      </c>
      <c r="AX208" s="138"/>
      <c r="AY208" s="138"/>
      <c r="AZ208" s="138"/>
      <c r="BA208" s="140" t="str">
        <f aca="false">IF(E208="","",E208)</f>
        <v/>
      </c>
      <c r="BB208" s="141" t="str">
        <f aca="false">IF(K208="","",K208)</f>
        <v/>
      </c>
      <c r="BC208" s="142" t="str">
        <f aca="false">IF(L208="","",L208)</f>
        <v/>
      </c>
      <c r="BT208" s="13" t="str">
        <f aca="false">IF($S208="CANCELADO",1,"")</f>
        <v/>
      </c>
      <c r="BU208" s="13" t="str">
        <f aca="false">IF($S208="DEVUELTO",1,"")</f>
        <v/>
      </c>
      <c r="BV208" s="13" t="str">
        <f aca="false">IF($S208="DEVUELTO",1,"")</f>
        <v/>
      </c>
      <c r="BW208" s="13" t="str">
        <f aca="false">IF($S208="CANCELADO",1,"")</f>
        <v/>
      </c>
    </row>
    <row r="209" customFormat="false" ht="23.1" hidden="false" customHeight="true" outlineLevel="0" collapsed="false">
      <c r="A209" s="143" t="n">
        <v>202</v>
      </c>
      <c r="B209" s="144"/>
      <c r="C209" s="145"/>
      <c r="D209" s="146"/>
      <c r="E209" s="147"/>
      <c r="F209" s="148"/>
      <c r="G209" s="144"/>
      <c r="H209" s="144"/>
      <c r="I209" s="144"/>
      <c r="J209" s="148"/>
      <c r="K209" s="148"/>
      <c r="L209" s="149"/>
      <c r="M209" s="144"/>
      <c r="N209" s="150"/>
      <c r="O209" s="150"/>
      <c r="P209" s="151" t="n">
        <f aca="false">IF(O209="",N209,"")</f>
        <v>0</v>
      </c>
      <c r="Q209" s="151" t="str">
        <f aca="false">IF(O209="","",(IF(N209&gt;O209,N209-O209,"")))</f>
        <v/>
      </c>
      <c r="R209" s="151" t="str">
        <f aca="false">IF(N209-O209&lt;0,N209-O209,"")</f>
        <v/>
      </c>
      <c r="S209" s="151" t="str">
        <f aca="false">IF(C209&lt;&gt;"",IF($N209="","CANCELADO",IF($O209&lt;&gt;"","FACTURADO","DEVUELTO")),IF(C209="",""))</f>
        <v/>
      </c>
      <c r="T209" s="152"/>
      <c r="U209" s="144"/>
      <c r="V209" s="153"/>
      <c r="W209" s="153"/>
      <c r="X209" s="154" t="n">
        <f aca="false">V209+W209</f>
        <v>0</v>
      </c>
      <c r="Y209" s="128"/>
      <c r="Z209" s="128"/>
      <c r="AA209" s="129" t="n">
        <f aca="false">IF(AND(Y209&lt;&gt;"",Z209&lt;&gt;""),Z209-Y209,0)</f>
        <v>0</v>
      </c>
      <c r="AB209" s="130"/>
      <c r="AC209" s="130"/>
      <c r="AD209" s="129" t="n">
        <f aca="false">AA209-(AB209+AC209)</f>
        <v>0</v>
      </c>
      <c r="AE209" s="149"/>
      <c r="AF209" s="155"/>
      <c r="AG209" s="146"/>
      <c r="AH209" s="144"/>
      <c r="AI209" s="148"/>
      <c r="AJ209" s="144"/>
      <c r="AK209" s="148"/>
      <c r="AL209" s="149"/>
      <c r="AM209" s="144"/>
      <c r="AN209" s="144"/>
      <c r="AO209" s="156"/>
      <c r="AP209" s="135"/>
      <c r="AQ209" s="157"/>
      <c r="AS209" s="137" t="n">
        <v>202</v>
      </c>
      <c r="AT209" s="141" t="n">
        <v>77101001</v>
      </c>
      <c r="AU209" s="138"/>
      <c r="AV209" s="138"/>
      <c r="AW209" s="139" t="str">
        <f aca="false">IF(O209="","",O209)</f>
        <v/>
      </c>
      <c r="AX209" s="138"/>
      <c r="AY209" s="138"/>
      <c r="AZ209" s="138"/>
      <c r="BA209" s="140" t="str">
        <f aca="false">IF(E209="","",E209)</f>
        <v/>
      </c>
      <c r="BB209" s="141" t="str">
        <f aca="false">IF(K209="","",K209)</f>
        <v/>
      </c>
      <c r="BC209" s="142" t="str">
        <f aca="false">IF(L209="","",L209)</f>
        <v/>
      </c>
      <c r="BT209" s="13" t="str">
        <f aca="false">IF($S209="CANCELADO",1,"")</f>
        <v/>
      </c>
      <c r="BU209" s="13" t="str">
        <f aca="false">IF($S209="DEVUELTO",1,"")</f>
        <v/>
      </c>
      <c r="BV209" s="13" t="str">
        <f aca="false">IF($S209="DEVUELTO",1,"")</f>
        <v/>
      </c>
      <c r="BW209" s="13" t="str">
        <f aca="false">IF($S209="CANCELADO",1,"")</f>
        <v/>
      </c>
    </row>
    <row r="210" customFormat="false" ht="23.1" hidden="false" customHeight="true" outlineLevel="0" collapsed="false">
      <c r="A210" s="143" t="n">
        <v>203</v>
      </c>
      <c r="B210" s="144"/>
      <c r="C210" s="145"/>
      <c r="D210" s="146"/>
      <c r="E210" s="147"/>
      <c r="F210" s="148"/>
      <c r="G210" s="144"/>
      <c r="H210" s="144"/>
      <c r="I210" s="144"/>
      <c r="J210" s="148"/>
      <c r="K210" s="148"/>
      <c r="L210" s="149"/>
      <c r="M210" s="144"/>
      <c r="N210" s="150"/>
      <c r="O210" s="150"/>
      <c r="P210" s="151" t="n">
        <f aca="false">IF(O210="",N210,"")</f>
        <v>0</v>
      </c>
      <c r="Q210" s="151" t="str">
        <f aca="false">IF(O210="","",(IF(N210&gt;O210,N210-O210,"")))</f>
        <v/>
      </c>
      <c r="R210" s="151" t="str">
        <f aca="false">IF(N210-O210&lt;0,N210-O210,"")</f>
        <v/>
      </c>
      <c r="S210" s="151" t="str">
        <f aca="false">IF(C210&lt;&gt;"",IF($N210="","CANCELADO",IF($O210&lt;&gt;"","FACTURADO","DEVUELTO")),IF(C210="",""))</f>
        <v/>
      </c>
      <c r="T210" s="152"/>
      <c r="U210" s="144"/>
      <c r="V210" s="153"/>
      <c r="W210" s="153"/>
      <c r="X210" s="154" t="n">
        <f aca="false">V210+W210</f>
        <v>0</v>
      </c>
      <c r="Y210" s="128"/>
      <c r="Z210" s="128"/>
      <c r="AA210" s="129" t="n">
        <f aca="false">IF(AND(Y210&lt;&gt;"",Z210&lt;&gt;""),Z210-Y210,0)</f>
        <v>0</v>
      </c>
      <c r="AB210" s="130"/>
      <c r="AC210" s="130"/>
      <c r="AD210" s="129" t="n">
        <f aca="false">AA210-(AB210+AC210)</f>
        <v>0</v>
      </c>
      <c r="AE210" s="149"/>
      <c r="AF210" s="155"/>
      <c r="AG210" s="146"/>
      <c r="AH210" s="144"/>
      <c r="AI210" s="148"/>
      <c r="AJ210" s="144"/>
      <c r="AK210" s="148"/>
      <c r="AL210" s="149"/>
      <c r="AM210" s="144"/>
      <c r="AN210" s="144"/>
      <c r="AO210" s="156"/>
      <c r="AP210" s="135"/>
      <c r="AQ210" s="157"/>
      <c r="AS210" s="137" t="n">
        <v>203</v>
      </c>
      <c r="AT210" s="158" t="n">
        <v>77101001</v>
      </c>
      <c r="AU210" s="138"/>
      <c r="AV210" s="138"/>
      <c r="AW210" s="139" t="str">
        <f aca="false">IF(O210="","",O210)</f>
        <v/>
      </c>
      <c r="AX210" s="138"/>
      <c r="AY210" s="138"/>
      <c r="AZ210" s="138"/>
      <c r="BA210" s="140" t="str">
        <f aca="false">IF(E210="","",E210)</f>
        <v/>
      </c>
      <c r="BB210" s="141" t="str">
        <f aca="false">IF(K210="","",K210)</f>
        <v/>
      </c>
      <c r="BC210" s="142" t="str">
        <f aca="false">IF(L210="","",L210)</f>
        <v/>
      </c>
      <c r="BT210" s="13" t="str">
        <f aca="false">IF($S210="CANCELADO",1,"")</f>
        <v/>
      </c>
      <c r="BU210" s="13" t="str">
        <f aca="false">IF($S210="DEVUELTO",1,"")</f>
        <v/>
      </c>
      <c r="BV210" s="13" t="str">
        <f aca="false">IF($S210="DEVUELTO",1,"")</f>
        <v/>
      </c>
      <c r="BW210" s="13" t="str">
        <f aca="false">IF($S210="CANCELADO",1,"")</f>
        <v/>
      </c>
    </row>
    <row r="211" customFormat="false" ht="23.1" hidden="false" customHeight="true" outlineLevel="0" collapsed="false">
      <c r="A211" s="143" t="n">
        <v>204</v>
      </c>
      <c r="B211" s="144"/>
      <c r="C211" s="145"/>
      <c r="D211" s="146"/>
      <c r="E211" s="147"/>
      <c r="F211" s="148"/>
      <c r="G211" s="144"/>
      <c r="H211" s="144"/>
      <c r="I211" s="144"/>
      <c r="J211" s="148"/>
      <c r="K211" s="148"/>
      <c r="L211" s="149"/>
      <c r="M211" s="144"/>
      <c r="N211" s="150"/>
      <c r="O211" s="150"/>
      <c r="P211" s="151" t="n">
        <f aca="false">IF(O211="",N211,"")</f>
        <v>0</v>
      </c>
      <c r="Q211" s="151" t="str">
        <f aca="false">IF(O211="","",(IF(N211&gt;O211,N211-O211,"")))</f>
        <v/>
      </c>
      <c r="R211" s="151" t="str">
        <f aca="false">IF(N211-O211&lt;0,N211-O211,"")</f>
        <v/>
      </c>
      <c r="S211" s="151" t="str">
        <f aca="false">IF(C211&lt;&gt;"",IF($N211="","CANCELADO",IF($O211&lt;&gt;"","FACTURADO","DEVUELTO")),IF(C211="",""))</f>
        <v/>
      </c>
      <c r="T211" s="152"/>
      <c r="U211" s="144"/>
      <c r="V211" s="153"/>
      <c r="W211" s="153"/>
      <c r="X211" s="154" t="n">
        <f aca="false">V211+W211</f>
        <v>0</v>
      </c>
      <c r="Y211" s="128"/>
      <c r="Z211" s="128"/>
      <c r="AA211" s="129" t="n">
        <f aca="false">IF(AND(Y211&lt;&gt;"",Z211&lt;&gt;""),Z211-Y211,0)</f>
        <v>0</v>
      </c>
      <c r="AB211" s="130"/>
      <c r="AC211" s="130"/>
      <c r="AD211" s="129" t="n">
        <f aca="false">AA211-(AB211+AC211)</f>
        <v>0</v>
      </c>
      <c r="AE211" s="149"/>
      <c r="AF211" s="155"/>
      <c r="AG211" s="146"/>
      <c r="AH211" s="144"/>
      <c r="AI211" s="148"/>
      <c r="AJ211" s="144"/>
      <c r="AK211" s="148"/>
      <c r="AL211" s="149"/>
      <c r="AM211" s="144"/>
      <c r="AN211" s="144"/>
      <c r="AO211" s="156"/>
      <c r="AP211" s="135"/>
      <c r="AQ211" s="157"/>
      <c r="AS211" s="137" t="n">
        <v>204</v>
      </c>
      <c r="AT211" s="158" t="n">
        <v>77101001</v>
      </c>
      <c r="AU211" s="138"/>
      <c r="AV211" s="138"/>
      <c r="AW211" s="139" t="str">
        <f aca="false">IF(O211="","",O211)</f>
        <v/>
      </c>
      <c r="AX211" s="138"/>
      <c r="AY211" s="138"/>
      <c r="AZ211" s="138"/>
      <c r="BA211" s="140" t="str">
        <f aca="false">IF(E211="","",E211)</f>
        <v/>
      </c>
      <c r="BB211" s="141" t="str">
        <f aca="false">IF(K211="","",K211)</f>
        <v/>
      </c>
      <c r="BC211" s="142" t="str">
        <f aca="false">IF(L211="","",L211)</f>
        <v/>
      </c>
      <c r="BT211" s="13" t="str">
        <f aca="false">IF($S211="CANCELADO",1,"")</f>
        <v/>
      </c>
      <c r="BU211" s="13" t="str">
        <f aca="false">IF($S211="DEVUELTO",1,"")</f>
        <v/>
      </c>
      <c r="BV211" s="13" t="str">
        <f aca="false">IF($S211="DEVUELTO",1,"")</f>
        <v/>
      </c>
      <c r="BW211" s="13" t="str">
        <f aca="false">IF($S211="CANCELADO",1,"")</f>
        <v/>
      </c>
    </row>
    <row r="212" customFormat="false" ht="23.1" hidden="false" customHeight="true" outlineLevel="0" collapsed="false">
      <c r="A212" s="143" t="n">
        <v>205</v>
      </c>
      <c r="B212" s="144"/>
      <c r="C212" s="145"/>
      <c r="D212" s="146"/>
      <c r="E212" s="147"/>
      <c r="F212" s="148"/>
      <c r="G212" s="144"/>
      <c r="H212" s="144"/>
      <c r="I212" s="144"/>
      <c r="J212" s="148"/>
      <c r="K212" s="148"/>
      <c r="L212" s="149"/>
      <c r="M212" s="144"/>
      <c r="N212" s="150"/>
      <c r="O212" s="150"/>
      <c r="P212" s="151" t="n">
        <f aca="false">IF(O212="",N212,"")</f>
        <v>0</v>
      </c>
      <c r="Q212" s="151" t="str">
        <f aca="false">IF(O212="","",(IF(N212&gt;O212,N212-O212,"")))</f>
        <v/>
      </c>
      <c r="R212" s="151" t="str">
        <f aca="false">IF(N212-O212&lt;0,N212-O212,"")</f>
        <v/>
      </c>
      <c r="S212" s="151" t="str">
        <f aca="false">IF(C212&lt;&gt;"",IF($N212="","CANCELADO",IF($O212&lt;&gt;"","FACTURADO","DEVUELTO")),IF(C212="",""))</f>
        <v/>
      </c>
      <c r="T212" s="152"/>
      <c r="U212" s="144"/>
      <c r="V212" s="153"/>
      <c r="W212" s="153"/>
      <c r="X212" s="154" t="n">
        <f aca="false">V212+W212</f>
        <v>0</v>
      </c>
      <c r="Y212" s="128"/>
      <c r="Z212" s="128"/>
      <c r="AA212" s="129" t="n">
        <f aca="false">IF(AND(Y212&lt;&gt;"",Z212&lt;&gt;""),Z212-Y212,0)</f>
        <v>0</v>
      </c>
      <c r="AB212" s="130"/>
      <c r="AC212" s="130"/>
      <c r="AD212" s="129" t="n">
        <f aca="false">AA212-(AB212+AC212)</f>
        <v>0</v>
      </c>
      <c r="AE212" s="149"/>
      <c r="AF212" s="155"/>
      <c r="AG212" s="146"/>
      <c r="AH212" s="144"/>
      <c r="AI212" s="148"/>
      <c r="AJ212" s="144"/>
      <c r="AK212" s="148"/>
      <c r="AL212" s="149"/>
      <c r="AM212" s="144"/>
      <c r="AN212" s="144"/>
      <c r="AO212" s="156"/>
      <c r="AP212" s="135"/>
      <c r="AQ212" s="157"/>
      <c r="AS212" s="137" t="n">
        <v>205</v>
      </c>
      <c r="AT212" s="158" t="n">
        <v>77101001</v>
      </c>
      <c r="AU212" s="138"/>
      <c r="AV212" s="138"/>
      <c r="AW212" s="139" t="str">
        <f aca="false">IF(O212="","",O212)</f>
        <v/>
      </c>
      <c r="AX212" s="138"/>
      <c r="AY212" s="138"/>
      <c r="AZ212" s="138"/>
      <c r="BA212" s="140" t="str">
        <f aca="false">IF(E212="","",E212)</f>
        <v/>
      </c>
      <c r="BB212" s="141" t="str">
        <f aca="false">IF(K212="","",K212)</f>
        <v/>
      </c>
      <c r="BC212" s="142" t="str">
        <f aca="false">IF(L212="","",L212)</f>
        <v/>
      </c>
      <c r="BT212" s="13" t="str">
        <f aca="false">IF($S212="CANCELADO",1,"")</f>
        <v/>
      </c>
      <c r="BU212" s="13" t="str">
        <f aca="false">IF($S212="DEVUELTO",1,"")</f>
        <v/>
      </c>
      <c r="BV212" s="13" t="str">
        <f aca="false">IF($S212="DEVUELTO",1,"")</f>
        <v/>
      </c>
      <c r="BW212" s="13" t="str">
        <f aca="false">IF($S212="CANCELADO",1,"")</f>
        <v/>
      </c>
    </row>
    <row r="213" customFormat="false" ht="23.1" hidden="false" customHeight="true" outlineLevel="0" collapsed="false">
      <c r="A213" s="143" t="n">
        <v>206</v>
      </c>
      <c r="B213" s="144"/>
      <c r="C213" s="145"/>
      <c r="D213" s="146"/>
      <c r="E213" s="147"/>
      <c r="F213" s="148"/>
      <c r="G213" s="144"/>
      <c r="H213" s="144"/>
      <c r="I213" s="144"/>
      <c r="J213" s="148"/>
      <c r="K213" s="148"/>
      <c r="L213" s="149"/>
      <c r="M213" s="144"/>
      <c r="N213" s="150"/>
      <c r="O213" s="150"/>
      <c r="P213" s="151" t="n">
        <f aca="false">IF(O213="",N213,"")</f>
        <v>0</v>
      </c>
      <c r="Q213" s="151" t="str">
        <f aca="false">IF(O213="","",(IF(N213&gt;O213,N213-O213,"")))</f>
        <v/>
      </c>
      <c r="R213" s="151" t="str">
        <f aca="false">IF(N213-O213&lt;0,N213-O213,"")</f>
        <v/>
      </c>
      <c r="S213" s="151" t="str">
        <f aca="false">IF(C213&lt;&gt;"",IF($N213="","CANCELADO",IF($O213&lt;&gt;"","FACTURADO","DEVUELTO")),IF(C213="",""))</f>
        <v/>
      </c>
      <c r="T213" s="152"/>
      <c r="U213" s="144"/>
      <c r="V213" s="153"/>
      <c r="W213" s="153"/>
      <c r="X213" s="154" t="n">
        <f aca="false">V213+W213</f>
        <v>0</v>
      </c>
      <c r="Y213" s="128"/>
      <c r="Z213" s="128"/>
      <c r="AA213" s="129" t="n">
        <f aca="false">IF(AND(Y213&lt;&gt;"",Z213&lt;&gt;""),Z213-Y213,0)</f>
        <v>0</v>
      </c>
      <c r="AB213" s="130"/>
      <c r="AC213" s="130"/>
      <c r="AD213" s="129" t="n">
        <f aca="false">AA213-(AB213+AC213)</f>
        <v>0</v>
      </c>
      <c r="AE213" s="149"/>
      <c r="AF213" s="155"/>
      <c r="AG213" s="146"/>
      <c r="AH213" s="144"/>
      <c r="AI213" s="148"/>
      <c r="AJ213" s="144"/>
      <c r="AK213" s="148"/>
      <c r="AL213" s="149"/>
      <c r="AM213" s="144"/>
      <c r="AN213" s="144"/>
      <c r="AO213" s="156"/>
      <c r="AP213" s="135"/>
      <c r="AQ213" s="157"/>
      <c r="AS213" s="137" t="n">
        <v>206</v>
      </c>
      <c r="AT213" s="158" t="n">
        <v>77101001</v>
      </c>
      <c r="AU213" s="138"/>
      <c r="AV213" s="138"/>
      <c r="AW213" s="139" t="str">
        <f aca="false">IF(O213="","",O213)</f>
        <v/>
      </c>
      <c r="AX213" s="138"/>
      <c r="AY213" s="138"/>
      <c r="AZ213" s="138"/>
      <c r="BA213" s="140" t="str">
        <f aca="false">IF(E213="","",E213)</f>
        <v/>
      </c>
      <c r="BB213" s="141" t="str">
        <f aca="false">IF(K213="","",K213)</f>
        <v/>
      </c>
      <c r="BC213" s="142" t="str">
        <f aca="false">IF(L213="","",L213)</f>
        <v/>
      </c>
      <c r="BT213" s="13" t="str">
        <f aca="false">IF($S213="CANCELADO",1,"")</f>
        <v/>
      </c>
      <c r="BU213" s="13" t="str">
        <f aca="false">IF($S213="DEVUELTO",1,"")</f>
        <v/>
      </c>
      <c r="BV213" s="13" t="str">
        <f aca="false">IF($S213="DEVUELTO",1,"")</f>
        <v/>
      </c>
      <c r="BW213" s="13" t="str">
        <f aca="false">IF($S213="CANCELADO",1,"")</f>
        <v/>
      </c>
    </row>
    <row r="214" customFormat="false" ht="23.1" hidden="false" customHeight="true" outlineLevel="0" collapsed="false">
      <c r="A214" s="143" t="n">
        <v>207</v>
      </c>
      <c r="B214" s="144"/>
      <c r="C214" s="145"/>
      <c r="D214" s="146"/>
      <c r="E214" s="147"/>
      <c r="F214" s="148"/>
      <c r="G214" s="144"/>
      <c r="H214" s="144"/>
      <c r="I214" s="144"/>
      <c r="J214" s="148"/>
      <c r="K214" s="148"/>
      <c r="L214" s="149"/>
      <c r="M214" s="144"/>
      <c r="N214" s="150"/>
      <c r="O214" s="150"/>
      <c r="P214" s="151" t="n">
        <f aca="false">IF(O214="",N214,"")</f>
        <v>0</v>
      </c>
      <c r="Q214" s="151" t="str">
        <f aca="false">IF(O214="","",(IF(N214&gt;O214,N214-O214,"")))</f>
        <v/>
      </c>
      <c r="R214" s="151" t="str">
        <f aca="false">IF(N214-O214&lt;0,N214-O214,"")</f>
        <v/>
      </c>
      <c r="S214" s="151" t="str">
        <f aca="false">IF(C214&lt;&gt;"",IF($N214="","CANCELADO",IF($O214&lt;&gt;"","FACTURADO","DEVUELTO")),IF(C214="",""))</f>
        <v/>
      </c>
      <c r="T214" s="152"/>
      <c r="U214" s="144"/>
      <c r="V214" s="153"/>
      <c r="W214" s="153"/>
      <c r="X214" s="154" t="n">
        <f aca="false">V214+W214</f>
        <v>0</v>
      </c>
      <c r="Y214" s="128"/>
      <c r="Z214" s="128"/>
      <c r="AA214" s="129" t="n">
        <f aca="false">IF(AND(Y214&lt;&gt;"",Z214&lt;&gt;""),Z214-Y214,0)</f>
        <v>0</v>
      </c>
      <c r="AB214" s="130"/>
      <c r="AC214" s="130"/>
      <c r="AD214" s="129" t="n">
        <f aca="false">AA214-(AB214+AC214)</f>
        <v>0</v>
      </c>
      <c r="AE214" s="149"/>
      <c r="AF214" s="155"/>
      <c r="AG214" s="146"/>
      <c r="AH214" s="144"/>
      <c r="AI214" s="148"/>
      <c r="AJ214" s="144"/>
      <c r="AK214" s="148"/>
      <c r="AL214" s="149"/>
      <c r="AM214" s="144"/>
      <c r="AN214" s="144"/>
      <c r="AO214" s="156"/>
      <c r="AP214" s="135"/>
      <c r="AQ214" s="157"/>
      <c r="AS214" s="137" t="n">
        <v>207</v>
      </c>
      <c r="AT214" s="158" t="n">
        <v>77101001</v>
      </c>
      <c r="AU214" s="138"/>
      <c r="AV214" s="138"/>
      <c r="AW214" s="139" t="str">
        <f aca="false">IF(O214="","",O214)</f>
        <v/>
      </c>
      <c r="AX214" s="138"/>
      <c r="AY214" s="138"/>
      <c r="AZ214" s="138"/>
      <c r="BA214" s="140" t="str">
        <f aca="false">IF(E214="","",E214)</f>
        <v/>
      </c>
      <c r="BB214" s="141" t="str">
        <f aca="false">IF(K214="","",K214)</f>
        <v/>
      </c>
      <c r="BC214" s="142" t="str">
        <f aca="false">IF(L214="","",L214)</f>
        <v/>
      </c>
      <c r="BT214" s="13" t="str">
        <f aca="false">IF($S214="CANCELADO",1,"")</f>
        <v/>
      </c>
      <c r="BU214" s="13" t="str">
        <f aca="false">IF($S214="DEVUELTO",1,"")</f>
        <v/>
      </c>
      <c r="BV214" s="13" t="str">
        <f aca="false">IF($S214="DEVUELTO",1,"")</f>
        <v/>
      </c>
      <c r="BW214" s="13" t="str">
        <f aca="false">IF($S214="CANCELADO",1,"")</f>
        <v/>
      </c>
    </row>
    <row r="215" customFormat="false" ht="23.1" hidden="false" customHeight="true" outlineLevel="0" collapsed="false">
      <c r="A215" s="143" t="n">
        <v>208</v>
      </c>
      <c r="B215" s="144"/>
      <c r="C215" s="145"/>
      <c r="D215" s="146"/>
      <c r="E215" s="147"/>
      <c r="F215" s="148"/>
      <c r="G215" s="144"/>
      <c r="H215" s="144"/>
      <c r="I215" s="144"/>
      <c r="J215" s="148"/>
      <c r="K215" s="148"/>
      <c r="L215" s="149"/>
      <c r="M215" s="144"/>
      <c r="N215" s="150"/>
      <c r="O215" s="150"/>
      <c r="P215" s="151" t="n">
        <f aca="false">IF(O215="",N215,"")</f>
        <v>0</v>
      </c>
      <c r="Q215" s="151" t="str">
        <f aca="false">IF(O215="","",(IF(N215&gt;O215,N215-O215,"")))</f>
        <v/>
      </c>
      <c r="R215" s="151" t="str">
        <f aca="false">IF(N215-O215&lt;0,N215-O215,"")</f>
        <v/>
      </c>
      <c r="S215" s="151" t="str">
        <f aca="false">IF(C215&lt;&gt;"",IF($N215="","CANCELADO",IF($O215&lt;&gt;"","FACTURADO","DEVUELTO")),IF(C215="",""))</f>
        <v/>
      </c>
      <c r="T215" s="152"/>
      <c r="U215" s="144"/>
      <c r="V215" s="153"/>
      <c r="W215" s="153"/>
      <c r="X215" s="154" t="n">
        <f aca="false">V215+W215</f>
        <v>0</v>
      </c>
      <c r="Y215" s="128"/>
      <c r="Z215" s="128"/>
      <c r="AA215" s="129" t="n">
        <f aca="false">IF(AND(Y215&lt;&gt;"",Z215&lt;&gt;""),Z215-Y215,0)</f>
        <v>0</v>
      </c>
      <c r="AB215" s="130"/>
      <c r="AC215" s="130"/>
      <c r="AD215" s="129" t="n">
        <f aca="false">AA215-(AB215+AC215)</f>
        <v>0</v>
      </c>
      <c r="AE215" s="149"/>
      <c r="AF215" s="155"/>
      <c r="AG215" s="146"/>
      <c r="AH215" s="144"/>
      <c r="AI215" s="148"/>
      <c r="AJ215" s="144"/>
      <c r="AK215" s="148"/>
      <c r="AL215" s="149"/>
      <c r="AM215" s="144"/>
      <c r="AN215" s="144"/>
      <c r="AO215" s="156"/>
      <c r="AP215" s="135"/>
      <c r="AQ215" s="157"/>
      <c r="AS215" s="137" t="n">
        <v>208</v>
      </c>
      <c r="AT215" s="158" t="n">
        <v>77101001</v>
      </c>
      <c r="AU215" s="138"/>
      <c r="AV215" s="138"/>
      <c r="AW215" s="139" t="str">
        <f aca="false">IF(O215="","",O215)</f>
        <v/>
      </c>
      <c r="AX215" s="138"/>
      <c r="AY215" s="138"/>
      <c r="AZ215" s="138"/>
      <c r="BA215" s="140" t="str">
        <f aca="false">IF(E215="","",E215)</f>
        <v/>
      </c>
      <c r="BB215" s="141" t="str">
        <f aca="false">IF(K215="","",K215)</f>
        <v/>
      </c>
      <c r="BC215" s="142" t="str">
        <f aca="false">IF(L215="","",L215)</f>
        <v/>
      </c>
      <c r="BT215" s="13" t="str">
        <f aca="false">IF($S215="CANCELADO",1,"")</f>
        <v/>
      </c>
      <c r="BU215" s="13" t="str">
        <f aca="false">IF($S215="DEVUELTO",1,"")</f>
        <v/>
      </c>
      <c r="BV215" s="13" t="str">
        <f aca="false">IF($S215="DEVUELTO",1,"")</f>
        <v/>
      </c>
      <c r="BW215" s="13" t="str">
        <f aca="false">IF($S215="CANCELADO",1,"")</f>
        <v/>
      </c>
    </row>
    <row r="216" customFormat="false" ht="23.1" hidden="false" customHeight="true" outlineLevel="0" collapsed="false">
      <c r="A216" s="143" t="n">
        <v>209</v>
      </c>
      <c r="B216" s="144"/>
      <c r="C216" s="145"/>
      <c r="D216" s="146"/>
      <c r="E216" s="147"/>
      <c r="F216" s="148"/>
      <c r="G216" s="144"/>
      <c r="H216" s="144"/>
      <c r="I216" s="144"/>
      <c r="J216" s="148"/>
      <c r="K216" s="148"/>
      <c r="L216" s="149"/>
      <c r="M216" s="144"/>
      <c r="N216" s="150"/>
      <c r="O216" s="150"/>
      <c r="P216" s="151" t="n">
        <f aca="false">IF(O216="",N216,"")</f>
        <v>0</v>
      </c>
      <c r="Q216" s="151" t="str">
        <f aca="false">IF(O216="","",(IF(N216&gt;O216,N216-O216,"")))</f>
        <v/>
      </c>
      <c r="R216" s="151" t="str">
        <f aca="false">IF(N216-O216&lt;0,N216-O216,"")</f>
        <v/>
      </c>
      <c r="S216" s="151" t="str">
        <f aca="false">IF(C216&lt;&gt;"",IF($N216="","CANCELADO",IF($O216&lt;&gt;"","FACTURADO","DEVUELTO")),IF(C216="",""))</f>
        <v/>
      </c>
      <c r="T216" s="152"/>
      <c r="U216" s="144"/>
      <c r="V216" s="153"/>
      <c r="W216" s="153"/>
      <c r="X216" s="154" t="n">
        <f aca="false">V216+W216</f>
        <v>0</v>
      </c>
      <c r="Y216" s="128"/>
      <c r="Z216" s="128"/>
      <c r="AA216" s="129" t="n">
        <f aca="false">IF(AND(Y216&lt;&gt;"",Z216&lt;&gt;""),Z216-Y216,0)</f>
        <v>0</v>
      </c>
      <c r="AB216" s="130"/>
      <c r="AC216" s="130"/>
      <c r="AD216" s="129" t="n">
        <f aca="false">AA216-(AB216+AC216)</f>
        <v>0</v>
      </c>
      <c r="AE216" s="149"/>
      <c r="AF216" s="155"/>
      <c r="AG216" s="146"/>
      <c r="AH216" s="144"/>
      <c r="AI216" s="148"/>
      <c r="AJ216" s="144"/>
      <c r="AK216" s="148"/>
      <c r="AL216" s="149"/>
      <c r="AM216" s="144"/>
      <c r="AN216" s="144"/>
      <c r="AO216" s="156"/>
      <c r="AP216" s="135"/>
      <c r="AQ216" s="157"/>
      <c r="AS216" s="137" t="n">
        <v>209</v>
      </c>
      <c r="AT216" s="158" t="n">
        <v>77101001</v>
      </c>
      <c r="AU216" s="138"/>
      <c r="AV216" s="138"/>
      <c r="AW216" s="139" t="str">
        <f aca="false">IF(O216="","",O216)</f>
        <v/>
      </c>
      <c r="AX216" s="138"/>
      <c r="AY216" s="138"/>
      <c r="AZ216" s="138"/>
      <c r="BA216" s="140" t="str">
        <f aca="false">IF(E216="","",E216)</f>
        <v/>
      </c>
      <c r="BB216" s="141" t="str">
        <f aca="false">IF(K216="","",K216)</f>
        <v/>
      </c>
      <c r="BC216" s="142" t="str">
        <f aca="false">IF(L216="","",L216)</f>
        <v/>
      </c>
      <c r="BT216" s="13" t="str">
        <f aca="false">IF($S216="CANCELADO",1,"")</f>
        <v/>
      </c>
      <c r="BU216" s="13" t="str">
        <f aca="false">IF($S216="DEVUELTO",1,"")</f>
        <v/>
      </c>
      <c r="BV216" s="13" t="str">
        <f aca="false">IF($S216="DEVUELTO",1,"")</f>
        <v/>
      </c>
      <c r="BW216" s="13" t="str">
        <f aca="false">IF($S216="CANCELADO",1,"")</f>
        <v/>
      </c>
    </row>
    <row r="217" customFormat="false" ht="23.1" hidden="false" customHeight="true" outlineLevel="0" collapsed="false">
      <c r="A217" s="143" t="n">
        <v>210</v>
      </c>
      <c r="B217" s="144"/>
      <c r="C217" s="145"/>
      <c r="D217" s="146"/>
      <c r="E217" s="147"/>
      <c r="F217" s="148"/>
      <c r="G217" s="144"/>
      <c r="H217" s="144"/>
      <c r="I217" s="144"/>
      <c r="J217" s="148"/>
      <c r="K217" s="148"/>
      <c r="L217" s="149"/>
      <c r="M217" s="144"/>
      <c r="N217" s="150"/>
      <c r="O217" s="150"/>
      <c r="P217" s="151" t="n">
        <f aca="false">IF(O217="",N217,"")</f>
        <v>0</v>
      </c>
      <c r="Q217" s="151" t="str">
        <f aca="false">IF(O217="","",(IF(N217&gt;O217,N217-O217,"")))</f>
        <v/>
      </c>
      <c r="R217" s="151" t="str">
        <f aca="false">IF(N217-O217&lt;0,N217-O217,"")</f>
        <v/>
      </c>
      <c r="S217" s="151" t="str">
        <f aca="false">IF(C217&lt;&gt;"",IF($N217="","CANCELADO",IF($O217&lt;&gt;"","FACTURADO","DEVUELTO")),IF(C217="",""))</f>
        <v/>
      </c>
      <c r="T217" s="152"/>
      <c r="U217" s="144"/>
      <c r="V217" s="153"/>
      <c r="W217" s="153"/>
      <c r="X217" s="154" t="n">
        <f aca="false">V217+W217</f>
        <v>0</v>
      </c>
      <c r="Y217" s="128"/>
      <c r="Z217" s="128"/>
      <c r="AA217" s="129" t="n">
        <f aca="false">IF(AND(Y217&lt;&gt;"",Z217&lt;&gt;""),Z217-Y217,0)</f>
        <v>0</v>
      </c>
      <c r="AB217" s="130"/>
      <c r="AC217" s="130"/>
      <c r="AD217" s="129" t="n">
        <f aca="false">AA217-(AB217+AC217)</f>
        <v>0</v>
      </c>
      <c r="AE217" s="149"/>
      <c r="AF217" s="155"/>
      <c r="AG217" s="146"/>
      <c r="AH217" s="144"/>
      <c r="AI217" s="148"/>
      <c r="AJ217" s="144"/>
      <c r="AK217" s="148"/>
      <c r="AL217" s="149"/>
      <c r="AM217" s="144"/>
      <c r="AN217" s="144"/>
      <c r="AO217" s="156"/>
      <c r="AP217" s="135"/>
      <c r="AQ217" s="157"/>
      <c r="AS217" s="137" t="n">
        <v>210</v>
      </c>
      <c r="AT217" s="158" t="n">
        <v>77101001</v>
      </c>
      <c r="AU217" s="138"/>
      <c r="AV217" s="138"/>
      <c r="AW217" s="139" t="str">
        <f aca="false">IF(O217="","",O217)</f>
        <v/>
      </c>
      <c r="AX217" s="138"/>
      <c r="AY217" s="138"/>
      <c r="AZ217" s="138"/>
      <c r="BA217" s="140" t="str">
        <f aca="false">IF(E217="","",E217)</f>
        <v/>
      </c>
      <c r="BB217" s="141" t="str">
        <f aca="false">IF(K217="","",K217)</f>
        <v/>
      </c>
      <c r="BC217" s="142" t="str">
        <f aca="false">IF(L217="","",L217)</f>
        <v/>
      </c>
      <c r="BT217" s="13" t="str">
        <f aca="false">IF($S217="CANCELADO",1,"")</f>
        <v/>
      </c>
      <c r="BU217" s="13" t="str">
        <f aca="false">IF($S217="DEVUELTO",1,"")</f>
        <v/>
      </c>
      <c r="BV217" s="13" t="str">
        <f aca="false">IF($S217="DEVUELTO",1,"")</f>
        <v/>
      </c>
      <c r="BW217" s="13" t="str">
        <f aca="false">IF($S217="CANCELADO",1,"")</f>
        <v/>
      </c>
    </row>
    <row r="218" customFormat="false" ht="23.1" hidden="false" customHeight="true" outlineLevel="0" collapsed="false">
      <c r="A218" s="143" t="n">
        <v>211</v>
      </c>
      <c r="B218" s="144"/>
      <c r="C218" s="145"/>
      <c r="D218" s="146"/>
      <c r="E218" s="147"/>
      <c r="F218" s="148"/>
      <c r="G218" s="144"/>
      <c r="H218" s="144"/>
      <c r="I218" s="144"/>
      <c r="J218" s="148"/>
      <c r="K218" s="148"/>
      <c r="L218" s="149"/>
      <c r="M218" s="144"/>
      <c r="N218" s="150"/>
      <c r="O218" s="150"/>
      <c r="P218" s="151" t="n">
        <f aca="false">IF(O218="",N218,"")</f>
        <v>0</v>
      </c>
      <c r="Q218" s="151" t="str">
        <f aca="false">IF(O218="","",(IF(N218&gt;O218,N218-O218,"")))</f>
        <v/>
      </c>
      <c r="R218" s="151" t="str">
        <f aca="false">IF(N218-O218&lt;0,N218-O218,"")</f>
        <v/>
      </c>
      <c r="S218" s="151" t="str">
        <f aca="false">IF(C218&lt;&gt;"",IF($N218="","CANCELADO",IF($O218&lt;&gt;"","FACTURADO","DEVUELTO")),IF(C218="",""))</f>
        <v/>
      </c>
      <c r="T218" s="152"/>
      <c r="U218" s="144"/>
      <c r="V218" s="153"/>
      <c r="W218" s="153"/>
      <c r="X218" s="154" t="n">
        <f aca="false">V218+W218</f>
        <v>0</v>
      </c>
      <c r="Y218" s="128"/>
      <c r="Z218" s="128"/>
      <c r="AA218" s="129" t="n">
        <f aca="false">IF(AND(Y218&lt;&gt;"",Z218&lt;&gt;""),Z218-Y218,0)</f>
        <v>0</v>
      </c>
      <c r="AB218" s="130"/>
      <c r="AC218" s="130"/>
      <c r="AD218" s="129" t="n">
        <f aca="false">AA218-(AB218+AC218)</f>
        <v>0</v>
      </c>
      <c r="AE218" s="149"/>
      <c r="AF218" s="155"/>
      <c r="AG218" s="146"/>
      <c r="AH218" s="144"/>
      <c r="AI218" s="148"/>
      <c r="AJ218" s="144"/>
      <c r="AK218" s="148"/>
      <c r="AL218" s="149"/>
      <c r="AM218" s="144"/>
      <c r="AN218" s="144"/>
      <c r="AO218" s="156"/>
      <c r="AP218" s="135"/>
      <c r="AQ218" s="157"/>
      <c r="AS218" s="137" t="n">
        <v>211</v>
      </c>
      <c r="AT218" s="160" t="n">
        <v>77101001</v>
      </c>
      <c r="AU218" s="161"/>
      <c r="AV218" s="161"/>
      <c r="AW218" s="162" t="str">
        <f aca="false">IF(O218="","",O218)</f>
        <v/>
      </c>
      <c r="AX218" s="161"/>
      <c r="AY218" s="161"/>
      <c r="AZ218" s="161"/>
      <c r="BA218" s="163" t="str">
        <f aca="false">IF(E218="","",E218)</f>
        <v/>
      </c>
      <c r="BB218" s="164" t="str">
        <f aca="false">IF(K218="","",K218)</f>
        <v/>
      </c>
      <c r="BC218" s="165" t="str">
        <f aca="false">IF(L218="","",L218)</f>
        <v/>
      </c>
      <c r="BT218" s="13" t="str">
        <f aca="false">IF($S218="CANCELADO",1,"")</f>
        <v/>
      </c>
      <c r="BU218" s="13" t="str">
        <f aca="false">IF($S218="DEVUELTO",1,"")</f>
        <v/>
      </c>
      <c r="BV218" s="13" t="str">
        <f aca="false">IF($S218="DEVUELTO",1,"")</f>
        <v/>
      </c>
      <c r="BW218" s="13" t="str">
        <f aca="false">IF($S218="CANCELADO",1,"")</f>
        <v/>
      </c>
    </row>
    <row r="219" customFormat="false" ht="23.1" hidden="false" customHeight="true" outlineLevel="0" collapsed="false">
      <c r="A219" s="143" t="n">
        <v>212</v>
      </c>
      <c r="B219" s="144"/>
      <c r="C219" s="145"/>
      <c r="D219" s="146"/>
      <c r="E219" s="147"/>
      <c r="F219" s="148"/>
      <c r="G219" s="144"/>
      <c r="H219" s="144"/>
      <c r="I219" s="144"/>
      <c r="J219" s="148"/>
      <c r="K219" s="148"/>
      <c r="L219" s="149"/>
      <c r="M219" s="144"/>
      <c r="N219" s="150"/>
      <c r="O219" s="150"/>
      <c r="P219" s="151" t="n">
        <f aca="false">IF(O219="",N219,"")</f>
        <v>0</v>
      </c>
      <c r="Q219" s="151" t="str">
        <f aca="false">IF(O219="","",(IF(N219&gt;O219,N219-O219,"")))</f>
        <v/>
      </c>
      <c r="R219" s="151" t="str">
        <f aca="false">IF(N219-O219&lt;0,N219-O219,"")</f>
        <v/>
      </c>
      <c r="S219" s="151" t="str">
        <f aca="false">IF(C219&lt;&gt;"",IF($N219="","CANCELADO",IF($O219&lt;&gt;"","FACTURADO","DEVUELTO")),IF(C219="",""))</f>
        <v/>
      </c>
      <c r="T219" s="152"/>
      <c r="U219" s="144"/>
      <c r="V219" s="153"/>
      <c r="W219" s="153"/>
      <c r="X219" s="154" t="n">
        <f aca="false">V219+W219</f>
        <v>0</v>
      </c>
      <c r="Y219" s="128"/>
      <c r="Z219" s="128"/>
      <c r="AA219" s="129" t="n">
        <f aca="false">IF(AND(Y219&lt;&gt;"",Z219&lt;&gt;""),Z219-Y219,0)</f>
        <v>0</v>
      </c>
      <c r="AB219" s="130"/>
      <c r="AC219" s="130"/>
      <c r="AD219" s="129" t="n">
        <f aca="false">AA219-(AB219+AC219)</f>
        <v>0</v>
      </c>
      <c r="AE219" s="149"/>
      <c r="AF219" s="155"/>
      <c r="AG219" s="146"/>
      <c r="AH219" s="144"/>
      <c r="AI219" s="148"/>
      <c r="AJ219" s="144"/>
      <c r="AK219" s="148"/>
      <c r="AL219" s="149"/>
      <c r="AM219" s="144"/>
      <c r="AN219" s="144"/>
      <c r="AO219" s="156"/>
      <c r="AP219" s="135"/>
      <c r="AQ219" s="157"/>
      <c r="AS219" s="137" t="n">
        <v>212</v>
      </c>
      <c r="AT219" s="160" t="n">
        <v>77101001</v>
      </c>
      <c r="AU219" s="161"/>
      <c r="AV219" s="161"/>
      <c r="AW219" s="162" t="str">
        <f aca="false">IF(O219="","",O219)</f>
        <v/>
      </c>
      <c r="AX219" s="161"/>
      <c r="AY219" s="161"/>
      <c r="AZ219" s="161"/>
      <c r="BA219" s="163" t="str">
        <f aca="false">IF(E219="","",E219)</f>
        <v/>
      </c>
      <c r="BB219" s="164" t="str">
        <f aca="false">IF(K219="","",K219)</f>
        <v/>
      </c>
      <c r="BC219" s="165" t="str">
        <f aca="false">IF(L219="","",L219)</f>
        <v/>
      </c>
      <c r="BT219" s="13" t="str">
        <f aca="false">IF($S219="CANCELADO",1,"")</f>
        <v/>
      </c>
      <c r="BU219" s="13" t="str">
        <f aca="false">IF($S219="DEVUELTO",1,"")</f>
        <v/>
      </c>
      <c r="BV219" s="13" t="str">
        <f aca="false">IF($S219="DEVUELTO",1,"")</f>
        <v/>
      </c>
      <c r="BW219" s="13" t="str">
        <f aca="false">IF($S219="CANCELADO",1,"")</f>
        <v/>
      </c>
    </row>
    <row r="220" customFormat="false" ht="23.1" hidden="false" customHeight="true" outlineLevel="0" collapsed="false">
      <c r="A220" s="143" t="n">
        <v>213</v>
      </c>
      <c r="B220" s="144"/>
      <c r="C220" s="145"/>
      <c r="D220" s="146"/>
      <c r="E220" s="147"/>
      <c r="F220" s="148"/>
      <c r="G220" s="144"/>
      <c r="H220" s="144"/>
      <c r="I220" s="144"/>
      <c r="J220" s="148"/>
      <c r="K220" s="148"/>
      <c r="L220" s="149"/>
      <c r="M220" s="144"/>
      <c r="N220" s="150"/>
      <c r="O220" s="150"/>
      <c r="P220" s="151" t="n">
        <f aca="false">IF(O220="",N220,"")</f>
        <v>0</v>
      </c>
      <c r="Q220" s="151" t="str">
        <f aca="false">IF(O220="","",(IF(N220&gt;O220,N220-O220,"")))</f>
        <v/>
      </c>
      <c r="R220" s="151" t="str">
        <f aca="false">IF(N220-O220&lt;0,N220-O220,"")</f>
        <v/>
      </c>
      <c r="S220" s="151" t="str">
        <f aca="false">IF(C220&lt;&gt;"",IF($N220="","CANCELADO",IF($O220&lt;&gt;"","FACTURADO","DEVUELTO")),IF(C220="",""))</f>
        <v/>
      </c>
      <c r="T220" s="152"/>
      <c r="U220" s="144"/>
      <c r="V220" s="153"/>
      <c r="W220" s="153"/>
      <c r="X220" s="154" t="n">
        <f aca="false">V220+W220</f>
        <v>0</v>
      </c>
      <c r="Y220" s="128"/>
      <c r="Z220" s="128"/>
      <c r="AA220" s="129" t="n">
        <f aca="false">IF(AND(Y220&lt;&gt;"",Z220&lt;&gt;""),Z220-Y220,0)</f>
        <v>0</v>
      </c>
      <c r="AB220" s="130"/>
      <c r="AC220" s="130"/>
      <c r="AD220" s="129" t="n">
        <f aca="false">AA220-(AB220+AC220)</f>
        <v>0</v>
      </c>
      <c r="AE220" s="149"/>
      <c r="AF220" s="155"/>
      <c r="AG220" s="146"/>
      <c r="AH220" s="144"/>
      <c r="AI220" s="148"/>
      <c r="AJ220" s="144"/>
      <c r="AK220" s="148"/>
      <c r="AL220" s="149"/>
      <c r="AM220" s="144"/>
      <c r="AN220" s="144"/>
      <c r="AO220" s="156"/>
      <c r="AP220" s="135"/>
      <c r="AQ220" s="157"/>
      <c r="AS220" s="137" t="n">
        <v>213</v>
      </c>
      <c r="AT220" s="160" t="n">
        <v>77101001</v>
      </c>
      <c r="AU220" s="161"/>
      <c r="AV220" s="161"/>
      <c r="AW220" s="162" t="str">
        <f aca="false">IF(O220="","",O220)</f>
        <v/>
      </c>
      <c r="AX220" s="161"/>
      <c r="AY220" s="161"/>
      <c r="AZ220" s="161"/>
      <c r="BA220" s="163" t="str">
        <f aca="false">IF(E220="","",E220)</f>
        <v/>
      </c>
      <c r="BB220" s="164" t="str">
        <f aca="false">IF(K220="","",K220)</f>
        <v/>
      </c>
      <c r="BC220" s="165" t="str">
        <f aca="false">IF(L220="","",L220)</f>
        <v/>
      </c>
      <c r="BT220" s="13" t="str">
        <f aca="false">IF($S220="CANCELADO",1,"")</f>
        <v/>
      </c>
      <c r="BU220" s="13" t="str">
        <f aca="false">IF($S220="DEVUELTO",1,"")</f>
        <v/>
      </c>
      <c r="BV220" s="13" t="str">
        <f aca="false">IF($S220="DEVUELTO",1,"")</f>
        <v/>
      </c>
      <c r="BW220" s="13" t="str">
        <f aca="false">IF($S220="CANCELADO",1,"")</f>
        <v/>
      </c>
    </row>
    <row r="221" customFormat="false" ht="23.1" hidden="false" customHeight="true" outlineLevel="0" collapsed="false">
      <c r="A221" s="143" t="n">
        <v>214</v>
      </c>
      <c r="B221" s="144"/>
      <c r="C221" s="145"/>
      <c r="D221" s="146"/>
      <c r="E221" s="147"/>
      <c r="F221" s="148"/>
      <c r="G221" s="144"/>
      <c r="H221" s="144"/>
      <c r="I221" s="144"/>
      <c r="J221" s="148"/>
      <c r="K221" s="148"/>
      <c r="L221" s="149"/>
      <c r="M221" s="144"/>
      <c r="N221" s="150"/>
      <c r="O221" s="150"/>
      <c r="P221" s="151" t="n">
        <f aca="false">IF(O221="",N221,"")</f>
        <v>0</v>
      </c>
      <c r="Q221" s="151" t="str">
        <f aca="false">IF(O221="","",(IF(N221&gt;O221,N221-O221,"")))</f>
        <v/>
      </c>
      <c r="R221" s="151" t="str">
        <f aca="false">IF(N221-O221&lt;0,N221-O221,"")</f>
        <v/>
      </c>
      <c r="S221" s="151" t="str">
        <f aca="false">IF(C221&lt;&gt;"",IF($N221="","CANCELADO",IF($O221&lt;&gt;"","FACTURADO","DEVUELTO")),IF(C221="",""))</f>
        <v/>
      </c>
      <c r="T221" s="152"/>
      <c r="U221" s="144"/>
      <c r="V221" s="153"/>
      <c r="W221" s="153"/>
      <c r="X221" s="154" t="n">
        <f aca="false">V221+W221</f>
        <v>0</v>
      </c>
      <c r="Y221" s="128"/>
      <c r="Z221" s="128"/>
      <c r="AA221" s="129" t="n">
        <f aca="false">IF(AND(Y221&lt;&gt;"",Z221&lt;&gt;""),Z221-Y221,0)</f>
        <v>0</v>
      </c>
      <c r="AB221" s="130"/>
      <c r="AC221" s="130"/>
      <c r="AD221" s="129" t="n">
        <f aca="false">AA221-(AB221+AC221)</f>
        <v>0</v>
      </c>
      <c r="AE221" s="149"/>
      <c r="AF221" s="155"/>
      <c r="AG221" s="146"/>
      <c r="AH221" s="144"/>
      <c r="AI221" s="148"/>
      <c r="AJ221" s="144"/>
      <c r="AK221" s="148"/>
      <c r="AL221" s="149"/>
      <c r="AM221" s="144"/>
      <c r="AN221" s="144"/>
      <c r="AO221" s="156"/>
      <c r="AP221" s="135"/>
      <c r="AQ221" s="157"/>
      <c r="AS221" s="137" t="n">
        <v>214</v>
      </c>
      <c r="AT221" s="160" t="n">
        <v>77101001</v>
      </c>
      <c r="AU221" s="161"/>
      <c r="AV221" s="161"/>
      <c r="AW221" s="162" t="str">
        <f aca="false">IF(O221="","",O221)</f>
        <v/>
      </c>
      <c r="AX221" s="161"/>
      <c r="AY221" s="161"/>
      <c r="AZ221" s="161"/>
      <c r="BA221" s="163" t="str">
        <f aca="false">IF(E221="","",E221)</f>
        <v/>
      </c>
      <c r="BB221" s="164" t="str">
        <f aca="false">IF(K221="","",K221)</f>
        <v/>
      </c>
      <c r="BC221" s="165" t="str">
        <f aca="false">IF(L221="","",L221)</f>
        <v/>
      </c>
      <c r="BT221" s="13" t="str">
        <f aca="false">IF($S221="CANCELADO",1,"")</f>
        <v/>
      </c>
      <c r="BU221" s="13" t="str">
        <f aca="false">IF($S221="DEVUELTO",1,"")</f>
        <v/>
      </c>
      <c r="BV221" s="13" t="str">
        <f aca="false">IF($S221="DEVUELTO",1,"")</f>
        <v/>
      </c>
      <c r="BW221" s="13" t="str">
        <f aca="false">IF($S221="CANCELADO",1,"")</f>
        <v/>
      </c>
    </row>
    <row r="222" customFormat="false" ht="23.1" hidden="false" customHeight="true" outlineLevel="0" collapsed="false">
      <c r="A222" s="143" t="n">
        <v>215</v>
      </c>
      <c r="B222" s="144"/>
      <c r="C222" s="145"/>
      <c r="D222" s="146"/>
      <c r="E222" s="147"/>
      <c r="F222" s="148"/>
      <c r="G222" s="144"/>
      <c r="H222" s="144"/>
      <c r="I222" s="144"/>
      <c r="J222" s="148"/>
      <c r="K222" s="148"/>
      <c r="L222" s="149"/>
      <c r="M222" s="144"/>
      <c r="N222" s="150"/>
      <c r="O222" s="150"/>
      <c r="P222" s="151" t="n">
        <f aca="false">IF(O222="",N222,"")</f>
        <v>0</v>
      </c>
      <c r="Q222" s="151" t="str">
        <f aca="false">IF(O222="","",(IF(N222&gt;O222,N222-O222,"")))</f>
        <v/>
      </c>
      <c r="R222" s="151" t="str">
        <f aca="false">IF(N222-O222&lt;0,N222-O222,"")</f>
        <v/>
      </c>
      <c r="S222" s="151" t="str">
        <f aca="false">IF(C222&lt;&gt;"",IF($N222="","CANCELADO",IF($O222&lt;&gt;"","FACTURADO","DEVUELTO")),IF(C222="",""))</f>
        <v/>
      </c>
      <c r="T222" s="152"/>
      <c r="U222" s="144"/>
      <c r="V222" s="153"/>
      <c r="W222" s="153"/>
      <c r="X222" s="154" t="n">
        <f aca="false">V222+W222</f>
        <v>0</v>
      </c>
      <c r="Y222" s="128"/>
      <c r="Z222" s="128"/>
      <c r="AA222" s="129" t="n">
        <f aca="false">IF(AND(Y222&lt;&gt;"",Z222&lt;&gt;""),Z222-Y222,0)</f>
        <v>0</v>
      </c>
      <c r="AB222" s="130"/>
      <c r="AC222" s="130"/>
      <c r="AD222" s="129" t="n">
        <f aca="false">AA222-(AB222+AC222)</f>
        <v>0</v>
      </c>
      <c r="AE222" s="149"/>
      <c r="AF222" s="155"/>
      <c r="AG222" s="146"/>
      <c r="AH222" s="144"/>
      <c r="AI222" s="148"/>
      <c r="AJ222" s="144"/>
      <c r="AK222" s="148"/>
      <c r="AL222" s="149"/>
      <c r="AM222" s="144"/>
      <c r="AN222" s="144"/>
      <c r="AO222" s="156"/>
      <c r="AP222" s="135"/>
      <c r="AQ222" s="157"/>
      <c r="AS222" s="137" t="n">
        <v>215</v>
      </c>
      <c r="AT222" s="160" t="n">
        <v>77101001</v>
      </c>
      <c r="AU222" s="161"/>
      <c r="AV222" s="161"/>
      <c r="AW222" s="162" t="str">
        <f aca="false">IF(O222="","",O222)</f>
        <v/>
      </c>
      <c r="AX222" s="161"/>
      <c r="AY222" s="161"/>
      <c r="AZ222" s="161"/>
      <c r="BA222" s="163" t="str">
        <f aca="false">IF(E222="","",E222)</f>
        <v/>
      </c>
      <c r="BB222" s="164" t="str">
        <f aca="false">IF(K222="","",K222)</f>
        <v/>
      </c>
      <c r="BC222" s="165" t="str">
        <f aca="false">IF(L222="","",L222)</f>
        <v/>
      </c>
      <c r="BT222" s="13" t="str">
        <f aca="false">IF($S222="CANCELADO",1,"")</f>
        <v/>
      </c>
      <c r="BU222" s="13" t="str">
        <f aca="false">IF($S222="DEVUELTO",1,"")</f>
        <v/>
      </c>
      <c r="BV222" s="13" t="str">
        <f aca="false">IF($S222="DEVUELTO",1,"")</f>
        <v/>
      </c>
      <c r="BW222" s="13" t="str">
        <f aca="false">IF($S222="CANCELADO",1,"")</f>
        <v/>
      </c>
    </row>
    <row r="223" customFormat="false" ht="23.1" hidden="false" customHeight="true" outlineLevel="0" collapsed="false">
      <c r="A223" s="143" t="n">
        <v>216</v>
      </c>
      <c r="B223" s="144"/>
      <c r="C223" s="145"/>
      <c r="D223" s="146"/>
      <c r="E223" s="147"/>
      <c r="F223" s="148"/>
      <c r="G223" s="144"/>
      <c r="H223" s="144"/>
      <c r="I223" s="144"/>
      <c r="J223" s="148"/>
      <c r="K223" s="148"/>
      <c r="L223" s="149"/>
      <c r="M223" s="144"/>
      <c r="N223" s="150"/>
      <c r="O223" s="150"/>
      <c r="P223" s="151" t="n">
        <f aca="false">IF(O223="",N223,"")</f>
        <v>0</v>
      </c>
      <c r="Q223" s="151" t="str">
        <f aca="false">IF(O223="","",(IF(N223&gt;O223,N223-O223,"")))</f>
        <v/>
      </c>
      <c r="R223" s="151" t="str">
        <f aca="false">IF(N223-O223&lt;0,N223-O223,"")</f>
        <v/>
      </c>
      <c r="S223" s="151" t="str">
        <f aca="false">IF(C223&lt;&gt;"",IF($N223="","CANCELADO",IF($O223&lt;&gt;"","FACTURADO","DEVUELTO")),IF(C223="",""))</f>
        <v/>
      </c>
      <c r="T223" s="152"/>
      <c r="U223" s="144"/>
      <c r="V223" s="153"/>
      <c r="W223" s="153"/>
      <c r="X223" s="154" t="n">
        <f aca="false">V223+W223</f>
        <v>0</v>
      </c>
      <c r="Y223" s="128"/>
      <c r="Z223" s="128"/>
      <c r="AA223" s="129" t="n">
        <f aca="false">IF(AND(Y223&lt;&gt;"",Z223&lt;&gt;""),Z223-Y223,0)</f>
        <v>0</v>
      </c>
      <c r="AB223" s="130"/>
      <c r="AC223" s="130"/>
      <c r="AD223" s="129" t="n">
        <f aca="false">AA223-(AB223+AC223)</f>
        <v>0</v>
      </c>
      <c r="AE223" s="149"/>
      <c r="AF223" s="155"/>
      <c r="AG223" s="146"/>
      <c r="AH223" s="144"/>
      <c r="AI223" s="148"/>
      <c r="AJ223" s="144"/>
      <c r="AK223" s="148"/>
      <c r="AL223" s="149"/>
      <c r="AM223" s="144"/>
      <c r="AN223" s="144"/>
      <c r="AO223" s="156"/>
      <c r="AP223" s="135"/>
      <c r="AQ223" s="157"/>
      <c r="AS223" s="137" t="n">
        <v>216</v>
      </c>
      <c r="AT223" s="160" t="n">
        <v>77101001</v>
      </c>
      <c r="AU223" s="161"/>
      <c r="AV223" s="161"/>
      <c r="AW223" s="162" t="str">
        <f aca="false">IF(O223="","",O223)</f>
        <v/>
      </c>
      <c r="AX223" s="161"/>
      <c r="AY223" s="161"/>
      <c r="AZ223" s="161"/>
      <c r="BA223" s="163" t="str">
        <f aca="false">IF(E223="","",E223)</f>
        <v/>
      </c>
      <c r="BB223" s="164" t="str">
        <f aca="false">IF(K223="","",K223)</f>
        <v/>
      </c>
      <c r="BC223" s="165" t="str">
        <f aca="false">IF(L223="","",L223)</f>
        <v/>
      </c>
      <c r="BT223" s="13" t="str">
        <f aca="false">IF($S223="CANCELADO",1,"")</f>
        <v/>
      </c>
      <c r="BU223" s="13" t="str">
        <f aca="false">IF($S223="DEVUELTO",1,"")</f>
        <v/>
      </c>
      <c r="BV223" s="13" t="str">
        <f aca="false">IF($S223="DEVUELTO",1,"")</f>
        <v/>
      </c>
      <c r="BW223" s="13" t="str">
        <f aca="false">IF($S223="CANCELADO",1,"")</f>
        <v/>
      </c>
    </row>
    <row r="224" customFormat="false" ht="23.1" hidden="false" customHeight="true" outlineLevel="0" collapsed="false">
      <c r="A224" s="143" t="n">
        <v>217</v>
      </c>
      <c r="B224" s="144"/>
      <c r="C224" s="145"/>
      <c r="D224" s="146"/>
      <c r="E224" s="147"/>
      <c r="F224" s="148"/>
      <c r="G224" s="144"/>
      <c r="H224" s="144"/>
      <c r="I224" s="144"/>
      <c r="J224" s="148"/>
      <c r="K224" s="148"/>
      <c r="L224" s="149"/>
      <c r="M224" s="144"/>
      <c r="N224" s="150"/>
      <c r="O224" s="150"/>
      <c r="P224" s="151" t="n">
        <f aca="false">IF(O224="",N224,"")</f>
        <v>0</v>
      </c>
      <c r="Q224" s="151" t="str">
        <f aca="false">IF(O224="","",(IF(N224&gt;O224,N224-O224,"")))</f>
        <v/>
      </c>
      <c r="R224" s="151" t="str">
        <f aca="false">IF(N224-O224&lt;0,N224-O224,"")</f>
        <v/>
      </c>
      <c r="S224" s="151" t="str">
        <f aca="false">IF(C224&lt;&gt;"",IF($N224="","CANCELADO",IF($O224&lt;&gt;"","FACTURADO","DEVUELTO")),IF(C224="",""))</f>
        <v/>
      </c>
      <c r="T224" s="152"/>
      <c r="U224" s="144"/>
      <c r="V224" s="153"/>
      <c r="W224" s="153"/>
      <c r="X224" s="154" t="n">
        <f aca="false">V224+W224</f>
        <v>0</v>
      </c>
      <c r="Y224" s="128"/>
      <c r="Z224" s="128"/>
      <c r="AA224" s="129" t="n">
        <f aca="false">IF(AND(Y224&lt;&gt;"",Z224&lt;&gt;""),Z224-Y224,0)</f>
        <v>0</v>
      </c>
      <c r="AB224" s="130"/>
      <c r="AC224" s="130"/>
      <c r="AD224" s="129" t="n">
        <f aca="false">AA224-(AB224+AC224)</f>
        <v>0</v>
      </c>
      <c r="AE224" s="149"/>
      <c r="AF224" s="155"/>
      <c r="AG224" s="146"/>
      <c r="AH224" s="144"/>
      <c r="AI224" s="148"/>
      <c r="AJ224" s="144"/>
      <c r="AK224" s="148"/>
      <c r="AL224" s="149"/>
      <c r="AM224" s="144"/>
      <c r="AN224" s="144"/>
      <c r="AO224" s="156"/>
      <c r="AP224" s="135"/>
      <c r="AQ224" s="157"/>
      <c r="AS224" s="137" t="n">
        <v>217</v>
      </c>
      <c r="AT224" s="160" t="n">
        <v>77101001</v>
      </c>
      <c r="AU224" s="161"/>
      <c r="AV224" s="161"/>
      <c r="AW224" s="162" t="str">
        <f aca="false">IF(O224="","",O224)</f>
        <v/>
      </c>
      <c r="AX224" s="161"/>
      <c r="AY224" s="161"/>
      <c r="AZ224" s="161"/>
      <c r="BA224" s="163" t="str">
        <f aca="false">IF(E224="","",E224)</f>
        <v/>
      </c>
      <c r="BB224" s="164" t="str">
        <f aca="false">IF(K224="","",K224)</f>
        <v/>
      </c>
      <c r="BC224" s="165" t="str">
        <f aca="false">IF(L224="","",L224)</f>
        <v/>
      </c>
      <c r="BT224" s="13" t="str">
        <f aca="false">IF($S224="CANCELADO",1,"")</f>
        <v/>
      </c>
      <c r="BU224" s="13" t="str">
        <f aca="false">IF($S224="DEVUELTO",1,"")</f>
        <v/>
      </c>
      <c r="BV224" s="13" t="str">
        <f aca="false">IF($S224="DEVUELTO",1,"")</f>
        <v/>
      </c>
      <c r="BW224" s="13" t="str">
        <f aca="false">IF($S224="CANCELADO",1,"")</f>
        <v/>
      </c>
    </row>
    <row r="225" customFormat="false" ht="23.1" hidden="false" customHeight="true" outlineLevel="0" collapsed="false">
      <c r="A225" s="143" t="n">
        <v>218</v>
      </c>
      <c r="B225" s="144"/>
      <c r="C225" s="145"/>
      <c r="D225" s="146"/>
      <c r="E225" s="147"/>
      <c r="F225" s="148"/>
      <c r="G225" s="144"/>
      <c r="H225" s="144"/>
      <c r="I225" s="144"/>
      <c r="J225" s="148"/>
      <c r="K225" s="148"/>
      <c r="L225" s="149"/>
      <c r="M225" s="144"/>
      <c r="N225" s="150"/>
      <c r="O225" s="150"/>
      <c r="P225" s="151" t="n">
        <f aca="false">IF(O225="",N225,"")</f>
        <v>0</v>
      </c>
      <c r="Q225" s="151" t="str">
        <f aca="false">IF(O225="","",(IF(N225&gt;O225,N225-O225,"")))</f>
        <v/>
      </c>
      <c r="R225" s="151" t="str">
        <f aca="false">IF(N225-O225&lt;0,N225-O225,"")</f>
        <v/>
      </c>
      <c r="S225" s="151" t="str">
        <f aca="false">IF(C225&lt;&gt;"",IF($N225="","CANCELADO",IF($O225&lt;&gt;"","FACTURADO","DEVUELTO")),IF(C225="",""))</f>
        <v/>
      </c>
      <c r="T225" s="152"/>
      <c r="U225" s="144"/>
      <c r="V225" s="153"/>
      <c r="W225" s="153"/>
      <c r="X225" s="154" t="n">
        <f aca="false">V225+W225</f>
        <v>0</v>
      </c>
      <c r="Y225" s="128"/>
      <c r="Z225" s="128"/>
      <c r="AA225" s="129" t="n">
        <f aca="false">IF(AND(Y225&lt;&gt;"",Z225&lt;&gt;""),Z225-Y225,0)</f>
        <v>0</v>
      </c>
      <c r="AB225" s="130"/>
      <c r="AC225" s="130"/>
      <c r="AD225" s="129" t="n">
        <f aca="false">AA225-(AB225+AC225)</f>
        <v>0</v>
      </c>
      <c r="AE225" s="149"/>
      <c r="AF225" s="155"/>
      <c r="AG225" s="146"/>
      <c r="AH225" s="144"/>
      <c r="AI225" s="148"/>
      <c r="AJ225" s="144"/>
      <c r="AK225" s="148"/>
      <c r="AL225" s="149"/>
      <c r="AM225" s="144"/>
      <c r="AN225" s="144"/>
      <c r="AO225" s="156"/>
      <c r="AP225" s="135"/>
      <c r="AQ225" s="157"/>
      <c r="AS225" s="137" t="n">
        <v>218</v>
      </c>
      <c r="AT225" s="160" t="n">
        <v>77101001</v>
      </c>
      <c r="AU225" s="161"/>
      <c r="AV225" s="161"/>
      <c r="AW225" s="162" t="str">
        <f aca="false">IF(O225="","",O225)</f>
        <v/>
      </c>
      <c r="AX225" s="161"/>
      <c r="AY225" s="161"/>
      <c r="AZ225" s="161"/>
      <c r="BA225" s="163" t="str">
        <f aca="false">IF(E225="","",E225)</f>
        <v/>
      </c>
      <c r="BB225" s="164" t="str">
        <f aca="false">IF(K225="","",K225)</f>
        <v/>
      </c>
      <c r="BC225" s="165" t="str">
        <f aca="false">IF(L225="","",L225)</f>
        <v/>
      </c>
      <c r="BT225" s="13" t="str">
        <f aca="false">IF($S225="CANCELADO",1,"")</f>
        <v/>
      </c>
      <c r="BU225" s="13" t="str">
        <f aca="false">IF($S225="DEVUELTO",1,"")</f>
        <v/>
      </c>
      <c r="BV225" s="13" t="str">
        <f aca="false">IF($S225="DEVUELTO",1,"")</f>
        <v/>
      </c>
      <c r="BW225" s="13" t="str">
        <f aca="false">IF($S225="CANCELADO",1,"")</f>
        <v/>
      </c>
    </row>
    <row r="226" customFormat="false" ht="23.1" hidden="false" customHeight="true" outlineLevel="0" collapsed="false">
      <c r="A226" s="143" t="n">
        <v>219</v>
      </c>
      <c r="B226" s="144"/>
      <c r="C226" s="145"/>
      <c r="D226" s="146"/>
      <c r="E226" s="147"/>
      <c r="F226" s="148"/>
      <c r="G226" s="144"/>
      <c r="H226" s="144"/>
      <c r="I226" s="144"/>
      <c r="J226" s="148"/>
      <c r="K226" s="148"/>
      <c r="L226" s="149"/>
      <c r="M226" s="144"/>
      <c r="N226" s="150"/>
      <c r="O226" s="150"/>
      <c r="P226" s="151" t="n">
        <f aca="false">IF(O226="",N226,"")</f>
        <v>0</v>
      </c>
      <c r="Q226" s="151" t="str">
        <f aca="false">IF(O226="","",(IF(N226&gt;O226,N226-O226,"")))</f>
        <v/>
      </c>
      <c r="R226" s="151" t="str">
        <f aca="false">IF(N226-O226&lt;0,N226-O226,"")</f>
        <v/>
      </c>
      <c r="S226" s="151" t="str">
        <f aca="false">IF(C226&lt;&gt;"",IF($N226="","CANCELADO",IF($O226&lt;&gt;"","FACTURADO","DEVUELTO")),IF(C226="",""))</f>
        <v/>
      </c>
      <c r="T226" s="152"/>
      <c r="U226" s="144"/>
      <c r="V226" s="153"/>
      <c r="W226" s="153"/>
      <c r="X226" s="154" t="n">
        <f aca="false">V226+W226</f>
        <v>0</v>
      </c>
      <c r="Y226" s="128"/>
      <c r="Z226" s="128"/>
      <c r="AA226" s="129" t="n">
        <f aca="false">IF(AND(Y226&lt;&gt;"",Z226&lt;&gt;""),Z226-Y226,0)</f>
        <v>0</v>
      </c>
      <c r="AB226" s="130"/>
      <c r="AC226" s="130"/>
      <c r="AD226" s="129" t="n">
        <f aca="false">AA226-(AB226+AC226)</f>
        <v>0</v>
      </c>
      <c r="AE226" s="149"/>
      <c r="AF226" s="155"/>
      <c r="AG226" s="146"/>
      <c r="AH226" s="144"/>
      <c r="AI226" s="148"/>
      <c r="AJ226" s="144"/>
      <c r="AK226" s="148"/>
      <c r="AL226" s="149"/>
      <c r="AM226" s="144"/>
      <c r="AN226" s="144"/>
      <c r="AO226" s="156"/>
      <c r="AP226" s="135"/>
      <c r="AQ226" s="157"/>
      <c r="AS226" s="137" t="n">
        <v>219</v>
      </c>
      <c r="AT226" s="160" t="n">
        <v>77101001</v>
      </c>
      <c r="AU226" s="161"/>
      <c r="AV226" s="161"/>
      <c r="AW226" s="162" t="str">
        <f aca="false">IF(O226="","",O226)</f>
        <v/>
      </c>
      <c r="AX226" s="161"/>
      <c r="AY226" s="161"/>
      <c r="AZ226" s="161"/>
      <c r="BA226" s="163" t="str">
        <f aca="false">IF(E226="","",E226)</f>
        <v/>
      </c>
      <c r="BB226" s="164" t="str">
        <f aca="false">IF(K226="","",K226)</f>
        <v/>
      </c>
      <c r="BC226" s="165" t="str">
        <f aca="false">IF(L226="","",L226)</f>
        <v/>
      </c>
      <c r="BT226" s="13" t="str">
        <f aca="false">IF($S226="CANCELADO",1,"")</f>
        <v/>
      </c>
      <c r="BU226" s="13" t="str">
        <f aca="false">IF($S226="DEVUELTO",1,"")</f>
        <v/>
      </c>
      <c r="BV226" s="13" t="str">
        <f aca="false">IF($S226="DEVUELTO",1,"")</f>
        <v/>
      </c>
      <c r="BW226" s="13" t="str">
        <f aca="false">IF($S226="CANCELADO",1,"")</f>
        <v/>
      </c>
    </row>
    <row r="227" customFormat="false" ht="23.1" hidden="false" customHeight="true" outlineLevel="0" collapsed="false">
      <c r="A227" s="143" t="n">
        <v>220</v>
      </c>
      <c r="B227" s="144"/>
      <c r="C227" s="145"/>
      <c r="D227" s="146"/>
      <c r="E227" s="147"/>
      <c r="F227" s="148"/>
      <c r="G227" s="144"/>
      <c r="H227" s="144"/>
      <c r="I227" s="144"/>
      <c r="J227" s="148"/>
      <c r="K227" s="148"/>
      <c r="L227" s="149"/>
      <c r="M227" s="144"/>
      <c r="N227" s="150"/>
      <c r="O227" s="150"/>
      <c r="P227" s="151" t="n">
        <f aca="false">IF(O227="",N227,"")</f>
        <v>0</v>
      </c>
      <c r="Q227" s="151" t="str">
        <f aca="false">IF(O227="","",(IF(N227&gt;O227,N227-O227,"")))</f>
        <v/>
      </c>
      <c r="R227" s="151" t="str">
        <f aca="false">IF(N227-O227&lt;0,N227-O227,"")</f>
        <v/>
      </c>
      <c r="S227" s="151" t="str">
        <f aca="false">IF(C227&lt;&gt;"",IF($N227="","CANCELADO",IF($O227&lt;&gt;"","FACTURADO","DEVUELTO")),IF(C227="",""))</f>
        <v/>
      </c>
      <c r="T227" s="152"/>
      <c r="U227" s="144"/>
      <c r="V227" s="153"/>
      <c r="W227" s="153"/>
      <c r="X227" s="154" t="n">
        <f aca="false">V227+W227</f>
        <v>0</v>
      </c>
      <c r="Y227" s="128"/>
      <c r="Z227" s="128"/>
      <c r="AA227" s="129" t="n">
        <f aca="false">IF(AND(Y227&lt;&gt;"",Z227&lt;&gt;""),Z227-Y227,0)</f>
        <v>0</v>
      </c>
      <c r="AB227" s="130"/>
      <c r="AC227" s="130"/>
      <c r="AD227" s="129" t="n">
        <f aca="false">AA227-(AB227+AC227)</f>
        <v>0</v>
      </c>
      <c r="AE227" s="149"/>
      <c r="AF227" s="155"/>
      <c r="AG227" s="146"/>
      <c r="AH227" s="144"/>
      <c r="AI227" s="148"/>
      <c r="AJ227" s="144"/>
      <c r="AK227" s="148"/>
      <c r="AL227" s="149"/>
      <c r="AM227" s="144"/>
      <c r="AN227" s="144"/>
      <c r="AO227" s="156"/>
      <c r="AP227" s="135"/>
      <c r="AQ227" s="157"/>
      <c r="AS227" s="137" t="n">
        <v>220</v>
      </c>
      <c r="AT227" s="160" t="n">
        <v>77101001</v>
      </c>
      <c r="AU227" s="161"/>
      <c r="AV227" s="161"/>
      <c r="AW227" s="162" t="str">
        <f aca="false">IF(O227="","",O227)</f>
        <v/>
      </c>
      <c r="AX227" s="161"/>
      <c r="AY227" s="161"/>
      <c r="AZ227" s="161"/>
      <c r="BA227" s="163" t="str">
        <f aca="false">IF(E227="","",E227)</f>
        <v/>
      </c>
      <c r="BB227" s="164" t="str">
        <f aca="false">IF(K227="","",K227)</f>
        <v/>
      </c>
      <c r="BC227" s="165" t="str">
        <f aca="false">IF(L227="","",L227)</f>
        <v/>
      </c>
      <c r="BT227" s="13" t="str">
        <f aca="false">IF($S227="CANCELADO",1,"")</f>
        <v/>
      </c>
      <c r="BU227" s="13" t="str">
        <f aca="false">IF($S227="DEVUELTO",1,"")</f>
        <v/>
      </c>
      <c r="BV227" s="13" t="str">
        <f aca="false">IF($S227="DEVUELTO",1,"")</f>
        <v/>
      </c>
      <c r="BW227" s="13" t="str">
        <f aca="false">IF($S227="CANCELADO",1,"")</f>
        <v/>
      </c>
    </row>
    <row r="228" customFormat="false" ht="23.1" hidden="false" customHeight="true" outlineLevel="0" collapsed="false">
      <c r="A228" s="143" t="n">
        <v>221</v>
      </c>
      <c r="B228" s="144"/>
      <c r="C228" s="145"/>
      <c r="D228" s="146"/>
      <c r="E228" s="147"/>
      <c r="F228" s="148"/>
      <c r="G228" s="144"/>
      <c r="H228" s="144"/>
      <c r="I228" s="144"/>
      <c r="J228" s="148"/>
      <c r="K228" s="148"/>
      <c r="L228" s="149"/>
      <c r="M228" s="144"/>
      <c r="N228" s="150"/>
      <c r="O228" s="150"/>
      <c r="P228" s="151" t="n">
        <f aca="false">IF(O228="",N228,"")</f>
        <v>0</v>
      </c>
      <c r="Q228" s="151" t="str">
        <f aca="false">IF(O228="","",(IF(N228&gt;O228,N228-O228,"")))</f>
        <v/>
      </c>
      <c r="R228" s="151" t="str">
        <f aca="false">IF(N228-O228&lt;0,N228-O228,"")</f>
        <v/>
      </c>
      <c r="S228" s="151" t="str">
        <f aca="false">IF(C228&lt;&gt;"",IF($N228="","CANCELADO",IF($O228&lt;&gt;"","FACTURADO","DEVUELTO")),IF(C228="",""))</f>
        <v/>
      </c>
      <c r="T228" s="152"/>
      <c r="U228" s="144"/>
      <c r="V228" s="153"/>
      <c r="W228" s="153"/>
      <c r="X228" s="154" t="n">
        <f aca="false">V228+W228</f>
        <v>0</v>
      </c>
      <c r="Y228" s="128"/>
      <c r="Z228" s="128"/>
      <c r="AA228" s="129" t="n">
        <f aca="false">IF(AND(Y228&lt;&gt;"",Z228&lt;&gt;""),Z228-Y228,0)</f>
        <v>0</v>
      </c>
      <c r="AB228" s="130"/>
      <c r="AC228" s="130"/>
      <c r="AD228" s="129" t="n">
        <f aca="false">AA228-(AB228+AC228)</f>
        <v>0</v>
      </c>
      <c r="AE228" s="149"/>
      <c r="AF228" s="155"/>
      <c r="AG228" s="146"/>
      <c r="AH228" s="144"/>
      <c r="AI228" s="148"/>
      <c r="AJ228" s="144"/>
      <c r="AK228" s="148"/>
      <c r="AL228" s="149"/>
      <c r="AM228" s="144"/>
      <c r="AN228" s="144"/>
      <c r="AO228" s="156"/>
      <c r="AP228" s="135"/>
      <c r="AQ228" s="157"/>
      <c r="AS228" s="137" t="n">
        <v>221</v>
      </c>
      <c r="AT228" s="138" t="n">
        <v>77101001</v>
      </c>
      <c r="AU228" s="138"/>
      <c r="AV228" s="138"/>
      <c r="AW228" s="139" t="str">
        <f aca="false">IF(O228="","",O228)</f>
        <v/>
      </c>
      <c r="AX228" s="138"/>
      <c r="AY228" s="138"/>
      <c r="AZ228" s="138"/>
      <c r="BA228" s="140" t="str">
        <f aca="false">IF(E228="","",E228)</f>
        <v/>
      </c>
      <c r="BB228" s="141" t="str">
        <f aca="false">IF(K228="","",K228)</f>
        <v/>
      </c>
      <c r="BC228" s="142" t="str">
        <f aca="false">IF(L228="","",L228)</f>
        <v/>
      </c>
      <c r="BT228" s="13" t="str">
        <f aca="false">IF($S228="CANCELADO",1,"")</f>
        <v/>
      </c>
      <c r="BU228" s="13" t="str">
        <f aca="false">IF($S228="DEVUELTO",1,"")</f>
        <v/>
      </c>
      <c r="BV228" s="13" t="str">
        <f aca="false">IF($S228="DEVUELTO",1,"")</f>
        <v/>
      </c>
      <c r="BW228" s="13" t="str">
        <f aca="false">IF($S228="CANCELADO",1,"")</f>
        <v/>
      </c>
    </row>
    <row r="229" customFormat="false" ht="23.1" hidden="false" customHeight="true" outlineLevel="0" collapsed="false">
      <c r="A229" s="143" t="n">
        <v>222</v>
      </c>
      <c r="B229" s="144"/>
      <c r="C229" s="145"/>
      <c r="D229" s="146"/>
      <c r="E229" s="147"/>
      <c r="F229" s="148"/>
      <c r="G229" s="144"/>
      <c r="H229" s="144"/>
      <c r="I229" s="144"/>
      <c r="J229" s="148"/>
      <c r="K229" s="148"/>
      <c r="L229" s="149"/>
      <c r="M229" s="144"/>
      <c r="N229" s="150"/>
      <c r="O229" s="150"/>
      <c r="P229" s="151" t="n">
        <f aca="false">IF(O229="",N229,"")</f>
        <v>0</v>
      </c>
      <c r="Q229" s="151" t="str">
        <f aca="false">IF(O229="","",(IF(N229&gt;O229,N229-O229,"")))</f>
        <v/>
      </c>
      <c r="R229" s="151" t="str">
        <f aca="false">IF(N229-O229&lt;0,N229-O229,"")</f>
        <v/>
      </c>
      <c r="S229" s="151" t="str">
        <f aca="false">IF(C229&lt;&gt;"",IF($N229="","CANCELADO",IF($O229&lt;&gt;"","FACTURADO","DEVUELTO")),IF(C229="",""))</f>
        <v/>
      </c>
      <c r="T229" s="152"/>
      <c r="U229" s="144"/>
      <c r="V229" s="153"/>
      <c r="W229" s="153"/>
      <c r="X229" s="154" t="n">
        <f aca="false">V229+W229</f>
        <v>0</v>
      </c>
      <c r="Y229" s="128"/>
      <c r="Z229" s="128"/>
      <c r="AA229" s="129" t="n">
        <f aca="false">IF(AND(Y229&lt;&gt;"",Z229&lt;&gt;""),Z229-Y229,0)</f>
        <v>0</v>
      </c>
      <c r="AB229" s="130"/>
      <c r="AC229" s="130"/>
      <c r="AD229" s="129" t="n">
        <f aca="false">AA229-(AB229+AC229)</f>
        <v>0</v>
      </c>
      <c r="AE229" s="149"/>
      <c r="AF229" s="155"/>
      <c r="AG229" s="146"/>
      <c r="AH229" s="144"/>
      <c r="AI229" s="148"/>
      <c r="AJ229" s="144"/>
      <c r="AK229" s="148"/>
      <c r="AL229" s="149"/>
      <c r="AM229" s="144"/>
      <c r="AN229" s="144"/>
      <c r="AO229" s="156"/>
      <c r="AP229" s="135"/>
      <c r="AQ229" s="157"/>
      <c r="AS229" s="137" t="n">
        <v>222</v>
      </c>
      <c r="AT229" s="141" t="n">
        <v>77101001</v>
      </c>
      <c r="AU229" s="138"/>
      <c r="AV229" s="138"/>
      <c r="AW229" s="139" t="str">
        <f aca="false">IF(O229="","",O229)</f>
        <v/>
      </c>
      <c r="AX229" s="138"/>
      <c r="AY229" s="138"/>
      <c r="AZ229" s="138"/>
      <c r="BA229" s="140" t="str">
        <f aca="false">IF(E229="","",E229)</f>
        <v/>
      </c>
      <c r="BB229" s="141" t="str">
        <f aca="false">IF(K229="","",K229)</f>
        <v/>
      </c>
      <c r="BC229" s="142" t="str">
        <f aca="false">IF(L229="","",L229)</f>
        <v/>
      </c>
      <c r="BT229" s="13" t="str">
        <f aca="false">IF($S229="CANCELADO",1,"")</f>
        <v/>
      </c>
      <c r="BU229" s="13" t="str">
        <f aca="false">IF($S229="DEVUELTO",1,"")</f>
        <v/>
      </c>
      <c r="BV229" s="13" t="str">
        <f aca="false">IF($S229="DEVUELTO",1,"")</f>
        <v/>
      </c>
      <c r="BW229" s="13" t="str">
        <f aca="false">IF($S229="CANCELADO",1,"")</f>
        <v/>
      </c>
    </row>
    <row r="230" customFormat="false" ht="23.1" hidden="false" customHeight="true" outlineLevel="0" collapsed="false">
      <c r="A230" s="143" t="n">
        <v>223</v>
      </c>
      <c r="B230" s="144"/>
      <c r="C230" s="145"/>
      <c r="D230" s="146"/>
      <c r="E230" s="147"/>
      <c r="F230" s="148"/>
      <c r="G230" s="144"/>
      <c r="H230" s="144"/>
      <c r="I230" s="144"/>
      <c r="J230" s="148"/>
      <c r="K230" s="148"/>
      <c r="L230" s="149"/>
      <c r="M230" s="144"/>
      <c r="N230" s="150"/>
      <c r="O230" s="150"/>
      <c r="P230" s="151" t="n">
        <f aca="false">IF(O230="",N230,"")</f>
        <v>0</v>
      </c>
      <c r="Q230" s="151" t="str">
        <f aca="false">IF(O230="","",(IF(N230&gt;O230,N230-O230,"")))</f>
        <v/>
      </c>
      <c r="R230" s="151" t="str">
        <f aca="false">IF(N230-O230&lt;0,N230-O230,"")</f>
        <v/>
      </c>
      <c r="S230" s="151" t="str">
        <f aca="false">IF(C230&lt;&gt;"",IF($N230="","CANCELADO",IF($O230&lt;&gt;"","FACTURADO","DEVUELTO")),IF(C230="",""))</f>
        <v/>
      </c>
      <c r="T230" s="152"/>
      <c r="U230" s="144"/>
      <c r="V230" s="153"/>
      <c r="W230" s="153"/>
      <c r="X230" s="154" t="n">
        <f aca="false">V230+W230</f>
        <v>0</v>
      </c>
      <c r="Y230" s="128"/>
      <c r="Z230" s="128"/>
      <c r="AA230" s="129" t="n">
        <f aca="false">IF(AND(Y230&lt;&gt;"",Z230&lt;&gt;""),Z230-Y230,0)</f>
        <v>0</v>
      </c>
      <c r="AB230" s="130"/>
      <c r="AC230" s="130"/>
      <c r="AD230" s="129" t="n">
        <f aca="false">AA230-(AB230+AC230)</f>
        <v>0</v>
      </c>
      <c r="AE230" s="149"/>
      <c r="AF230" s="155"/>
      <c r="AG230" s="146"/>
      <c r="AH230" s="144"/>
      <c r="AI230" s="148"/>
      <c r="AJ230" s="144"/>
      <c r="AK230" s="148"/>
      <c r="AL230" s="149"/>
      <c r="AM230" s="144"/>
      <c r="AN230" s="144"/>
      <c r="AO230" s="156"/>
      <c r="AP230" s="135"/>
      <c r="AQ230" s="157"/>
      <c r="AS230" s="137" t="n">
        <v>223</v>
      </c>
      <c r="AT230" s="158" t="n">
        <v>77101001</v>
      </c>
      <c r="AU230" s="138"/>
      <c r="AV230" s="138"/>
      <c r="AW230" s="139" t="str">
        <f aca="false">IF(O230="","",O230)</f>
        <v/>
      </c>
      <c r="AX230" s="138"/>
      <c r="AY230" s="138"/>
      <c r="AZ230" s="138"/>
      <c r="BA230" s="140" t="str">
        <f aca="false">IF(E230="","",E230)</f>
        <v/>
      </c>
      <c r="BB230" s="141" t="str">
        <f aca="false">IF(K230="","",K230)</f>
        <v/>
      </c>
      <c r="BC230" s="142" t="str">
        <f aca="false">IF(L230="","",L230)</f>
        <v/>
      </c>
      <c r="BT230" s="13" t="str">
        <f aca="false">IF($S230="CANCELADO",1,"")</f>
        <v/>
      </c>
      <c r="BU230" s="13" t="str">
        <f aca="false">IF($S230="DEVUELTO",1,"")</f>
        <v/>
      </c>
      <c r="BV230" s="13" t="str">
        <f aca="false">IF($S230="DEVUELTO",1,"")</f>
        <v/>
      </c>
      <c r="BW230" s="13" t="str">
        <f aca="false">IF($S230="CANCELADO",1,"")</f>
        <v/>
      </c>
    </row>
    <row r="231" customFormat="false" ht="23.1" hidden="false" customHeight="true" outlineLevel="0" collapsed="false">
      <c r="A231" s="143" t="n">
        <v>224</v>
      </c>
      <c r="B231" s="144"/>
      <c r="C231" s="145"/>
      <c r="D231" s="146"/>
      <c r="E231" s="147"/>
      <c r="F231" s="148"/>
      <c r="G231" s="144"/>
      <c r="H231" s="144"/>
      <c r="I231" s="144"/>
      <c r="J231" s="148"/>
      <c r="K231" s="148"/>
      <c r="L231" s="149"/>
      <c r="M231" s="144"/>
      <c r="N231" s="150"/>
      <c r="O231" s="150"/>
      <c r="P231" s="151" t="n">
        <f aca="false">IF(O231="",N231,"")</f>
        <v>0</v>
      </c>
      <c r="Q231" s="151" t="str">
        <f aca="false">IF(O231="","",(IF(N231&gt;O231,N231-O231,"")))</f>
        <v/>
      </c>
      <c r="R231" s="151" t="str">
        <f aca="false">IF(N231-O231&lt;0,N231-O231,"")</f>
        <v/>
      </c>
      <c r="S231" s="151" t="str">
        <f aca="false">IF(C231&lt;&gt;"",IF($N231="","CANCELADO",IF($O231&lt;&gt;"","FACTURADO","DEVUELTO")),IF(C231="",""))</f>
        <v/>
      </c>
      <c r="T231" s="152"/>
      <c r="U231" s="144"/>
      <c r="V231" s="153"/>
      <c r="W231" s="153"/>
      <c r="X231" s="154" t="n">
        <f aca="false">V231+W231</f>
        <v>0</v>
      </c>
      <c r="Y231" s="128"/>
      <c r="Z231" s="128"/>
      <c r="AA231" s="129" t="n">
        <f aca="false">IF(AND(Y231&lt;&gt;"",Z231&lt;&gt;""),Z231-Y231,0)</f>
        <v>0</v>
      </c>
      <c r="AB231" s="130"/>
      <c r="AC231" s="130"/>
      <c r="AD231" s="129" t="n">
        <f aca="false">AA231-(AB231+AC231)</f>
        <v>0</v>
      </c>
      <c r="AE231" s="149"/>
      <c r="AF231" s="155"/>
      <c r="AG231" s="146"/>
      <c r="AH231" s="144"/>
      <c r="AI231" s="148"/>
      <c r="AJ231" s="144"/>
      <c r="AK231" s="148"/>
      <c r="AL231" s="149"/>
      <c r="AM231" s="144"/>
      <c r="AN231" s="144"/>
      <c r="AO231" s="156"/>
      <c r="AP231" s="135"/>
      <c r="AQ231" s="157"/>
      <c r="AS231" s="137" t="n">
        <v>224</v>
      </c>
      <c r="AT231" s="158" t="n">
        <v>77101001</v>
      </c>
      <c r="AU231" s="138"/>
      <c r="AV231" s="138"/>
      <c r="AW231" s="139" t="str">
        <f aca="false">IF(O231="","",O231)</f>
        <v/>
      </c>
      <c r="AX231" s="138"/>
      <c r="AY231" s="138"/>
      <c r="AZ231" s="138"/>
      <c r="BA231" s="140" t="str">
        <f aca="false">IF(E231="","",E231)</f>
        <v/>
      </c>
      <c r="BB231" s="141" t="str">
        <f aca="false">IF(K231="","",K231)</f>
        <v/>
      </c>
      <c r="BC231" s="142" t="str">
        <f aca="false">IF(L231="","",L231)</f>
        <v/>
      </c>
      <c r="BT231" s="13" t="str">
        <f aca="false">IF($S231="CANCELADO",1,"")</f>
        <v/>
      </c>
      <c r="BU231" s="13" t="str">
        <f aca="false">IF($S231="DEVUELTO",1,"")</f>
        <v/>
      </c>
      <c r="BV231" s="13" t="str">
        <f aca="false">IF($S231="DEVUELTO",1,"")</f>
        <v/>
      </c>
      <c r="BW231" s="13" t="str">
        <f aca="false">IF($S231="CANCELADO",1,"")</f>
        <v/>
      </c>
    </row>
    <row r="232" customFormat="false" ht="23.1" hidden="false" customHeight="true" outlineLevel="0" collapsed="false">
      <c r="A232" s="143" t="n">
        <v>225</v>
      </c>
      <c r="B232" s="144"/>
      <c r="C232" s="145"/>
      <c r="D232" s="146"/>
      <c r="E232" s="147"/>
      <c r="F232" s="148"/>
      <c r="G232" s="144"/>
      <c r="H232" s="144"/>
      <c r="I232" s="144"/>
      <c r="J232" s="148"/>
      <c r="K232" s="148"/>
      <c r="L232" s="149"/>
      <c r="M232" s="144"/>
      <c r="N232" s="150"/>
      <c r="O232" s="150"/>
      <c r="P232" s="151" t="n">
        <f aca="false">IF(O232="",N232,"")</f>
        <v>0</v>
      </c>
      <c r="Q232" s="151" t="str">
        <f aca="false">IF(O232="","",(IF(N232&gt;O232,N232-O232,"")))</f>
        <v/>
      </c>
      <c r="R232" s="151" t="str">
        <f aca="false">IF(N232-O232&lt;0,N232-O232,"")</f>
        <v/>
      </c>
      <c r="S232" s="151" t="str">
        <f aca="false">IF(C232&lt;&gt;"",IF($N232="","CANCELADO",IF($O232&lt;&gt;"","FACTURADO","DEVUELTO")),IF(C232="",""))</f>
        <v/>
      </c>
      <c r="T232" s="152"/>
      <c r="U232" s="144"/>
      <c r="V232" s="153"/>
      <c r="W232" s="153"/>
      <c r="X232" s="154" t="n">
        <f aca="false">V232+W232</f>
        <v>0</v>
      </c>
      <c r="Y232" s="128"/>
      <c r="Z232" s="128"/>
      <c r="AA232" s="129" t="n">
        <f aca="false">IF(AND(Y232&lt;&gt;"",Z232&lt;&gt;""),Z232-Y232,0)</f>
        <v>0</v>
      </c>
      <c r="AB232" s="130"/>
      <c r="AC232" s="130"/>
      <c r="AD232" s="129" t="n">
        <f aca="false">AA232-(AB232+AC232)</f>
        <v>0</v>
      </c>
      <c r="AE232" s="149"/>
      <c r="AF232" s="155"/>
      <c r="AG232" s="146"/>
      <c r="AH232" s="144"/>
      <c r="AI232" s="148"/>
      <c r="AJ232" s="144"/>
      <c r="AK232" s="148"/>
      <c r="AL232" s="149"/>
      <c r="AM232" s="144"/>
      <c r="AN232" s="144"/>
      <c r="AO232" s="156"/>
      <c r="AP232" s="135"/>
      <c r="AQ232" s="157"/>
      <c r="AS232" s="137" t="n">
        <v>225</v>
      </c>
      <c r="AT232" s="158" t="n">
        <v>77101001</v>
      </c>
      <c r="AU232" s="138"/>
      <c r="AV232" s="138"/>
      <c r="AW232" s="139" t="str">
        <f aca="false">IF(O232="","",O232)</f>
        <v/>
      </c>
      <c r="AX232" s="138"/>
      <c r="AY232" s="138"/>
      <c r="AZ232" s="138"/>
      <c r="BA232" s="140" t="str">
        <f aca="false">IF(E232="","",E232)</f>
        <v/>
      </c>
      <c r="BB232" s="141" t="str">
        <f aca="false">IF(K232="","",K232)</f>
        <v/>
      </c>
      <c r="BC232" s="142" t="str">
        <f aca="false">IF(L232="","",L232)</f>
        <v/>
      </c>
      <c r="BT232" s="13" t="str">
        <f aca="false">IF($S232="CANCELADO",1,"")</f>
        <v/>
      </c>
      <c r="BU232" s="13" t="str">
        <f aca="false">IF($S232="DEVUELTO",1,"")</f>
        <v/>
      </c>
      <c r="BV232" s="13" t="str">
        <f aca="false">IF($S232="DEVUELTO",1,"")</f>
        <v/>
      </c>
      <c r="BW232" s="13" t="str">
        <f aca="false">IF($S232="CANCELADO",1,"")</f>
        <v/>
      </c>
    </row>
    <row r="233" customFormat="false" ht="23.1" hidden="false" customHeight="true" outlineLevel="0" collapsed="false">
      <c r="A233" s="143" t="n">
        <v>226</v>
      </c>
      <c r="B233" s="144"/>
      <c r="C233" s="145"/>
      <c r="D233" s="146"/>
      <c r="E233" s="147"/>
      <c r="F233" s="148"/>
      <c r="G233" s="144"/>
      <c r="H233" s="144"/>
      <c r="I233" s="144"/>
      <c r="J233" s="148"/>
      <c r="K233" s="148"/>
      <c r="L233" s="149"/>
      <c r="M233" s="144"/>
      <c r="N233" s="150"/>
      <c r="O233" s="150"/>
      <c r="P233" s="151" t="n">
        <f aca="false">IF(O233="",N233,"")</f>
        <v>0</v>
      </c>
      <c r="Q233" s="151" t="str">
        <f aca="false">IF(O233="","",(IF(N233&gt;O233,N233-O233,"")))</f>
        <v/>
      </c>
      <c r="R233" s="151" t="str">
        <f aca="false">IF(N233-O233&lt;0,N233-O233,"")</f>
        <v/>
      </c>
      <c r="S233" s="151" t="str">
        <f aca="false">IF(C233&lt;&gt;"",IF($N233="","CANCELADO",IF($O233&lt;&gt;"","FACTURADO","DEVUELTO")),IF(C233="",""))</f>
        <v/>
      </c>
      <c r="T233" s="152"/>
      <c r="U233" s="144"/>
      <c r="V233" s="153"/>
      <c r="W233" s="153"/>
      <c r="X233" s="154" t="n">
        <f aca="false">V233+W233</f>
        <v>0</v>
      </c>
      <c r="Y233" s="128"/>
      <c r="Z233" s="128"/>
      <c r="AA233" s="129" t="n">
        <f aca="false">IF(AND(Y233&lt;&gt;"",Z233&lt;&gt;""),Z233-Y233,0)</f>
        <v>0</v>
      </c>
      <c r="AB233" s="130"/>
      <c r="AC233" s="130"/>
      <c r="AD233" s="129" t="n">
        <f aca="false">AA233-(AB233+AC233)</f>
        <v>0</v>
      </c>
      <c r="AE233" s="149"/>
      <c r="AF233" s="155"/>
      <c r="AG233" s="146"/>
      <c r="AH233" s="144"/>
      <c r="AI233" s="148"/>
      <c r="AJ233" s="144"/>
      <c r="AK233" s="148"/>
      <c r="AL233" s="149"/>
      <c r="AM233" s="144"/>
      <c r="AN233" s="144"/>
      <c r="AO233" s="156"/>
      <c r="AP233" s="135"/>
      <c r="AQ233" s="157"/>
      <c r="AS233" s="137" t="n">
        <v>226</v>
      </c>
      <c r="AT233" s="158" t="n">
        <v>77101001</v>
      </c>
      <c r="AU233" s="138"/>
      <c r="AV233" s="138"/>
      <c r="AW233" s="139" t="str">
        <f aca="false">IF(O233="","",O233)</f>
        <v/>
      </c>
      <c r="AX233" s="138"/>
      <c r="AY233" s="138"/>
      <c r="AZ233" s="138"/>
      <c r="BA233" s="140" t="str">
        <f aca="false">IF(E233="","",E233)</f>
        <v/>
      </c>
      <c r="BB233" s="141" t="str">
        <f aca="false">IF(K233="","",K233)</f>
        <v/>
      </c>
      <c r="BC233" s="142" t="str">
        <f aca="false">IF(L233="","",L233)</f>
        <v/>
      </c>
      <c r="BT233" s="13" t="str">
        <f aca="false">IF($S233="CANCELADO",1,"")</f>
        <v/>
      </c>
      <c r="BU233" s="13" t="str">
        <f aca="false">IF($S233="DEVUELTO",1,"")</f>
        <v/>
      </c>
      <c r="BV233" s="13" t="str">
        <f aca="false">IF($S233="DEVUELTO",1,"")</f>
        <v/>
      </c>
      <c r="BW233" s="13" t="str">
        <f aca="false">IF($S233="CANCELADO",1,"")</f>
        <v/>
      </c>
    </row>
    <row r="234" customFormat="false" ht="23.1" hidden="false" customHeight="true" outlineLevel="0" collapsed="false">
      <c r="A234" s="143" t="n">
        <v>227</v>
      </c>
      <c r="B234" s="144"/>
      <c r="C234" s="145"/>
      <c r="D234" s="146"/>
      <c r="E234" s="147"/>
      <c r="F234" s="148"/>
      <c r="G234" s="144"/>
      <c r="H234" s="144"/>
      <c r="I234" s="144"/>
      <c r="J234" s="148"/>
      <c r="K234" s="148"/>
      <c r="L234" s="149"/>
      <c r="M234" s="144"/>
      <c r="N234" s="150"/>
      <c r="O234" s="150"/>
      <c r="P234" s="151" t="n">
        <f aca="false">IF(O234="",N234,"")</f>
        <v>0</v>
      </c>
      <c r="Q234" s="151" t="str">
        <f aca="false">IF(O234="","",(IF(N234&gt;O234,N234-O234,"")))</f>
        <v/>
      </c>
      <c r="R234" s="151" t="str">
        <f aca="false">IF(N234-O234&lt;0,N234-O234,"")</f>
        <v/>
      </c>
      <c r="S234" s="151" t="str">
        <f aca="false">IF(C234&lt;&gt;"",IF($N234="","CANCELADO",IF($O234&lt;&gt;"","FACTURADO","DEVUELTO")),IF(C234="",""))</f>
        <v/>
      </c>
      <c r="T234" s="152"/>
      <c r="U234" s="144"/>
      <c r="V234" s="153"/>
      <c r="W234" s="153"/>
      <c r="X234" s="154" t="n">
        <f aca="false">V234+W234</f>
        <v>0</v>
      </c>
      <c r="Y234" s="128"/>
      <c r="Z234" s="128"/>
      <c r="AA234" s="129" t="n">
        <f aca="false">IF(AND(Y234&lt;&gt;"",Z234&lt;&gt;""),Z234-Y234,0)</f>
        <v>0</v>
      </c>
      <c r="AB234" s="130"/>
      <c r="AC234" s="130"/>
      <c r="AD234" s="129" t="n">
        <f aca="false">AA234-(AB234+AC234)</f>
        <v>0</v>
      </c>
      <c r="AE234" s="149"/>
      <c r="AF234" s="155"/>
      <c r="AG234" s="146"/>
      <c r="AH234" s="144"/>
      <c r="AI234" s="148"/>
      <c r="AJ234" s="144"/>
      <c r="AK234" s="148"/>
      <c r="AL234" s="149"/>
      <c r="AM234" s="144"/>
      <c r="AN234" s="144"/>
      <c r="AO234" s="156"/>
      <c r="AP234" s="135"/>
      <c r="AQ234" s="157"/>
      <c r="AS234" s="137" t="n">
        <v>227</v>
      </c>
      <c r="AT234" s="158" t="n">
        <v>77101001</v>
      </c>
      <c r="AU234" s="138"/>
      <c r="AV234" s="138"/>
      <c r="AW234" s="139" t="str">
        <f aca="false">IF(O234="","",O234)</f>
        <v/>
      </c>
      <c r="AX234" s="138"/>
      <c r="AY234" s="138"/>
      <c r="AZ234" s="138"/>
      <c r="BA234" s="140" t="str">
        <f aca="false">IF(E234="","",E234)</f>
        <v/>
      </c>
      <c r="BB234" s="141" t="str">
        <f aca="false">IF(K234="","",K234)</f>
        <v/>
      </c>
      <c r="BC234" s="142" t="str">
        <f aca="false">IF(L234="","",L234)</f>
        <v/>
      </c>
      <c r="BT234" s="13" t="str">
        <f aca="false">IF($S234="CANCELADO",1,"")</f>
        <v/>
      </c>
      <c r="BU234" s="13" t="str">
        <f aca="false">IF($S234="DEVUELTO",1,"")</f>
        <v/>
      </c>
      <c r="BV234" s="13" t="str">
        <f aca="false">IF($S234="DEVUELTO",1,"")</f>
        <v/>
      </c>
      <c r="BW234" s="13" t="str">
        <f aca="false">IF($S234="CANCELADO",1,"")</f>
        <v/>
      </c>
    </row>
    <row r="235" customFormat="false" ht="23.1" hidden="false" customHeight="true" outlineLevel="0" collapsed="false">
      <c r="A235" s="143" t="n">
        <v>228</v>
      </c>
      <c r="B235" s="144"/>
      <c r="C235" s="145"/>
      <c r="D235" s="146"/>
      <c r="E235" s="147"/>
      <c r="F235" s="148"/>
      <c r="G235" s="144"/>
      <c r="H235" s="144"/>
      <c r="I235" s="144"/>
      <c r="J235" s="148"/>
      <c r="K235" s="148"/>
      <c r="L235" s="149"/>
      <c r="M235" s="144"/>
      <c r="N235" s="150"/>
      <c r="O235" s="150"/>
      <c r="P235" s="151" t="n">
        <f aca="false">IF(O235="",N235,"")</f>
        <v>0</v>
      </c>
      <c r="Q235" s="151" t="str">
        <f aca="false">IF(O235="","",(IF(N235&gt;O235,N235-O235,"")))</f>
        <v/>
      </c>
      <c r="R235" s="151" t="str">
        <f aca="false">IF(N235-O235&lt;0,N235-O235,"")</f>
        <v/>
      </c>
      <c r="S235" s="151" t="str">
        <f aca="false">IF(C235&lt;&gt;"",IF($N235="","CANCELADO",IF($O235&lt;&gt;"","FACTURADO","DEVUELTO")),IF(C235="",""))</f>
        <v/>
      </c>
      <c r="T235" s="152"/>
      <c r="U235" s="144"/>
      <c r="V235" s="153"/>
      <c r="W235" s="153"/>
      <c r="X235" s="154" t="n">
        <f aca="false">V235+W235</f>
        <v>0</v>
      </c>
      <c r="Y235" s="128"/>
      <c r="Z235" s="128"/>
      <c r="AA235" s="129" t="n">
        <f aca="false">IF(AND(Y235&lt;&gt;"",Z235&lt;&gt;""),Z235-Y235,0)</f>
        <v>0</v>
      </c>
      <c r="AB235" s="130"/>
      <c r="AC235" s="130"/>
      <c r="AD235" s="129" t="n">
        <f aca="false">AA235-(AB235+AC235)</f>
        <v>0</v>
      </c>
      <c r="AE235" s="149"/>
      <c r="AF235" s="155"/>
      <c r="AG235" s="146"/>
      <c r="AH235" s="144"/>
      <c r="AI235" s="148"/>
      <c r="AJ235" s="144"/>
      <c r="AK235" s="148"/>
      <c r="AL235" s="149"/>
      <c r="AM235" s="144"/>
      <c r="AN235" s="144"/>
      <c r="AO235" s="156"/>
      <c r="AP235" s="135"/>
      <c r="AQ235" s="157"/>
      <c r="AS235" s="137" t="n">
        <v>228</v>
      </c>
      <c r="AT235" s="158" t="n">
        <v>77101001</v>
      </c>
      <c r="AU235" s="138"/>
      <c r="AV235" s="138"/>
      <c r="AW235" s="139" t="str">
        <f aca="false">IF(O235="","",O235)</f>
        <v/>
      </c>
      <c r="AX235" s="138"/>
      <c r="AY235" s="138"/>
      <c r="AZ235" s="138"/>
      <c r="BA235" s="140" t="str">
        <f aca="false">IF(E235="","",E235)</f>
        <v/>
      </c>
      <c r="BB235" s="141" t="str">
        <f aca="false">IF(K235="","",K235)</f>
        <v/>
      </c>
      <c r="BC235" s="142" t="str">
        <f aca="false">IF(L235="","",L235)</f>
        <v/>
      </c>
      <c r="BT235" s="13" t="str">
        <f aca="false">IF($S235="CANCELADO",1,"")</f>
        <v/>
      </c>
      <c r="BU235" s="13" t="str">
        <f aca="false">IF($S235="DEVUELTO",1,"")</f>
        <v/>
      </c>
      <c r="BV235" s="13" t="str">
        <f aca="false">IF($S235="DEVUELTO",1,"")</f>
        <v/>
      </c>
      <c r="BW235" s="13" t="str">
        <f aca="false">IF($S235="CANCELADO",1,"")</f>
        <v/>
      </c>
    </row>
    <row r="236" customFormat="false" ht="23.1" hidden="false" customHeight="true" outlineLevel="0" collapsed="false">
      <c r="A236" s="143" t="n">
        <v>229</v>
      </c>
      <c r="B236" s="144"/>
      <c r="C236" s="145"/>
      <c r="D236" s="146"/>
      <c r="E236" s="147"/>
      <c r="F236" s="148"/>
      <c r="G236" s="144"/>
      <c r="H236" s="144"/>
      <c r="I236" s="144"/>
      <c r="J236" s="148"/>
      <c r="K236" s="148"/>
      <c r="L236" s="149"/>
      <c r="M236" s="144"/>
      <c r="N236" s="150"/>
      <c r="O236" s="150"/>
      <c r="P236" s="151" t="n">
        <f aca="false">IF(O236="",N236,"")</f>
        <v>0</v>
      </c>
      <c r="Q236" s="151" t="str">
        <f aca="false">IF(O236="","",(IF(N236&gt;O236,N236-O236,"")))</f>
        <v/>
      </c>
      <c r="R236" s="151" t="str">
        <f aca="false">IF(N236-O236&lt;0,N236-O236,"")</f>
        <v/>
      </c>
      <c r="S236" s="151" t="str">
        <f aca="false">IF(C236&lt;&gt;"",IF($N236="","CANCELADO",IF($O236&lt;&gt;"","FACTURADO","DEVUELTO")),IF(C236="",""))</f>
        <v/>
      </c>
      <c r="T236" s="152"/>
      <c r="U236" s="144"/>
      <c r="V236" s="153"/>
      <c r="W236" s="153"/>
      <c r="X236" s="154" t="n">
        <f aca="false">V236+W236</f>
        <v>0</v>
      </c>
      <c r="Y236" s="128"/>
      <c r="Z236" s="128"/>
      <c r="AA236" s="129" t="n">
        <f aca="false">IF(AND(Y236&lt;&gt;"",Z236&lt;&gt;""),Z236-Y236,0)</f>
        <v>0</v>
      </c>
      <c r="AB236" s="130"/>
      <c r="AC236" s="130"/>
      <c r="AD236" s="129" t="n">
        <f aca="false">AA236-(AB236+AC236)</f>
        <v>0</v>
      </c>
      <c r="AE236" s="149"/>
      <c r="AF236" s="155"/>
      <c r="AG236" s="146"/>
      <c r="AH236" s="144"/>
      <c r="AI236" s="148"/>
      <c r="AJ236" s="144"/>
      <c r="AK236" s="148"/>
      <c r="AL236" s="149"/>
      <c r="AM236" s="144"/>
      <c r="AN236" s="144"/>
      <c r="AO236" s="156"/>
      <c r="AP236" s="135"/>
      <c r="AQ236" s="157"/>
      <c r="AS236" s="137" t="n">
        <v>229</v>
      </c>
      <c r="AT236" s="158" t="n">
        <v>77101001</v>
      </c>
      <c r="AU236" s="138"/>
      <c r="AV236" s="138"/>
      <c r="AW236" s="139" t="str">
        <f aca="false">IF(O236="","",O236)</f>
        <v/>
      </c>
      <c r="AX236" s="138"/>
      <c r="AY236" s="138"/>
      <c r="AZ236" s="138"/>
      <c r="BA236" s="140" t="str">
        <f aca="false">IF(E236="","",E236)</f>
        <v/>
      </c>
      <c r="BB236" s="141" t="str">
        <f aca="false">IF(K236="","",K236)</f>
        <v/>
      </c>
      <c r="BC236" s="142" t="str">
        <f aca="false">IF(L236="","",L236)</f>
        <v/>
      </c>
      <c r="BT236" s="13" t="str">
        <f aca="false">IF($S236="CANCELADO",1,"")</f>
        <v/>
      </c>
      <c r="BU236" s="13" t="str">
        <f aca="false">IF($S236="DEVUELTO",1,"")</f>
        <v/>
      </c>
      <c r="BV236" s="13" t="str">
        <f aca="false">IF($S236="DEVUELTO",1,"")</f>
        <v/>
      </c>
      <c r="BW236" s="13" t="str">
        <f aca="false">IF($S236="CANCELADO",1,"")</f>
        <v/>
      </c>
    </row>
    <row r="237" customFormat="false" ht="23.1" hidden="false" customHeight="true" outlineLevel="0" collapsed="false">
      <c r="A237" s="143" t="n">
        <v>230</v>
      </c>
      <c r="B237" s="144"/>
      <c r="C237" s="145"/>
      <c r="D237" s="146"/>
      <c r="E237" s="147"/>
      <c r="F237" s="148"/>
      <c r="G237" s="144"/>
      <c r="H237" s="144"/>
      <c r="I237" s="144"/>
      <c r="J237" s="148"/>
      <c r="K237" s="148"/>
      <c r="L237" s="149"/>
      <c r="M237" s="144"/>
      <c r="N237" s="150"/>
      <c r="O237" s="150"/>
      <c r="P237" s="151" t="n">
        <f aca="false">IF(O237="",N237,"")</f>
        <v>0</v>
      </c>
      <c r="Q237" s="151" t="str">
        <f aca="false">IF(O237="","",(IF(N237&gt;O237,N237-O237,"")))</f>
        <v/>
      </c>
      <c r="R237" s="151" t="str">
        <f aca="false">IF(N237-O237&lt;0,N237-O237,"")</f>
        <v/>
      </c>
      <c r="S237" s="151" t="str">
        <f aca="false">IF(C237&lt;&gt;"",IF($N237="","CANCELADO",IF($O237&lt;&gt;"","FACTURADO","DEVUELTO")),IF(C237="",""))</f>
        <v/>
      </c>
      <c r="T237" s="152"/>
      <c r="U237" s="144"/>
      <c r="V237" s="153"/>
      <c r="W237" s="153"/>
      <c r="X237" s="154" t="n">
        <f aca="false">V237+W237</f>
        <v>0</v>
      </c>
      <c r="Y237" s="128"/>
      <c r="Z237" s="128"/>
      <c r="AA237" s="129" t="n">
        <f aca="false">IF(AND(Y237&lt;&gt;"",Z237&lt;&gt;""),Z237-Y237,0)</f>
        <v>0</v>
      </c>
      <c r="AB237" s="130"/>
      <c r="AC237" s="130"/>
      <c r="AD237" s="129" t="n">
        <f aca="false">AA237-(AB237+AC237)</f>
        <v>0</v>
      </c>
      <c r="AE237" s="149"/>
      <c r="AF237" s="155"/>
      <c r="AG237" s="146"/>
      <c r="AH237" s="144"/>
      <c r="AI237" s="148"/>
      <c r="AJ237" s="144"/>
      <c r="AK237" s="148"/>
      <c r="AL237" s="149"/>
      <c r="AM237" s="144"/>
      <c r="AN237" s="144"/>
      <c r="AO237" s="156"/>
      <c r="AP237" s="135"/>
      <c r="AQ237" s="157"/>
      <c r="AS237" s="137" t="n">
        <v>230</v>
      </c>
      <c r="AT237" s="158" t="n">
        <v>77101001</v>
      </c>
      <c r="AU237" s="138"/>
      <c r="AV237" s="138"/>
      <c r="AW237" s="139" t="str">
        <f aca="false">IF(O237="","",O237)</f>
        <v/>
      </c>
      <c r="AX237" s="138"/>
      <c r="AY237" s="138"/>
      <c r="AZ237" s="138"/>
      <c r="BA237" s="140" t="str">
        <f aca="false">IF(E237="","",E237)</f>
        <v/>
      </c>
      <c r="BB237" s="141" t="str">
        <f aca="false">IF(K237="","",K237)</f>
        <v/>
      </c>
      <c r="BC237" s="142" t="str">
        <f aca="false">IF(L237="","",L237)</f>
        <v/>
      </c>
      <c r="BT237" s="13" t="str">
        <f aca="false">IF($S237="CANCELADO",1,"")</f>
        <v/>
      </c>
      <c r="BU237" s="13" t="str">
        <f aca="false">IF($S237="DEVUELTO",1,"")</f>
        <v/>
      </c>
      <c r="BV237" s="13" t="str">
        <f aca="false">IF($S237="DEVUELTO",1,"")</f>
        <v/>
      </c>
      <c r="BW237" s="13" t="str">
        <f aca="false">IF($S237="CANCELADO",1,"")</f>
        <v/>
      </c>
    </row>
    <row r="238" customFormat="false" ht="23.1" hidden="false" customHeight="true" outlineLevel="0" collapsed="false">
      <c r="A238" s="143" t="n">
        <v>231</v>
      </c>
      <c r="B238" s="144"/>
      <c r="C238" s="145"/>
      <c r="D238" s="146"/>
      <c r="E238" s="147"/>
      <c r="F238" s="148"/>
      <c r="G238" s="144"/>
      <c r="H238" s="144"/>
      <c r="I238" s="144"/>
      <c r="J238" s="148"/>
      <c r="K238" s="148"/>
      <c r="L238" s="149"/>
      <c r="M238" s="144"/>
      <c r="N238" s="150"/>
      <c r="O238" s="150"/>
      <c r="P238" s="151" t="n">
        <f aca="false">IF(O238="",N238,"")</f>
        <v>0</v>
      </c>
      <c r="Q238" s="151" t="str">
        <f aca="false">IF(O238="","",(IF(N238&gt;O238,N238-O238,"")))</f>
        <v/>
      </c>
      <c r="R238" s="151" t="str">
        <f aca="false">IF(N238-O238&lt;0,N238-O238,"")</f>
        <v/>
      </c>
      <c r="S238" s="151" t="str">
        <f aca="false">IF(C238&lt;&gt;"",IF($N238="","CANCELADO",IF($O238&lt;&gt;"","FACTURADO","DEVUELTO")),IF(C238="",""))</f>
        <v/>
      </c>
      <c r="T238" s="152"/>
      <c r="U238" s="144"/>
      <c r="V238" s="153"/>
      <c r="W238" s="153"/>
      <c r="X238" s="154" t="n">
        <f aca="false">V238+W238</f>
        <v>0</v>
      </c>
      <c r="Y238" s="128"/>
      <c r="Z238" s="128"/>
      <c r="AA238" s="129" t="n">
        <f aca="false">IF(AND(Y238&lt;&gt;"",Z238&lt;&gt;""),Z238-Y238,0)</f>
        <v>0</v>
      </c>
      <c r="AB238" s="130"/>
      <c r="AC238" s="130"/>
      <c r="AD238" s="129" t="n">
        <f aca="false">AA238-(AB238+AC238)</f>
        <v>0</v>
      </c>
      <c r="AE238" s="149"/>
      <c r="AF238" s="155"/>
      <c r="AG238" s="146"/>
      <c r="AH238" s="144"/>
      <c r="AI238" s="148"/>
      <c r="AJ238" s="144"/>
      <c r="AK238" s="148"/>
      <c r="AL238" s="149"/>
      <c r="AM238" s="144"/>
      <c r="AN238" s="144"/>
      <c r="AO238" s="156"/>
      <c r="AP238" s="135"/>
      <c r="AQ238" s="157"/>
      <c r="AS238" s="137" t="n">
        <v>231</v>
      </c>
      <c r="AT238" s="160" t="n">
        <v>77101001</v>
      </c>
      <c r="AU238" s="161"/>
      <c r="AV238" s="161"/>
      <c r="AW238" s="162" t="str">
        <f aca="false">IF(O238="","",O238)</f>
        <v/>
      </c>
      <c r="AX238" s="161"/>
      <c r="AY238" s="161"/>
      <c r="AZ238" s="161"/>
      <c r="BA238" s="163" t="str">
        <f aca="false">IF(E238="","",E238)</f>
        <v/>
      </c>
      <c r="BB238" s="164" t="str">
        <f aca="false">IF(K238="","",K238)</f>
        <v/>
      </c>
      <c r="BC238" s="165" t="str">
        <f aca="false">IF(L238="","",L238)</f>
        <v/>
      </c>
      <c r="BT238" s="13" t="str">
        <f aca="false">IF($S238="CANCELADO",1,"")</f>
        <v/>
      </c>
      <c r="BU238" s="13" t="str">
        <f aca="false">IF($S238="DEVUELTO",1,"")</f>
        <v/>
      </c>
      <c r="BV238" s="13" t="str">
        <f aca="false">IF($S238="DEVUELTO",1,"")</f>
        <v/>
      </c>
      <c r="BW238" s="13" t="str">
        <f aca="false">IF($S238="CANCELADO",1,"")</f>
        <v/>
      </c>
    </row>
    <row r="239" customFormat="false" ht="23.1" hidden="false" customHeight="true" outlineLevel="0" collapsed="false">
      <c r="A239" s="143" t="n">
        <v>232</v>
      </c>
      <c r="B239" s="144"/>
      <c r="C239" s="145"/>
      <c r="D239" s="146"/>
      <c r="E239" s="147"/>
      <c r="F239" s="148"/>
      <c r="G239" s="144"/>
      <c r="H239" s="144"/>
      <c r="I239" s="144"/>
      <c r="J239" s="148"/>
      <c r="K239" s="148"/>
      <c r="L239" s="149"/>
      <c r="M239" s="144"/>
      <c r="N239" s="150"/>
      <c r="O239" s="150"/>
      <c r="P239" s="151" t="n">
        <f aca="false">IF(O239="",N239,"")</f>
        <v>0</v>
      </c>
      <c r="Q239" s="151" t="str">
        <f aca="false">IF(O239="","",(IF(N239&gt;O239,N239-O239,"")))</f>
        <v/>
      </c>
      <c r="R239" s="151" t="str">
        <f aca="false">IF(N239-O239&lt;0,N239-O239,"")</f>
        <v/>
      </c>
      <c r="S239" s="151" t="str">
        <f aca="false">IF(C239&lt;&gt;"",IF($N239="","CANCELADO",IF($O239&lt;&gt;"","FACTURADO","DEVUELTO")),IF(C239="",""))</f>
        <v/>
      </c>
      <c r="T239" s="152"/>
      <c r="U239" s="144"/>
      <c r="V239" s="153"/>
      <c r="W239" s="153"/>
      <c r="X239" s="154" t="n">
        <f aca="false">V239+W239</f>
        <v>0</v>
      </c>
      <c r="Y239" s="128"/>
      <c r="Z239" s="128"/>
      <c r="AA239" s="129" t="n">
        <f aca="false">IF(AND(Y239&lt;&gt;"",Z239&lt;&gt;""),Z239-Y239,0)</f>
        <v>0</v>
      </c>
      <c r="AB239" s="130"/>
      <c r="AC239" s="130"/>
      <c r="AD239" s="129" t="n">
        <f aca="false">AA239-(AB239+AC239)</f>
        <v>0</v>
      </c>
      <c r="AE239" s="149"/>
      <c r="AF239" s="155"/>
      <c r="AG239" s="146"/>
      <c r="AH239" s="144"/>
      <c r="AI239" s="148"/>
      <c r="AJ239" s="144"/>
      <c r="AK239" s="148"/>
      <c r="AL239" s="149"/>
      <c r="AM239" s="144"/>
      <c r="AN239" s="144"/>
      <c r="AO239" s="156"/>
      <c r="AP239" s="135"/>
      <c r="AQ239" s="157"/>
      <c r="AS239" s="137" t="n">
        <v>232</v>
      </c>
      <c r="AT239" s="160" t="n">
        <v>77101001</v>
      </c>
      <c r="AU239" s="161"/>
      <c r="AV239" s="161"/>
      <c r="AW239" s="162" t="str">
        <f aca="false">IF(O239="","",O239)</f>
        <v/>
      </c>
      <c r="AX239" s="161"/>
      <c r="AY239" s="161"/>
      <c r="AZ239" s="161"/>
      <c r="BA239" s="163" t="str">
        <f aca="false">IF(E239="","",E239)</f>
        <v/>
      </c>
      <c r="BB239" s="164" t="str">
        <f aca="false">IF(K239="","",K239)</f>
        <v/>
      </c>
      <c r="BC239" s="165" t="str">
        <f aca="false">IF(L239="","",L239)</f>
        <v/>
      </c>
      <c r="BT239" s="13" t="str">
        <f aca="false">IF($S239="CANCELADO",1,"")</f>
        <v/>
      </c>
      <c r="BU239" s="13" t="str">
        <f aca="false">IF($S239="DEVUELTO",1,"")</f>
        <v/>
      </c>
      <c r="BV239" s="13" t="str">
        <f aca="false">IF($S239="DEVUELTO",1,"")</f>
        <v/>
      </c>
      <c r="BW239" s="13" t="str">
        <f aca="false">IF($S239="CANCELADO",1,"")</f>
        <v/>
      </c>
    </row>
    <row r="240" customFormat="false" ht="23.1" hidden="false" customHeight="true" outlineLevel="0" collapsed="false">
      <c r="A240" s="143" t="n">
        <v>233</v>
      </c>
      <c r="B240" s="144"/>
      <c r="C240" s="145"/>
      <c r="D240" s="146"/>
      <c r="E240" s="147"/>
      <c r="F240" s="148"/>
      <c r="G240" s="144"/>
      <c r="H240" s="144"/>
      <c r="I240" s="144"/>
      <c r="J240" s="148"/>
      <c r="K240" s="148"/>
      <c r="L240" s="149"/>
      <c r="M240" s="144"/>
      <c r="N240" s="150"/>
      <c r="O240" s="150"/>
      <c r="P240" s="151" t="n">
        <f aca="false">IF(O240="",N240,"")</f>
        <v>0</v>
      </c>
      <c r="Q240" s="151" t="str">
        <f aca="false">IF(O240="","",(IF(N240&gt;O240,N240-O240,"")))</f>
        <v/>
      </c>
      <c r="R240" s="151" t="str">
        <f aca="false">IF(N240-O240&lt;0,N240-O240,"")</f>
        <v/>
      </c>
      <c r="S240" s="151" t="str">
        <f aca="false">IF(C240&lt;&gt;"",IF($N240="","CANCELADO",IF($O240&lt;&gt;"","FACTURADO","DEVUELTO")),IF(C240="",""))</f>
        <v/>
      </c>
      <c r="T240" s="152"/>
      <c r="U240" s="144"/>
      <c r="V240" s="153"/>
      <c r="W240" s="153"/>
      <c r="X240" s="154" t="n">
        <f aca="false">V240+W240</f>
        <v>0</v>
      </c>
      <c r="Y240" s="128"/>
      <c r="Z240" s="128"/>
      <c r="AA240" s="129" t="n">
        <f aca="false">IF(AND(Y240&lt;&gt;"",Z240&lt;&gt;""),Z240-Y240,0)</f>
        <v>0</v>
      </c>
      <c r="AB240" s="130"/>
      <c r="AC240" s="130"/>
      <c r="AD240" s="129" t="n">
        <f aca="false">AA240-(AB240+AC240)</f>
        <v>0</v>
      </c>
      <c r="AE240" s="149"/>
      <c r="AF240" s="155"/>
      <c r="AG240" s="146"/>
      <c r="AH240" s="144"/>
      <c r="AI240" s="148"/>
      <c r="AJ240" s="144"/>
      <c r="AK240" s="148"/>
      <c r="AL240" s="149"/>
      <c r="AM240" s="144"/>
      <c r="AN240" s="144"/>
      <c r="AO240" s="156"/>
      <c r="AP240" s="135"/>
      <c r="AQ240" s="157"/>
      <c r="AS240" s="137" t="n">
        <v>233</v>
      </c>
      <c r="AT240" s="160" t="n">
        <v>77101001</v>
      </c>
      <c r="AU240" s="161"/>
      <c r="AV240" s="161"/>
      <c r="AW240" s="162" t="str">
        <f aca="false">IF(O240="","",O240)</f>
        <v/>
      </c>
      <c r="AX240" s="161"/>
      <c r="AY240" s="161"/>
      <c r="AZ240" s="161"/>
      <c r="BA240" s="163" t="str">
        <f aca="false">IF(E240="","",E240)</f>
        <v/>
      </c>
      <c r="BB240" s="164" t="str">
        <f aca="false">IF(K240="","",K240)</f>
        <v/>
      </c>
      <c r="BC240" s="165" t="str">
        <f aca="false">IF(L240="","",L240)</f>
        <v/>
      </c>
      <c r="BT240" s="13" t="str">
        <f aca="false">IF($S240="CANCELADO",1,"")</f>
        <v/>
      </c>
      <c r="BU240" s="13" t="str">
        <f aca="false">IF($S240="DEVUELTO",1,"")</f>
        <v/>
      </c>
      <c r="BV240" s="13" t="str">
        <f aca="false">IF($S240="DEVUELTO",1,"")</f>
        <v/>
      </c>
      <c r="BW240" s="13" t="str">
        <f aca="false">IF($S240="CANCELADO",1,"")</f>
        <v/>
      </c>
    </row>
    <row r="241" customFormat="false" ht="23.1" hidden="false" customHeight="true" outlineLevel="0" collapsed="false">
      <c r="A241" s="143" t="n">
        <v>234</v>
      </c>
      <c r="B241" s="144"/>
      <c r="C241" s="145"/>
      <c r="D241" s="146"/>
      <c r="E241" s="147"/>
      <c r="F241" s="148"/>
      <c r="G241" s="144"/>
      <c r="H241" s="144"/>
      <c r="I241" s="144"/>
      <c r="J241" s="148"/>
      <c r="K241" s="148"/>
      <c r="L241" s="149"/>
      <c r="M241" s="144"/>
      <c r="N241" s="150"/>
      <c r="O241" s="150"/>
      <c r="P241" s="151" t="n">
        <f aca="false">IF(O241="",N241,"")</f>
        <v>0</v>
      </c>
      <c r="Q241" s="151" t="str">
        <f aca="false">IF(O241="","",(IF(N241&gt;O241,N241-O241,"")))</f>
        <v/>
      </c>
      <c r="R241" s="151" t="str">
        <f aca="false">IF(N241-O241&lt;0,N241-O241,"")</f>
        <v/>
      </c>
      <c r="S241" s="151" t="str">
        <f aca="false">IF(C241&lt;&gt;"",IF($N241="","CANCELADO",IF($O241&lt;&gt;"","FACTURADO","DEVUELTO")),IF(C241="",""))</f>
        <v/>
      </c>
      <c r="T241" s="152"/>
      <c r="U241" s="144"/>
      <c r="V241" s="153"/>
      <c r="W241" s="153"/>
      <c r="X241" s="154" t="n">
        <f aca="false">V241+W241</f>
        <v>0</v>
      </c>
      <c r="Y241" s="128"/>
      <c r="Z241" s="128"/>
      <c r="AA241" s="129" t="n">
        <f aca="false">IF(AND(Y241&lt;&gt;"",Z241&lt;&gt;""),Z241-Y241,0)</f>
        <v>0</v>
      </c>
      <c r="AB241" s="130"/>
      <c r="AC241" s="130"/>
      <c r="AD241" s="129" t="n">
        <f aca="false">AA241-(AB241+AC241)</f>
        <v>0</v>
      </c>
      <c r="AE241" s="149"/>
      <c r="AF241" s="155"/>
      <c r="AG241" s="146"/>
      <c r="AH241" s="144"/>
      <c r="AI241" s="148"/>
      <c r="AJ241" s="144"/>
      <c r="AK241" s="148"/>
      <c r="AL241" s="149"/>
      <c r="AM241" s="144"/>
      <c r="AN241" s="144"/>
      <c r="AO241" s="156"/>
      <c r="AP241" s="135"/>
      <c r="AQ241" s="157"/>
      <c r="AS241" s="137" t="n">
        <v>234</v>
      </c>
      <c r="AT241" s="160" t="n">
        <v>77101001</v>
      </c>
      <c r="AU241" s="161"/>
      <c r="AV241" s="161"/>
      <c r="AW241" s="162" t="str">
        <f aca="false">IF(O241="","",O241)</f>
        <v/>
      </c>
      <c r="AX241" s="161"/>
      <c r="AY241" s="161"/>
      <c r="AZ241" s="161"/>
      <c r="BA241" s="163" t="str">
        <f aca="false">IF(E241="","",E241)</f>
        <v/>
      </c>
      <c r="BB241" s="164" t="str">
        <f aca="false">IF(K241="","",K241)</f>
        <v/>
      </c>
      <c r="BC241" s="165" t="str">
        <f aca="false">IF(L241="","",L241)</f>
        <v/>
      </c>
      <c r="BT241" s="13" t="str">
        <f aca="false">IF($S241="CANCELADO",1,"")</f>
        <v/>
      </c>
      <c r="BU241" s="13" t="str">
        <f aca="false">IF($S241="DEVUELTO",1,"")</f>
        <v/>
      </c>
      <c r="BV241" s="13" t="str">
        <f aca="false">IF($S241="DEVUELTO",1,"")</f>
        <v/>
      </c>
      <c r="BW241" s="13" t="str">
        <f aca="false">IF($S241="CANCELADO",1,"")</f>
        <v/>
      </c>
    </row>
    <row r="242" customFormat="false" ht="23.1" hidden="false" customHeight="true" outlineLevel="0" collapsed="false">
      <c r="A242" s="143" t="n">
        <v>235</v>
      </c>
      <c r="B242" s="144"/>
      <c r="C242" s="145"/>
      <c r="D242" s="146"/>
      <c r="E242" s="147"/>
      <c r="F242" s="148"/>
      <c r="G242" s="144"/>
      <c r="H242" s="144"/>
      <c r="I242" s="144"/>
      <c r="J242" s="148"/>
      <c r="K242" s="148"/>
      <c r="L242" s="149"/>
      <c r="M242" s="144"/>
      <c r="N242" s="150"/>
      <c r="O242" s="150"/>
      <c r="P242" s="151" t="n">
        <f aca="false">IF(O242="",N242,"")</f>
        <v>0</v>
      </c>
      <c r="Q242" s="151" t="str">
        <f aca="false">IF(O242="","",(IF(N242&gt;O242,N242-O242,"")))</f>
        <v/>
      </c>
      <c r="R242" s="151" t="str">
        <f aca="false">IF(N242-O242&lt;0,N242-O242,"")</f>
        <v/>
      </c>
      <c r="S242" s="151" t="str">
        <f aca="false">IF(C242&lt;&gt;"",IF($N242="","CANCELADO",IF($O242&lt;&gt;"","FACTURADO","DEVUELTO")),IF(C242="",""))</f>
        <v/>
      </c>
      <c r="T242" s="152"/>
      <c r="U242" s="144"/>
      <c r="V242" s="153"/>
      <c r="W242" s="153"/>
      <c r="X242" s="154" t="n">
        <f aca="false">V242+W242</f>
        <v>0</v>
      </c>
      <c r="Y242" s="128"/>
      <c r="Z242" s="128"/>
      <c r="AA242" s="129" t="n">
        <f aca="false">IF(AND(Y242&lt;&gt;"",Z242&lt;&gt;""),Z242-Y242,0)</f>
        <v>0</v>
      </c>
      <c r="AB242" s="130"/>
      <c r="AC242" s="130"/>
      <c r="AD242" s="129" t="n">
        <f aca="false">AA242-(AB242+AC242)</f>
        <v>0</v>
      </c>
      <c r="AE242" s="149"/>
      <c r="AF242" s="155"/>
      <c r="AG242" s="146"/>
      <c r="AH242" s="144"/>
      <c r="AI242" s="148"/>
      <c r="AJ242" s="144"/>
      <c r="AK242" s="148"/>
      <c r="AL242" s="149"/>
      <c r="AM242" s="144"/>
      <c r="AN242" s="144"/>
      <c r="AO242" s="156"/>
      <c r="AP242" s="135"/>
      <c r="AQ242" s="157"/>
      <c r="AS242" s="137" t="n">
        <v>235</v>
      </c>
      <c r="AT242" s="160" t="n">
        <v>77101001</v>
      </c>
      <c r="AU242" s="161"/>
      <c r="AV242" s="161"/>
      <c r="AW242" s="162" t="str">
        <f aca="false">IF(O242="","",O242)</f>
        <v/>
      </c>
      <c r="AX242" s="161"/>
      <c r="AY242" s="161"/>
      <c r="AZ242" s="161"/>
      <c r="BA242" s="163" t="str">
        <f aca="false">IF(E242="","",E242)</f>
        <v/>
      </c>
      <c r="BB242" s="164" t="str">
        <f aca="false">IF(K242="","",K242)</f>
        <v/>
      </c>
      <c r="BC242" s="165" t="str">
        <f aca="false">IF(L242="","",L242)</f>
        <v/>
      </c>
      <c r="BT242" s="13" t="str">
        <f aca="false">IF($S242="CANCELADO",1,"")</f>
        <v/>
      </c>
      <c r="BU242" s="13" t="str">
        <f aca="false">IF($S242="DEVUELTO",1,"")</f>
        <v/>
      </c>
      <c r="BV242" s="13" t="str">
        <f aca="false">IF($S242="DEVUELTO",1,"")</f>
        <v/>
      </c>
      <c r="BW242" s="13" t="str">
        <f aca="false">IF($S242="CANCELADO",1,"")</f>
        <v/>
      </c>
    </row>
    <row r="243" customFormat="false" ht="23.1" hidden="false" customHeight="true" outlineLevel="0" collapsed="false">
      <c r="A243" s="143" t="n">
        <v>236</v>
      </c>
      <c r="B243" s="144"/>
      <c r="C243" s="145"/>
      <c r="D243" s="146"/>
      <c r="E243" s="147"/>
      <c r="F243" s="148"/>
      <c r="G243" s="144"/>
      <c r="H243" s="144"/>
      <c r="I243" s="144"/>
      <c r="J243" s="148"/>
      <c r="K243" s="148"/>
      <c r="L243" s="149"/>
      <c r="M243" s="144"/>
      <c r="N243" s="150"/>
      <c r="O243" s="150"/>
      <c r="P243" s="151" t="n">
        <f aca="false">IF(O243="",N243,"")</f>
        <v>0</v>
      </c>
      <c r="Q243" s="151" t="str">
        <f aca="false">IF(O243="","",(IF(N243&gt;O243,N243-O243,"")))</f>
        <v/>
      </c>
      <c r="R243" s="151" t="str">
        <f aca="false">IF(N243-O243&lt;0,N243-O243,"")</f>
        <v/>
      </c>
      <c r="S243" s="151" t="str">
        <f aca="false">IF(C243&lt;&gt;"",IF($N243="","CANCELADO",IF($O243&lt;&gt;"","FACTURADO","DEVUELTO")),IF(C243="",""))</f>
        <v/>
      </c>
      <c r="T243" s="152"/>
      <c r="U243" s="144"/>
      <c r="V243" s="153"/>
      <c r="W243" s="153"/>
      <c r="X243" s="154" t="n">
        <f aca="false">V243+W243</f>
        <v>0</v>
      </c>
      <c r="Y243" s="128"/>
      <c r="Z243" s="128"/>
      <c r="AA243" s="129" t="n">
        <f aca="false">IF(AND(Y243&lt;&gt;"",Z243&lt;&gt;""),Z243-Y243,0)</f>
        <v>0</v>
      </c>
      <c r="AB243" s="130"/>
      <c r="AC243" s="130"/>
      <c r="AD243" s="129" t="n">
        <f aca="false">AA243-(AB243+AC243)</f>
        <v>0</v>
      </c>
      <c r="AE243" s="149"/>
      <c r="AF243" s="155"/>
      <c r="AG243" s="146"/>
      <c r="AH243" s="144"/>
      <c r="AI243" s="148"/>
      <c r="AJ243" s="144"/>
      <c r="AK243" s="148"/>
      <c r="AL243" s="149"/>
      <c r="AM243" s="144"/>
      <c r="AN243" s="144"/>
      <c r="AO243" s="156"/>
      <c r="AP243" s="135"/>
      <c r="AQ243" s="157"/>
      <c r="AS243" s="137" t="n">
        <v>236</v>
      </c>
      <c r="AT243" s="160" t="n">
        <v>77101001</v>
      </c>
      <c r="AU243" s="161"/>
      <c r="AV243" s="161"/>
      <c r="AW243" s="162" t="str">
        <f aca="false">IF(O243="","",O243)</f>
        <v/>
      </c>
      <c r="AX243" s="161"/>
      <c r="AY243" s="161"/>
      <c r="AZ243" s="161"/>
      <c r="BA243" s="163" t="str">
        <f aca="false">IF(E243="","",E243)</f>
        <v/>
      </c>
      <c r="BB243" s="164" t="str">
        <f aca="false">IF(K243="","",K243)</f>
        <v/>
      </c>
      <c r="BC243" s="165" t="str">
        <f aca="false">IF(L243="","",L243)</f>
        <v/>
      </c>
      <c r="BT243" s="13" t="str">
        <f aca="false">IF($S243="CANCELADO",1,"")</f>
        <v/>
      </c>
      <c r="BU243" s="13" t="str">
        <f aca="false">IF($S243="DEVUELTO",1,"")</f>
        <v/>
      </c>
      <c r="BV243" s="13" t="str">
        <f aca="false">IF($S243="DEVUELTO",1,"")</f>
        <v/>
      </c>
      <c r="BW243" s="13" t="str">
        <f aca="false">IF($S243="CANCELADO",1,"")</f>
        <v/>
      </c>
    </row>
    <row r="244" customFormat="false" ht="23.1" hidden="false" customHeight="true" outlineLevel="0" collapsed="false">
      <c r="A244" s="143" t="n">
        <v>237</v>
      </c>
      <c r="B244" s="144"/>
      <c r="C244" s="145"/>
      <c r="D244" s="146"/>
      <c r="E244" s="147"/>
      <c r="F244" s="148"/>
      <c r="G244" s="144"/>
      <c r="H244" s="144"/>
      <c r="I244" s="144"/>
      <c r="J244" s="148"/>
      <c r="K244" s="148"/>
      <c r="L244" s="149"/>
      <c r="M244" s="144"/>
      <c r="N244" s="150"/>
      <c r="O244" s="150"/>
      <c r="P244" s="151" t="n">
        <f aca="false">IF(O244="",N244,"")</f>
        <v>0</v>
      </c>
      <c r="Q244" s="151" t="str">
        <f aca="false">IF(O244="","",(IF(N244&gt;O244,N244-O244,"")))</f>
        <v/>
      </c>
      <c r="R244" s="151" t="str">
        <f aca="false">IF(N244-O244&lt;0,N244-O244,"")</f>
        <v/>
      </c>
      <c r="S244" s="151" t="str">
        <f aca="false">IF(C244&lt;&gt;"",IF($N244="","CANCELADO",IF($O244&lt;&gt;"","FACTURADO","DEVUELTO")),IF(C244="",""))</f>
        <v/>
      </c>
      <c r="T244" s="152"/>
      <c r="U244" s="144"/>
      <c r="V244" s="153"/>
      <c r="W244" s="153"/>
      <c r="X244" s="154" t="n">
        <f aca="false">V244+W244</f>
        <v>0</v>
      </c>
      <c r="Y244" s="128"/>
      <c r="Z244" s="128"/>
      <c r="AA244" s="129" t="n">
        <f aca="false">IF(AND(Y244&lt;&gt;"",Z244&lt;&gt;""),Z244-Y244,0)</f>
        <v>0</v>
      </c>
      <c r="AB244" s="130"/>
      <c r="AC244" s="130"/>
      <c r="AD244" s="129" t="n">
        <f aca="false">AA244-(AB244+AC244)</f>
        <v>0</v>
      </c>
      <c r="AE244" s="149"/>
      <c r="AF244" s="155"/>
      <c r="AG244" s="146"/>
      <c r="AH244" s="144"/>
      <c r="AI244" s="148"/>
      <c r="AJ244" s="144"/>
      <c r="AK244" s="148"/>
      <c r="AL244" s="149"/>
      <c r="AM244" s="144"/>
      <c r="AN244" s="144"/>
      <c r="AO244" s="156"/>
      <c r="AP244" s="135"/>
      <c r="AQ244" s="157"/>
      <c r="AS244" s="137" t="n">
        <v>237</v>
      </c>
      <c r="AT244" s="160" t="n">
        <v>77101001</v>
      </c>
      <c r="AU244" s="161"/>
      <c r="AV244" s="161"/>
      <c r="AW244" s="162" t="str">
        <f aca="false">IF(O244="","",O244)</f>
        <v/>
      </c>
      <c r="AX244" s="161"/>
      <c r="AY244" s="161"/>
      <c r="AZ244" s="161"/>
      <c r="BA244" s="163" t="str">
        <f aca="false">IF(E244="","",E244)</f>
        <v/>
      </c>
      <c r="BB244" s="164" t="str">
        <f aca="false">IF(K244="","",K244)</f>
        <v/>
      </c>
      <c r="BC244" s="165" t="str">
        <f aca="false">IF(L244="","",L244)</f>
        <v/>
      </c>
      <c r="BT244" s="13" t="str">
        <f aca="false">IF($S244="CANCELADO",1,"")</f>
        <v/>
      </c>
      <c r="BU244" s="13" t="str">
        <f aca="false">IF($S244="DEVUELTO",1,"")</f>
        <v/>
      </c>
      <c r="BV244" s="13" t="str">
        <f aca="false">IF($S244="DEVUELTO",1,"")</f>
        <v/>
      </c>
      <c r="BW244" s="13" t="str">
        <f aca="false">IF($S244="CANCELADO",1,"")</f>
        <v/>
      </c>
    </row>
    <row r="245" customFormat="false" ht="23.1" hidden="false" customHeight="true" outlineLevel="0" collapsed="false">
      <c r="A245" s="143" t="n">
        <v>238</v>
      </c>
      <c r="B245" s="144"/>
      <c r="C245" s="145"/>
      <c r="D245" s="146"/>
      <c r="E245" s="147"/>
      <c r="F245" s="148"/>
      <c r="G245" s="144"/>
      <c r="H245" s="144"/>
      <c r="I245" s="144"/>
      <c r="J245" s="148"/>
      <c r="K245" s="148"/>
      <c r="L245" s="149"/>
      <c r="M245" s="144"/>
      <c r="N245" s="150"/>
      <c r="O245" s="150"/>
      <c r="P245" s="151" t="n">
        <f aca="false">IF(O245="",N245,"")</f>
        <v>0</v>
      </c>
      <c r="Q245" s="151" t="str">
        <f aca="false">IF(O245="","",(IF(N245&gt;O245,N245-O245,"")))</f>
        <v/>
      </c>
      <c r="R245" s="151" t="str">
        <f aca="false">IF(N245-O245&lt;0,N245-O245,"")</f>
        <v/>
      </c>
      <c r="S245" s="151" t="str">
        <f aca="false">IF(C245&lt;&gt;"",IF($N245="","CANCELADO",IF($O245&lt;&gt;"","FACTURADO","DEVUELTO")),IF(C245="",""))</f>
        <v/>
      </c>
      <c r="T245" s="152"/>
      <c r="U245" s="144"/>
      <c r="V245" s="153"/>
      <c r="W245" s="153"/>
      <c r="X245" s="154" t="n">
        <f aca="false">V245+W245</f>
        <v>0</v>
      </c>
      <c r="Y245" s="128"/>
      <c r="Z245" s="128"/>
      <c r="AA245" s="129" t="n">
        <f aca="false">IF(AND(Y245&lt;&gt;"",Z245&lt;&gt;""),Z245-Y245,0)</f>
        <v>0</v>
      </c>
      <c r="AB245" s="130"/>
      <c r="AC245" s="130"/>
      <c r="AD245" s="129" t="n">
        <f aca="false">AA245-(AB245+AC245)</f>
        <v>0</v>
      </c>
      <c r="AE245" s="149"/>
      <c r="AF245" s="155"/>
      <c r="AG245" s="146"/>
      <c r="AH245" s="144"/>
      <c r="AI245" s="148"/>
      <c r="AJ245" s="144"/>
      <c r="AK245" s="148"/>
      <c r="AL245" s="149"/>
      <c r="AM245" s="144"/>
      <c r="AN245" s="144"/>
      <c r="AO245" s="156"/>
      <c r="AP245" s="135"/>
      <c r="AQ245" s="157"/>
      <c r="AS245" s="137" t="n">
        <v>238</v>
      </c>
      <c r="AT245" s="160" t="n">
        <v>77101001</v>
      </c>
      <c r="AU245" s="161"/>
      <c r="AV245" s="161"/>
      <c r="AW245" s="162" t="str">
        <f aca="false">IF(O245="","",O245)</f>
        <v/>
      </c>
      <c r="AX245" s="161"/>
      <c r="AY245" s="161"/>
      <c r="AZ245" s="161"/>
      <c r="BA245" s="163" t="str">
        <f aca="false">IF(E245="","",E245)</f>
        <v/>
      </c>
      <c r="BB245" s="164" t="str">
        <f aca="false">IF(K245="","",K245)</f>
        <v/>
      </c>
      <c r="BC245" s="165" t="str">
        <f aca="false">IF(L245="","",L245)</f>
        <v/>
      </c>
      <c r="BT245" s="13" t="str">
        <f aca="false">IF($S245="CANCELADO",1,"")</f>
        <v/>
      </c>
      <c r="BU245" s="13" t="str">
        <f aca="false">IF($S245="DEVUELTO",1,"")</f>
        <v/>
      </c>
      <c r="BV245" s="13" t="str">
        <f aca="false">IF($S245="DEVUELTO",1,"")</f>
        <v/>
      </c>
      <c r="BW245" s="13" t="str">
        <f aca="false">IF($S245="CANCELADO",1,"")</f>
        <v/>
      </c>
    </row>
    <row r="246" customFormat="false" ht="23.1" hidden="false" customHeight="true" outlineLevel="0" collapsed="false">
      <c r="A246" s="143" t="n">
        <v>239</v>
      </c>
      <c r="B246" s="144"/>
      <c r="C246" s="145"/>
      <c r="D246" s="146"/>
      <c r="E246" s="147"/>
      <c r="F246" s="148"/>
      <c r="G246" s="144"/>
      <c r="H246" s="144"/>
      <c r="I246" s="144"/>
      <c r="J246" s="148"/>
      <c r="K246" s="148"/>
      <c r="L246" s="149"/>
      <c r="M246" s="144"/>
      <c r="N246" s="150"/>
      <c r="O246" s="150"/>
      <c r="P246" s="151" t="n">
        <f aca="false">IF(O246="",N246,"")</f>
        <v>0</v>
      </c>
      <c r="Q246" s="151" t="str">
        <f aca="false">IF(O246="","",(IF(N246&gt;O246,N246-O246,"")))</f>
        <v/>
      </c>
      <c r="R246" s="151" t="str">
        <f aca="false">IF(N246-O246&lt;0,N246-O246,"")</f>
        <v/>
      </c>
      <c r="S246" s="151" t="str">
        <f aca="false">IF(C246&lt;&gt;"",IF($N246="","CANCELADO",IF($O246&lt;&gt;"","FACTURADO","DEVUELTO")),IF(C246="",""))</f>
        <v/>
      </c>
      <c r="T246" s="152"/>
      <c r="U246" s="144"/>
      <c r="V246" s="153"/>
      <c r="W246" s="153"/>
      <c r="X246" s="154" t="n">
        <f aca="false">V246+W246</f>
        <v>0</v>
      </c>
      <c r="Y246" s="128"/>
      <c r="Z246" s="128"/>
      <c r="AA246" s="129" t="n">
        <f aca="false">IF(AND(Y246&lt;&gt;"",Z246&lt;&gt;""),Z246-Y246,0)</f>
        <v>0</v>
      </c>
      <c r="AB246" s="130"/>
      <c r="AC246" s="130"/>
      <c r="AD246" s="129" t="n">
        <f aca="false">AA246-(AB246+AC246)</f>
        <v>0</v>
      </c>
      <c r="AE246" s="149"/>
      <c r="AF246" s="155"/>
      <c r="AG246" s="146"/>
      <c r="AH246" s="144"/>
      <c r="AI246" s="148"/>
      <c r="AJ246" s="144"/>
      <c r="AK246" s="148"/>
      <c r="AL246" s="149"/>
      <c r="AM246" s="144"/>
      <c r="AN246" s="144"/>
      <c r="AO246" s="156"/>
      <c r="AP246" s="135"/>
      <c r="AQ246" s="157"/>
      <c r="AS246" s="137" t="n">
        <v>239</v>
      </c>
      <c r="AT246" s="160" t="n">
        <v>77101001</v>
      </c>
      <c r="AU246" s="161"/>
      <c r="AV246" s="161"/>
      <c r="AW246" s="162" t="str">
        <f aca="false">IF(O246="","",O246)</f>
        <v/>
      </c>
      <c r="AX246" s="161"/>
      <c r="AY246" s="161"/>
      <c r="AZ246" s="161"/>
      <c r="BA246" s="163" t="str">
        <f aca="false">IF(E246="","",E246)</f>
        <v/>
      </c>
      <c r="BB246" s="164" t="str">
        <f aca="false">IF(K246="","",K246)</f>
        <v/>
      </c>
      <c r="BC246" s="165" t="str">
        <f aca="false">IF(L246="","",L246)</f>
        <v/>
      </c>
      <c r="BT246" s="13" t="str">
        <f aca="false">IF($S246="CANCELADO",1,"")</f>
        <v/>
      </c>
      <c r="BU246" s="13" t="str">
        <f aca="false">IF($S246="DEVUELTO",1,"")</f>
        <v/>
      </c>
      <c r="BV246" s="13" t="str">
        <f aca="false">IF($S246="DEVUELTO",1,"")</f>
        <v/>
      </c>
      <c r="BW246" s="13" t="str">
        <f aca="false">IF($S246="CANCELADO",1,"")</f>
        <v/>
      </c>
    </row>
    <row r="247" customFormat="false" ht="23.1" hidden="false" customHeight="true" outlineLevel="0" collapsed="false">
      <c r="A247" s="143" t="n">
        <v>240</v>
      </c>
      <c r="B247" s="144"/>
      <c r="C247" s="145"/>
      <c r="D247" s="146"/>
      <c r="E247" s="147"/>
      <c r="F247" s="148"/>
      <c r="G247" s="144"/>
      <c r="H247" s="144"/>
      <c r="I247" s="144"/>
      <c r="J247" s="148"/>
      <c r="K247" s="148"/>
      <c r="L247" s="149"/>
      <c r="M247" s="144"/>
      <c r="N247" s="150"/>
      <c r="O247" s="150"/>
      <c r="P247" s="151" t="n">
        <f aca="false">IF(O247="",N247,"")</f>
        <v>0</v>
      </c>
      <c r="Q247" s="151" t="str">
        <f aca="false">IF(O247="","",(IF(N247&gt;O247,N247-O247,"")))</f>
        <v/>
      </c>
      <c r="R247" s="151" t="str">
        <f aca="false">IF(N247-O247&lt;0,N247-O247,"")</f>
        <v/>
      </c>
      <c r="S247" s="151" t="str">
        <f aca="false">IF(C247&lt;&gt;"",IF($N247="","CANCELADO",IF($O247&lt;&gt;"","FACTURADO","DEVUELTO")),IF(C247="",""))</f>
        <v/>
      </c>
      <c r="T247" s="152"/>
      <c r="U247" s="144"/>
      <c r="V247" s="153"/>
      <c r="W247" s="153"/>
      <c r="X247" s="154" t="n">
        <f aca="false">V247+W247</f>
        <v>0</v>
      </c>
      <c r="Y247" s="128"/>
      <c r="Z247" s="128"/>
      <c r="AA247" s="129" t="n">
        <f aca="false">IF(AND(Y247&lt;&gt;"",Z247&lt;&gt;""),Z247-Y247,0)</f>
        <v>0</v>
      </c>
      <c r="AB247" s="130"/>
      <c r="AC247" s="130"/>
      <c r="AD247" s="129" t="n">
        <f aca="false">AA247-(AB247+AC247)</f>
        <v>0</v>
      </c>
      <c r="AE247" s="149"/>
      <c r="AF247" s="155"/>
      <c r="AG247" s="146"/>
      <c r="AH247" s="144"/>
      <c r="AI247" s="148"/>
      <c r="AJ247" s="144"/>
      <c r="AK247" s="148"/>
      <c r="AL247" s="149"/>
      <c r="AM247" s="144"/>
      <c r="AN247" s="144"/>
      <c r="AO247" s="156"/>
      <c r="AP247" s="135"/>
      <c r="AQ247" s="157"/>
      <c r="AS247" s="137" t="n">
        <v>240</v>
      </c>
      <c r="AT247" s="160" t="n">
        <v>77101001</v>
      </c>
      <c r="AU247" s="161"/>
      <c r="AV247" s="161"/>
      <c r="AW247" s="162" t="str">
        <f aca="false">IF(O247="","",O247)</f>
        <v/>
      </c>
      <c r="AX247" s="161"/>
      <c r="AY247" s="161"/>
      <c r="AZ247" s="161"/>
      <c r="BA247" s="163" t="str">
        <f aca="false">IF(E247="","",E247)</f>
        <v/>
      </c>
      <c r="BB247" s="164" t="str">
        <f aca="false">IF(K247="","",K247)</f>
        <v/>
      </c>
      <c r="BC247" s="165" t="str">
        <f aca="false">IF(L247="","",L247)</f>
        <v/>
      </c>
      <c r="BT247" s="13" t="str">
        <f aca="false">IF($S247="CANCELADO",1,"")</f>
        <v/>
      </c>
      <c r="BU247" s="13" t="str">
        <f aca="false">IF($S247="DEVUELTO",1,"")</f>
        <v/>
      </c>
      <c r="BV247" s="13" t="str">
        <f aca="false">IF($S247="DEVUELTO",1,"")</f>
        <v/>
      </c>
      <c r="BW247" s="13" t="str">
        <f aca="false">IF($S247="CANCELADO",1,"")</f>
        <v/>
      </c>
    </row>
    <row r="248" customFormat="false" ht="23.1" hidden="false" customHeight="true" outlineLevel="0" collapsed="false">
      <c r="A248" s="143" t="n">
        <v>241</v>
      </c>
      <c r="B248" s="144"/>
      <c r="C248" s="145"/>
      <c r="D248" s="146"/>
      <c r="E248" s="147"/>
      <c r="F248" s="148"/>
      <c r="G248" s="144"/>
      <c r="H248" s="144"/>
      <c r="I248" s="144"/>
      <c r="J248" s="148"/>
      <c r="K248" s="148"/>
      <c r="L248" s="149"/>
      <c r="M248" s="144"/>
      <c r="N248" s="150"/>
      <c r="O248" s="150"/>
      <c r="P248" s="151" t="n">
        <f aca="false">IF(O248="",N248,"")</f>
        <v>0</v>
      </c>
      <c r="Q248" s="151" t="str">
        <f aca="false">IF(O248="","",(IF(N248&gt;O248,N248-O248,"")))</f>
        <v/>
      </c>
      <c r="R248" s="151" t="str">
        <f aca="false">IF(N248-O248&lt;0,N248-O248,"")</f>
        <v/>
      </c>
      <c r="S248" s="151" t="str">
        <f aca="false">IF(C248&lt;&gt;"",IF($N248="","CANCELADO",IF($O248&lt;&gt;"","FACTURADO","DEVUELTO")),IF(C248="",""))</f>
        <v/>
      </c>
      <c r="T248" s="152"/>
      <c r="U248" s="144"/>
      <c r="V248" s="153"/>
      <c r="W248" s="153"/>
      <c r="X248" s="154" t="n">
        <f aca="false">V248+W248</f>
        <v>0</v>
      </c>
      <c r="Y248" s="128"/>
      <c r="Z248" s="128"/>
      <c r="AA248" s="129" t="n">
        <f aca="false">IF(AND(Y248&lt;&gt;"",Z248&lt;&gt;""),Z248-Y248,0)</f>
        <v>0</v>
      </c>
      <c r="AB248" s="130"/>
      <c r="AC248" s="130"/>
      <c r="AD248" s="129" t="n">
        <f aca="false">AA248-(AB248+AC248)</f>
        <v>0</v>
      </c>
      <c r="AE248" s="149"/>
      <c r="AF248" s="155"/>
      <c r="AG248" s="146"/>
      <c r="AH248" s="144"/>
      <c r="AI248" s="148"/>
      <c r="AJ248" s="144"/>
      <c r="AK248" s="148"/>
      <c r="AL248" s="149"/>
      <c r="AM248" s="144"/>
      <c r="AN248" s="144"/>
      <c r="AO248" s="156"/>
      <c r="AP248" s="135"/>
      <c r="AQ248" s="157"/>
      <c r="AS248" s="137" t="n">
        <v>241</v>
      </c>
      <c r="AT248" s="138" t="n">
        <v>77101001</v>
      </c>
      <c r="AU248" s="138"/>
      <c r="AV248" s="138"/>
      <c r="AW248" s="139" t="str">
        <f aca="false">IF(O248="","",O248)</f>
        <v/>
      </c>
      <c r="AX248" s="138"/>
      <c r="AY248" s="138"/>
      <c r="AZ248" s="138"/>
      <c r="BA248" s="140" t="str">
        <f aca="false">IF(E248="","",E248)</f>
        <v/>
      </c>
      <c r="BB248" s="141" t="str">
        <f aca="false">IF(K248="","",K248)</f>
        <v/>
      </c>
      <c r="BC248" s="142" t="str">
        <f aca="false">IF(L248="","",L248)</f>
        <v/>
      </c>
      <c r="BT248" s="13" t="str">
        <f aca="false">IF($S248="CANCELADO",1,"")</f>
        <v/>
      </c>
      <c r="BU248" s="13" t="str">
        <f aca="false">IF($S248="DEVUELTO",1,"")</f>
        <v/>
      </c>
      <c r="BV248" s="13" t="str">
        <f aca="false">IF($S248="DEVUELTO",1,"")</f>
        <v/>
      </c>
      <c r="BW248" s="13" t="str">
        <f aca="false">IF($S248="CANCELADO",1,"")</f>
        <v/>
      </c>
    </row>
    <row r="249" customFormat="false" ht="23.1" hidden="false" customHeight="true" outlineLevel="0" collapsed="false">
      <c r="A249" s="143" t="n">
        <v>242</v>
      </c>
      <c r="B249" s="144"/>
      <c r="C249" s="145"/>
      <c r="D249" s="146"/>
      <c r="E249" s="147"/>
      <c r="F249" s="148"/>
      <c r="G249" s="144"/>
      <c r="H249" s="144"/>
      <c r="I249" s="144"/>
      <c r="J249" s="148"/>
      <c r="K249" s="148"/>
      <c r="L249" s="149"/>
      <c r="M249" s="144"/>
      <c r="N249" s="150"/>
      <c r="O249" s="150"/>
      <c r="P249" s="151" t="n">
        <f aca="false">IF(O249="",N249,"")</f>
        <v>0</v>
      </c>
      <c r="Q249" s="151" t="str">
        <f aca="false">IF(O249="","",(IF(N249&gt;O249,N249-O249,"")))</f>
        <v/>
      </c>
      <c r="R249" s="151" t="str">
        <f aca="false">IF(N249-O249&lt;0,N249-O249,"")</f>
        <v/>
      </c>
      <c r="S249" s="151" t="str">
        <f aca="false">IF(C249&lt;&gt;"",IF($N249="","CANCELADO",IF($O249&lt;&gt;"","FACTURADO","DEVUELTO")),IF(C249="",""))</f>
        <v/>
      </c>
      <c r="T249" s="152"/>
      <c r="U249" s="144"/>
      <c r="V249" s="153"/>
      <c r="W249" s="153"/>
      <c r="X249" s="154" t="n">
        <f aca="false">V249+W249</f>
        <v>0</v>
      </c>
      <c r="Y249" s="128"/>
      <c r="Z249" s="128"/>
      <c r="AA249" s="129" t="n">
        <f aca="false">IF(AND(Y249&lt;&gt;"",Z249&lt;&gt;""),Z249-Y249,0)</f>
        <v>0</v>
      </c>
      <c r="AB249" s="130"/>
      <c r="AC249" s="130"/>
      <c r="AD249" s="129" t="n">
        <f aca="false">AA249-(AB249+AC249)</f>
        <v>0</v>
      </c>
      <c r="AE249" s="149"/>
      <c r="AF249" s="155"/>
      <c r="AG249" s="146"/>
      <c r="AH249" s="144"/>
      <c r="AI249" s="148"/>
      <c r="AJ249" s="144"/>
      <c r="AK249" s="148"/>
      <c r="AL249" s="149"/>
      <c r="AM249" s="144"/>
      <c r="AN249" s="144"/>
      <c r="AO249" s="156"/>
      <c r="AP249" s="135"/>
      <c r="AQ249" s="157"/>
      <c r="AS249" s="137" t="n">
        <v>242</v>
      </c>
      <c r="AT249" s="141" t="n">
        <v>77101001</v>
      </c>
      <c r="AU249" s="138"/>
      <c r="AV249" s="138"/>
      <c r="AW249" s="139" t="str">
        <f aca="false">IF(O249="","",O249)</f>
        <v/>
      </c>
      <c r="AX249" s="138"/>
      <c r="AY249" s="138"/>
      <c r="AZ249" s="138"/>
      <c r="BA249" s="140" t="str">
        <f aca="false">IF(E249="","",E249)</f>
        <v/>
      </c>
      <c r="BB249" s="141" t="str">
        <f aca="false">IF(K249="","",K249)</f>
        <v/>
      </c>
      <c r="BC249" s="142" t="str">
        <f aca="false">IF(L249="","",L249)</f>
        <v/>
      </c>
      <c r="BT249" s="13" t="str">
        <f aca="false">IF($S249="CANCELADO",1,"")</f>
        <v/>
      </c>
      <c r="BU249" s="13" t="str">
        <f aca="false">IF($S249="DEVUELTO",1,"")</f>
        <v/>
      </c>
      <c r="BV249" s="13" t="str">
        <f aca="false">IF($S249="DEVUELTO",1,"")</f>
        <v/>
      </c>
      <c r="BW249" s="13" t="str">
        <f aca="false">IF($S249="CANCELADO",1,"")</f>
        <v/>
      </c>
    </row>
    <row r="250" customFormat="false" ht="23.1" hidden="false" customHeight="true" outlineLevel="0" collapsed="false">
      <c r="A250" s="143" t="n">
        <v>243</v>
      </c>
      <c r="B250" s="144"/>
      <c r="C250" s="145"/>
      <c r="D250" s="146"/>
      <c r="E250" s="147"/>
      <c r="F250" s="148"/>
      <c r="G250" s="144"/>
      <c r="H250" s="144"/>
      <c r="I250" s="144"/>
      <c r="J250" s="148"/>
      <c r="K250" s="148"/>
      <c r="L250" s="149"/>
      <c r="M250" s="144"/>
      <c r="N250" s="150"/>
      <c r="O250" s="150"/>
      <c r="P250" s="151" t="n">
        <f aca="false">IF(O250="",N250,"")</f>
        <v>0</v>
      </c>
      <c r="Q250" s="151" t="str">
        <f aca="false">IF(O250="","",(IF(N250&gt;O250,N250-O250,"")))</f>
        <v/>
      </c>
      <c r="R250" s="151" t="str">
        <f aca="false">IF(N250-O250&lt;0,N250-O250,"")</f>
        <v/>
      </c>
      <c r="S250" s="151" t="str">
        <f aca="false">IF(C250&lt;&gt;"",IF($N250="","CANCELADO",IF($O250&lt;&gt;"","FACTURADO","DEVUELTO")),IF(C250="",""))</f>
        <v/>
      </c>
      <c r="T250" s="152"/>
      <c r="U250" s="144"/>
      <c r="V250" s="153"/>
      <c r="W250" s="153"/>
      <c r="X250" s="154" t="n">
        <f aca="false">V250+W250</f>
        <v>0</v>
      </c>
      <c r="Y250" s="128"/>
      <c r="Z250" s="128"/>
      <c r="AA250" s="129" t="n">
        <f aca="false">IF(AND(Y250&lt;&gt;"",Z250&lt;&gt;""),Z250-Y250,0)</f>
        <v>0</v>
      </c>
      <c r="AB250" s="130"/>
      <c r="AC250" s="130"/>
      <c r="AD250" s="129" t="n">
        <f aca="false">AA250-(AB250+AC250)</f>
        <v>0</v>
      </c>
      <c r="AE250" s="149"/>
      <c r="AF250" s="155"/>
      <c r="AG250" s="146"/>
      <c r="AH250" s="144"/>
      <c r="AI250" s="148"/>
      <c r="AJ250" s="144"/>
      <c r="AK250" s="148"/>
      <c r="AL250" s="149"/>
      <c r="AM250" s="144"/>
      <c r="AN250" s="144"/>
      <c r="AO250" s="156"/>
      <c r="AP250" s="135"/>
      <c r="AQ250" s="157"/>
      <c r="AS250" s="137" t="n">
        <v>243</v>
      </c>
      <c r="AT250" s="158" t="n">
        <v>77101001</v>
      </c>
      <c r="AU250" s="138"/>
      <c r="AV250" s="138"/>
      <c r="AW250" s="139" t="str">
        <f aca="false">IF(O250="","",O250)</f>
        <v/>
      </c>
      <c r="AX250" s="138"/>
      <c r="AY250" s="138"/>
      <c r="AZ250" s="138"/>
      <c r="BA250" s="140" t="str">
        <f aca="false">IF(E250="","",E250)</f>
        <v/>
      </c>
      <c r="BB250" s="141" t="str">
        <f aca="false">IF(K250="","",K250)</f>
        <v/>
      </c>
      <c r="BC250" s="142" t="str">
        <f aca="false">IF(L250="","",L250)</f>
        <v/>
      </c>
      <c r="BT250" s="13" t="str">
        <f aca="false">IF($S250="CANCELADO",1,"")</f>
        <v/>
      </c>
      <c r="BU250" s="13" t="str">
        <f aca="false">IF($S250="DEVUELTO",1,"")</f>
        <v/>
      </c>
      <c r="BV250" s="13" t="str">
        <f aca="false">IF($S250="DEVUELTO",1,"")</f>
        <v/>
      </c>
      <c r="BW250" s="13" t="str">
        <f aca="false">IF($S250="CANCELADO",1,"")</f>
        <v/>
      </c>
    </row>
    <row r="251" customFormat="false" ht="23.1" hidden="false" customHeight="true" outlineLevel="0" collapsed="false">
      <c r="A251" s="143" t="n">
        <v>244</v>
      </c>
      <c r="B251" s="144"/>
      <c r="C251" s="145"/>
      <c r="D251" s="146"/>
      <c r="E251" s="147"/>
      <c r="F251" s="148"/>
      <c r="G251" s="144"/>
      <c r="H251" s="144"/>
      <c r="I251" s="144"/>
      <c r="J251" s="148"/>
      <c r="K251" s="148"/>
      <c r="L251" s="149"/>
      <c r="M251" s="144"/>
      <c r="N251" s="150"/>
      <c r="O251" s="150"/>
      <c r="P251" s="151" t="n">
        <f aca="false">IF(O251="",N251,"")</f>
        <v>0</v>
      </c>
      <c r="Q251" s="151" t="str">
        <f aca="false">IF(O251="","",(IF(N251&gt;O251,N251-O251,"")))</f>
        <v/>
      </c>
      <c r="R251" s="151" t="str">
        <f aca="false">IF(N251-O251&lt;0,N251-O251,"")</f>
        <v/>
      </c>
      <c r="S251" s="151" t="str">
        <f aca="false">IF(C251&lt;&gt;"",IF($N251="","CANCELADO",IF($O251&lt;&gt;"","FACTURADO","DEVUELTO")),IF(C251="",""))</f>
        <v/>
      </c>
      <c r="T251" s="152"/>
      <c r="U251" s="144"/>
      <c r="V251" s="153"/>
      <c r="W251" s="153"/>
      <c r="X251" s="154" t="n">
        <f aca="false">V251+W251</f>
        <v>0</v>
      </c>
      <c r="Y251" s="128"/>
      <c r="Z251" s="128"/>
      <c r="AA251" s="129" t="n">
        <f aca="false">IF(AND(Y251&lt;&gt;"",Z251&lt;&gt;""),Z251-Y251,0)</f>
        <v>0</v>
      </c>
      <c r="AB251" s="130"/>
      <c r="AC251" s="130"/>
      <c r="AD251" s="129" t="n">
        <f aca="false">AA251-(AB251+AC251)</f>
        <v>0</v>
      </c>
      <c r="AE251" s="149"/>
      <c r="AF251" s="155"/>
      <c r="AG251" s="146"/>
      <c r="AH251" s="144"/>
      <c r="AI251" s="148"/>
      <c r="AJ251" s="144"/>
      <c r="AK251" s="148"/>
      <c r="AL251" s="149"/>
      <c r="AM251" s="144"/>
      <c r="AN251" s="144"/>
      <c r="AO251" s="156"/>
      <c r="AP251" s="135"/>
      <c r="AQ251" s="157"/>
      <c r="AS251" s="137" t="n">
        <v>244</v>
      </c>
      <c r="AT251" s="158" t="n">
        <v>77101001</v>
      </c>
      <c r="AU251" s="138"/>
      <c r="AV251" s="138"/>
      <c r="AW251" s="139" t="str">
        <f aca="false">IF(O251="","",O251)</f>
        <v/>
      </c>
      <c r="AX251" s="138"/>
      <c r="AY251" s="138"/>
      <c r="AZ251" s="138"/>
      <c r="BA251" s="140" t="str">
        <f aca="false">IF(E251="","",E251)</f>
        <v/>
      </c>
      <c r="BB251" s="141" t="str">
        <f aca="false">IF(K251="","",K251)</f>
        <v/>
      </c>
      <c r="BC251" s="142" t="str">
        <f aca="false">IF(L251="","",L251)</f>
        <v/>
      </c>
      <c r="BT251" s="13" t="str">
        <f aca="false">IF($S251="CANCELADO",1,"")</f>
        <v/>
      </c>
      <c r="BU251" s="13" t="str">
        <f aca="false">IF($S251="DEVUELTO",1,"")</f>
        <v/>
      </c>
      <c r="BV251" s="13" t="str">
        <f aca="false">IF($S251="DEVUELTO",1,"")</f>
        <v/>
      </c>
      <c r="BW251" s="13" t="str">
        <f aca="false">IF($S251="CANCELADO",1,"")</f>
        <v/>
      </c>
    </row>
    <row r="252" customFormat="false" ht="23.1" hidden="false" customHeight="true" outlineLevel="0" collapsed="false">
      <c r="A252" s="143" t="n">
        <v>245</v>
      </c>
      <c r="B252" s="144"/>
      <c r="C252" s="145"/>
      <c r="D252" s="146"/>
      <c r="E252" s="147"/>
      <c r="F252" s="148"/>
      <c r="G252" s="144"/>
      <c r="H252" s="144"/>
      <c r="I252" s="144"/>
      <c r="J252" s="148"/>
      <c r="K252" s="148"/>
      <c r="L252" s="149"/>
      <c r="M252" s="144"/>
      <c r="N252" s="150"/>
      <c r="O252" s="150"/>
      <c r="P252" s="151" t="n">
        <f aca="false">IF(O252="",N252,"")</f>
        <v>0</v>
      </c>
      <c r="Q252" s="151" t="str">
        <f aca="false">IF(O252="","",(IF(N252&gt;O252,N252-O252,"")))</f>
        <v/>
      </c>
      <c r="R252" s="151" t="str">
        <f aca="false">IF(N252-O252&lt;0,N252-O252,"")</f>
        <v/>
      </c>
      <c r="S252" s="151" t="str">
        <f aca="false">IF(C252&lt;&gt;"",IF($N252="","CANCELADO",IF($O252&lt;&gt;"","FACTURADO","DEVUELTO")),IF(C252="",""))</f>
        <v/>
      </c>
      <c r="T252" s="152"/>
      <c r="U252" s="144"/>
      <c r="V252" s="153"/>
      <c r="W252" s="153"/>
      <c r="X252" s="154" t="n">
        <f aca="false">V252+W252</f>
        <v>0</v>
      </c>
      <c r="Y252" s="128"/>
      <c r="Z252" s="128"/>
      <c r="AA252" s="129" t="n">
        <f aca="false">IF(AND(Y252&lt;&gt;"",Z252&lt;&gt;""),Z252-Y252,0)</f>
        <v>0</v>
      </c>
      <c r="AB252" s="130"/>
      <c r="AC252" s="130"/>
      <c r="AD252" s="129" t="n">
        <f aca="false">AA252-(AB252+AC252)</f>
        <v>0</v>
      </c>
      <c r="AE252" s="149"/>
      <c r="AF252" s="155"/>
      <c r="AG252" s="146"/>
      <c r="AH252" s="144"/>
      <c r="AI252" s="148"/>
      <c r="AJ252" s="144"/>
      <c r="AK252" s="148"/>
      <c r="AL252" s="149"/>
      <c r="AM252" s="144"/>
      <c r="AN252" s="144"/>
      <c r="AO252" s="156"/>
      <c r="AP252" s="135"/>
      <c r="AQ252" s="157"/>
      <c r="AS252" s="137" t="n">
        <v>245</v>
      </c>
      <c r="AT252" s="158" t="n">
        <v>77101001</v>
      </c>
      <c r="AU252" s="138"/>
      <c r="AV252" s="138"/>
      <c r="AW252" s="139" t="str">
        <f aca="false">IF(O252="","",O252)</f>
        <v/>
      </c>
      <c r="AX252" s="138"/>
      <c r="AY252" s="138"/>
      <c r="AZ252" s="138"/>
      <c r="BA252" s="140" t="str">
        <f aca="false">IF(E252="","",E252)</f>
        <v/>
      </c>
      <c r="BB252" s="141" t="str">
        <f aca="false">IF(K252="","",K252)</f>
        <v/>
      </c>
      <c r="BC252" s="142" t="str">
        <f aca="false">IF(L252="","",L252)</f>
        <v/>
      </c>
      <c r="BT252" s="13" t="str">
        <f aca="false">IF($S252="CANCELADO",1,"")</f>
        <v/>
      </c>
      <c r="BU252" s="13" t="str">
        <f aca="false">IF($S252="DEVUELTO",1,"")</f>
        <v/>
      </c>
      <c r="BV252" s="13" t="str">
        <f aca="false">IF($S252="DEVUELTO",1,"")</f>
        <v/>
      </c>
      <c r="BW252" s="13" t="str">
        <f aca="false">IF($S252="CANCELADO",1,"")</f>
        <v/>
      </c>
    </row>
    <row r="253" customFormat="false" ht="23.1" hidden="false" customHeight="true" outlineLevel="0" collapsed="false">
      <c r="A253" s="143" t="n">
        <v>246</v>
      </c>
      <c r="B253" s="144"/>
      <c r="C253" s="145"/>
      <c r="D253" s="146"/>
      <c r="E253" s="147"/>
      <c r="F253" s="148"/>
      <c r="G253" s="144"/>
      <c r="H253" s="144"/>
      <c r="I253" s="144"/>
      <c r="J253" s="148"/>
      <c r="K253" s="148"/>
      <c r="L253" s="149"/>
      <c r="M253" s="144"/>
      <c r="N253" s="150"/>
      <c r="O253" s="150"/>
      <c r="P253" s="151" t="n">
        <f aca="false">IF(O253="",N253,"")</f>
        <v>0</v>
      </c>
      <c r="Q253" s="151" t="str">
        <f aca="false">IF(O253="","",(IF(N253&gt;O253,N253-O253,"")))</f>
        <v/>
      </c>
      <c r="R253" s="151" t="str">
        <f aca="false">IF(N253-O253&lt;0,N253-O253,"")</f>
        <v/>
      </c>
      <c r="S253" s="151" t="str">
        <f aca="false">IF(C253&lt;&gt;"",IF($N253="","CANCELADO",IF($O253&lt;&gt;"","FACTURADO","DEVUELTO")),IF(C253="",""))</f>
        <v/>
      </c>
      <c r="T253" s="152"/>
      <c r="U253" s="144"/>
      <c r="V253" s="153"/>
      <c r="W253" s="153"/>
      <c r="X253" s="154" t="n">
        <f aca="false">V253+W253</f>
        <v>0</v>
      </c>
      <c r="Y253" s="128"/>
      <c r="Z253" s="128"/>
      <c r="AA253" s="129" t="n">
        <f aca="false">IF(AND(Y253&lt;&gt;"",Z253&lt;&gt;""),Z253-Y253,0)</f>
        <v>0</v>
      </c>
      <c r="AB253" s="130"/>
      <c r="AC253" s="130"/>
      <c r="AD253" s="129" t="n">
        <f aca="false">AA253-(AB253+AC253)</f>
        <v>0</v>
      </c>
      <c r="AE253" s="149"/>
      <c r="AF253" s="155"/>
      <c r="AG253" s="146"/>
      <c r="AH253" s="144"/>
      <c r="AI253" s="148"/>
      <c r="AJ253" s="144"/>
      <c r="AK253" s="148"/>
      <c r="AL253" s="149"/>
      <c r="AM253" s="144"/>
      <c r="AN253" s="144"/>
      <c r="AO253" s="156"/>
      <c r="AP253" s="135"/>
      <c r="AQ253" s="157"/>
      <c r="AS253" s="137" t="n">
        <v>246</v>
      </c>
      <c r="AT253" s="158" t="n">
        <v>77101001</v>
      </c>
      <c r="AU253" s="138"/>
      <c r="AV253" s="138"/>
      <c r="AW253" s="139" t="str">
        <f aca="false">IF(O253="","",O253)</f>
        <v/>
      </c>
      <c r="AX253" s="138"/>
      <c r="AY253" s="138"/>
      <c r="AZ253" s="138"/>
      <c r="BA253" s="140" t="str">
        <f aca="false">IF(E253="","",E253)</f>
        <v/>
      </c>
      <c r="BB253" s="141" t="str">
        <f aca="false">IF(K253="","",K253)</f>
        <v/>
      </c>
      <c r="BC253" s="142" t="str">
        <f aca="false">IF(L253="","",L253)</f>
        <v/>
      </c>
      <c r="BT253" s="13" t="str">
        <f aca="false">IF($S253="CANCELADO",1,"")</f>
        <v/>
      </c>
      <c r="BU253" s="13" t="str">
        <f aca="false">IF($S253="DEVUELTO",1,"")</f>
        <v/>
      </c>
      <c r="BV253" s="13" t="str">
        <f aca="false">IF($S253="DEVUELTO",1,"")</f>
        <v/>
      </c>
      <c r="BW253" s="13" t="str">
        <f aca="false">IF($S253="CANCELADO",1,"")</f>
        <v/>
      </c>
    </row>
    <row r="254" customFormat="false" ht="23.1" hidden="false" customHeight="true" outlineLevel="0" collapsed="false">
      <c r="A254" s="143" t="n">
        <v>247</v>
      </c>
      <c r="B254" s="144"/>
      <c r="C254" s="145"/>
      <c r="D254" s="146"/>
      <c r="E254" s="147"/>
      <c r="F254" s="148"/>
      <c r="G254" s="144"/>
      <c r="H254" s="144"/>
      <c r="I254" s="144"/>
      <c r="J254" s="148"/>
      <c r="K254" s="148"/>
      <c r="L254" s="149"/>
      <c r="M254" s="144"/>
      <c r="N254" s="150"/>
      <c r="O254" s="150"/>
      <c r="P254" s="151" t="n">
        <f aca="false">IF(O254="",N254,"")</f>
        <v>0</v>
      </c>
      <c r="Q254" s="151" t="str">
        <f aca="false">IF(O254="","",(IF(N254&gt;O254,N254-O254,"")))</f>
        <v/>
      </c>
      <c r="R254" s="151" t="str">
        <f aca="false">IF(N254-O254&lt;0,N254-O254,"")</f>
        <v/>
      </c>
      <c r="S254" s="151" t="str">
        <f aca="false">IF(C254&lt;&gt;"",IF($N254="","CANCELADO",IF($O254&lt;&gt;"","FACTURADO","DEVUELTO")),IF(C254="",""))</f>
        <v/>
      </c>
      <c r="T254" s="152"/>
      <c r="U254" s="144"/>
      <c r="V254" s="153"/>
      <c r="W254" s="153"/>
      <c r="X254" s="154" t="n">
        <f aca="false">V254+W254</f>
        <v>0</v>
      </c>
      <c r="Y254" s="128"/>
      <c r="Z254" s="128"/>
      <c r="AA254" s="129" t="n">
        <f aca="false">IF(AND(Y254&lt;&gt;"",Z254&lt;&gt;""),Z254-Y254,0)</f>
        <v>0</v>
      </c>
      <c r="AB254" s="130"/>
      <c r="AC254" s="130"/>
      <c r="AD254" s="129" t="n">
        <f aca="false">AA254-(AB254+AC254)</f>
        <v>0</v>
      </c>
      <c r="AE254" s="149"/>
      <c r="AF254" s="155"/>
      <c r="AG254" s="146"/>
      <c r="AH254" s="144"/>
      <c r="AI254" s="148"/>
      <c r="AJ254" s="144"/>
      <c r="AK254" s="148"/>
      <c r="AL254" s="149"/>
      <c r="AM254" s="144"/>
      <c r="AN254" s="144"/>
      <c r="AO254" s="156"/>
      <c r="AP254" s="135"/>
      <c r="AQ254" s="157"/>
      <c r="AS254" s="137" t="n">
        <v>247</v>
      </c>
      <c r="AT254" s="158" t="n">
        <v>77101001</v>
      </c>
      <c r="AU254" s="138"/>
      <c r="AV254" s="138"/>
      <c r="AW254" s="139" t="str">
        <f aca="false">IF(O254="","",O254)</f>
        <v/>
      </c>
      <c r="AX254" s="138"/>
      <c r="AY254" s="138"/>
      <c r="AZ254" s="138"/>
      <c r="BA254" s="140" t="str">
        <f aca="false">IF(E254="","",E254)</f>
        <v/>
      </c>
      <c r="BB254" s="141" t="str">
        <f aca="false">IF(K254="","",K254)</f>
        <v/>
      </c>
      <c r="BC254" s="142" t="str">
        <f aca="false">IF(L254="","",L254)</f>
        <v/>
      </c>
      <c r="BT254" s="13" t="str">
        <f aca="false">IF($S254="CANCELADO",1,"")</f>
        <v/>
      </c>
      <c r="BU254" s="13" t="str">
        <f aca="false">IF($S254="DEVUELTO",1,"")</f>
        <v/>
      </c>
      <c r="BV254" s="13" t="str">
        <f aca="false">IF($S254="DEVUELTO",1,"")</f>
        <v/>
      </c>
      <c r="BW254" s="13" t="str">
        <f aca="false">IF($S254="CANCELADO",1,"")</f>
        <v/>
      </c>
    </row>
    <row r="255" customFormat="false" ht="23.1" hidden="false" customHeight="true" outlineLevel="0" collapsed="false">
      <c r="A255" s="143" t="n">
        <v>248</v>
      </c>
      <c r="B255" s="144"/>
      <c r="C255" s="145"/>
      <c r="D255" s="146"/>
      <c r="E255" s="147"/>
      <c r="F255" s="148"/>
      <c r="G255" s="144"/>
      <c r="H255" s="144"/>
      <c r="I255" s="144"/>
      <c r="J255" s="148"/>
      <c r="K255" s="148"/>
      <c r="L255" s="149"/>
      <c r="M255" s="144"/>
      <c r="N255" s="150"/>
      <c r="O255" s="150"/>
      <c r="P255" s="151" t="n">
        <f aca="false">IF(O255="",N255,"")</f>
        <v>0</v>
      </c>
      <c r="Q255" s="151" t="str">
        <f aca="false">IF(O255="","",(IF(N255&gt;O255,N255-O255,"")))</f>
        <v/>
      </c>
      <c r="R255" s="151" t="str">
        <f aca="false">IF(N255-O255&lt;0,N255-O255,"")</f>
        <v/>
      </c>
      <c r="S255" s="151" t="str">
        <f aca="false">IF(C255&lt;&gt;"",IF($N255="","CANCELADO",IF($O255&lt;&gt;"","FACTURADO","DEVUELTO")),IF(C255="",""))</f>
        <v/>
      </c>
      <c r="T255" s="152"/>
      <c r="U255" s="144"/>
      <c r="V255" s="153"/>
      <c r="W255" s="153"/>
      <c r="X255" s="154" t="n">
        <f aca="false">V255+W255</f>
        <v>0</v>
      </c>
      <c r="Y255" s="128"/>
      <c r="Z255" s="128"/>
      <c r="AA255" s="129" t="n">
        <f aca="false">IF(AND(Y255&lt;&gt;"",Z255&lt;&gt;""),Z255-Y255,0)</f>
        <v>0</v>
      </c>
      <c r="AB255" s="130"/>
      <c r="AC255" s="130"/>
      <c r="AD255" s="129" t="n">
        <f aca="false">AA255-(AB255+AC255)</f>
        <v>0</v>
      </c>
      <c r="AE255" s="149"/>
      <c r="AF255" s="155"/>
      <c r="AG255" s="146"/>
      <c r="AH255" s="144"/>
      <c r="AI255" s="148"/>
      <c r="AJ255" s="144"/>
      <c r="AK255" s="148"/>
      <c r="AL255" s="149"/>
      <c r="AM255" s="144"/>
      <c r="AN255" s="144"/>
      <c r="AO255" s="156"/>
      <c r="AP255" s="135"/>
      <c r="AQ255" s="157"/>
      <c r="AS255" s="137" t="n">
        <v>248</v>
      </c>
      <c r="AT255" s="158" t="n">
        <v>77101001</v>
      </c>
      <c r="AU255" s="138"/>
      <c r="AV255" s="138"/>
      <c r="AW255" s="139" t="str">
        <f aca="false">IF(O255="","",O255)</f>
        <v/>
      </c>
      <c r="AX255" s="138"/>
      <c r="AY255" s="138"/>
      <c r="AZ255" s="138"/>
      <c r="BA255" s="140" t="str">
        <f aca="false">IF(E255="","",E255)</f>
        <v/>
      </c>
      <c r="BB255" s="141" t="str">
        <f aca="false">IF(K255="","",K255)</f>
        <v/>
      </c>
      <c r="BC255" s="142" t="str">
        <f aca="false">IF(L255="","",L255)</f>
        <v/>
      </c>
      <c r="BT255" s="13" t="str">
        <f aca="false">IF($S255="CANCELADO",1,"")</f>
        <v/>
      </c>
      <c r="BU255" s="13" t="str">
        <f aca="false">IF($S255="DEVUELTO",1,"")</f>
        <v/>
      </c>
      <c r="BV255" s="13" t="str">
        <f aca="false">IF($S255="DEVUELTO",1,"")</f>
        <v/>
      </c>
      <c r="BW255" s="13" t="str">
        <f aca="false">IF($S255="CANCELADO",1,"")</f>
        <v/>
      </c>
    </row>
    <row r="256" customFormat="false" ht="23.1" hidden="false" customHeight="true" outlineLevel="0" collapsed="false">
      <c r="A256" s="143" t="n">
        <v>249</v>
      </c>
      <c r="B256" s="144"/>
      <c r="C256" s="145"/>
      <c r="D256" s="146"/>
      <c r="E256" s="147"/>
      <c r="F256" s="148"/>
      <c r="G256" s="144"/>
      <c r="H256" s="144"/>
      <c r="I256" s="144"/>
      <c r="J256" s="148"/>
      <c r="K256" s="148"/>
      <c r="L256" s="149"/>
      <c r="M256" s="144"/>
      <c r="N256" s="150"/>
      <c r="O256" s="150"/>
      <c r="P256" s="151" t="n">
        <f aca="false">IF(O256="",N256,"")</f>
        <v>0</v>
      </c>
      <c r="Q256" s="151" t="str">
        <f aca="false">IF(O256="","",(IF(N256&gt;O256,N256-O256,"")))</f>
        <v/>
      </c>
      <c r="R256" s="151" t="str">
        <f aca="false">IF(N256-O256&lt;0,N256-O256,"")</f>
        <v/>
      </c>
      <c r="S256" s="151" t="str">
        <f aca="false">IF(C256&lt;&gt;"",IF($N256="","CANCELADO",IF($O256&lt;&gt;"","FACTURADO","DEVUELTO")),IF(C256="",""))</f>
        <v/>
      </c>
      <c r="T256" s="152"/>
      <c r="U256" s="144"/>
      <c r="V256" s="153"/>
      <c r="W256" s="153"/>
      <c r="X256" s="154" t="n">
        <f aca="false">V256+W256</f>
        <v>0</v>
      </c>
      <c r="Y256" s="128"/>
      <c r="Z256" s="128"/>
      <c r="AA256" s="129" t="n">
        <f aca="false">IF(AND(Y256&lt;&gt;"",Z256&lt;&gt;""),Z256-Y256,0)</f>
        <v>0</v>
      </c>
      <c r="AB256" s="130"/>
      <c r="AC256" s="130"/>
      <c r="AD256" s="129" t="n">
        <f aca="false">AA256-(AB256+AC256)</f>
        <v>0</v>
      </c>
      <c r="AE256" s="149"/>
      <c r="AF256" s="155"/>
      <c r="AG256" s="146"/>
      <c r="AH256" s="144"/>
      <c r="AI256" s="148"/>
      <c r="AJ256" s="144"/>
      <c r="AK256" s="148"/>
      <c r="AL256" s="149"/>
      <c r="AM256" s="144"/>
      <c r="AN256" s="144"/>
      <c r="AO256" s="156"/>
      <c r="AP256" s="135"/>
      <c r="AQ256" s="157"/>
      <c r="AS256" s="137" t="n">
        <v>249</v>
      </c>
      <c r="AT256" s="158" t="n">
        <v>77101001</v>
      </c>
      <c r="AU256" s="138"/>
      <c r="AV256" s="138"/>
      <c r="AW256" s="139" t="str">
        <f aca="false">IF(O256="","",O256)</f>
        <v/>
      </c>
      <c r="AX256" s="138"/>
      <c r="AY256" s="138"/>
      <c r="AZ256" s="138"/>
      <c r="BA256" s="140" t="str">
        <f aca="false">IF(E256="","",E256)</f>
        <v/>
      </c>
      <c r="BB256" s="141" t="str">
        <f aca="false">IF(K256="","",K256)</f>
        <v/>
      </c>
      <c r="BC256" s="142" t="str">
        <f aca="false">IF(L256="","",L256)</f>
        <v/>
      </c>
      <c r="BT256" s="13" t="str">
        <f aca="false">IF($S256="CANCELADO",1,"")</f>
        <v/>
      </c>
      <c r="BU256" s="13" t="str">
        <f aca="false">IF($S256="DEVUELTO",1,"")</f>
        <v/>
      </c>
      <c r="BV256" s="13" t="str">
        <f aca="false">IF($S256="DEVUELTO",1,"")</f>
        <v/>
      </c>
      <c r="BW256" s="13" t="str">
        <f aca="false">IF($S256="CANCELADO",1,"")</f>
        <v/>
      </c>
    </row>
    <row r="257" customFormat="false" ht="23.1" hidden="false" customHeight="true" outlineLevel="0" collapsed="false">
      <c r="A257" s="143" t="n">
        <v>250</v>
      </c>
      <c r="B257" s="144"/>
      <c r="C257" s="145"/>
      <c r="D257" s="146"/>
      <c r="E257" s="147"/>
      <c r="F257" s="148"/>
      <c r="G257" s="144"/>
      <c r="H257" s="144"/>
      <c r="I257" s="144"/>
      <c r="J257" s="148"/>
      <c r="K257" s="148"/>
      <c r="L257" s="149"/>
      <c r="M257" s="144"/>
      <c r="N257" s="150"/>
      <c r="O257" s="150"/>
      <c r="P257" s="151" t="n">
        <f aca="false">IF(O257="",N257,"")</f>
        <v>0</v>
      </c>
      <c r="Q257" s="151" t="str">
        <f aca="false">IF(O257="","",(IF(N257&gt;O257,N257-O257,"")))</f>
        <v/>
      </c>
      <c r="R257" s="151" t="str">
        <f aca="false">IF(N257-O257&lt;0,N257-O257,"")</f>
        <v/>
      </c>
      <c r="S257" s="151" t="str">
        <f aca="false">IF(C257&lt;&gt;"",IF($N257="","CANCELADO",IF($O257&lt;&gt;"","FACTURADO","DEVUELTO")),IF(C257="",""))</f>
        <v/>
      </c>
      <c r="T257" s="152"/>
      <c r="U257" s="144"/>
      <c r="V257" s="153"/>
      <c r="W257" s="153"/>
      <c r="X257" s="154" t="n">
        <f aca="false">V257+W257</f>
        <v>0</v>
      </c>
      <c r="Y257" s="128"/>
      <c r="Z257" s="128"/>
      <c r="AA257" s="129" t="n">
        <f aca="false">IF(AND(Y257&lt;&gt;"",Z257&lt;&gt;""),Z257-Y257,0)</f>
        <v>0</v>
      </c>
      <c r="AB257" s="130"/>
      <c r="AC257" s="130"/>
      <c r="AD257" s="129" t="n">
        <f aca="false">AA257-(AB257+AC257)</f>
        <v>0</v>
      </c>
      <c r="AE257" s="149"/>
      <c r="AF257" s="155"/>
      <c r="AG257" s="146"/>
      <c r="AH257" s="144"/>
      <c r="AI257" s="148"/>
      <c r="AJ257" s="144"/>
      <c r="AK257" s="148"/>
      <c r="AL257" s="149"/>
      <c r="AM257" s="144"/>
      <c r="AN257" s="144"/>
      <c r="AO257" s="156"/>
      <c r="AP257" s="135"/>
      <c r="AQ257" s="157"/>
      <c r="AS257" s="137" t="n">
        <v>250</v>
      </c>
      <c r="AT257" s="158" t="n">
        <v>77101001</v>
      </c>
      <c r="AU257" s="138"/>
      <c r="AV257" s="138"/>
      <c r="AW257" s="139" t="str">
        <f aca="false">IF(O257="","",O257)</f>
        <v/>
      </c>
      <c r="AX257" s="138"/>
      <c r="AY257" s="138"/>
      <c r="AZ257" s="138"/>
      <c r="BA257" s="140" t="str">
        <f aca="false">IF(E257="","",E257)</f>
        <v/>
      </c>
      <c r="BB257" s="141" t="str">
        <f aca="false">IF(K257="","",K257)</f>
        <v/>
      </c>
      <c r="BC257" s="142" t="str">
        <f aca="false">IF(L257="","",L257)</f>
        <v/>
      </c>
      <c r="BT257" s="13" t="str">
        <f aca="false">IF($S257="CANCELADO",1,"")</f>
        <v/>
      </c>
      <c r="BU257" s="13" t="str">
        <f aca="false">IF($S257="DEVUELTO",1,"")</f>
        <v/>
      </c>
      <c r="BV257" s="13" t="str">
        <f aca="false">IF($S257="DEVUELTO",1,"")</f>
        <v/>
      </c>
      <c r="BW257" s="13" t="str">
        <f aca="false">IF($S257="CANCELADO",1,"")</f>
        <v/>
      </c>
    </row>
    <row r="258" customFormat="false" ht="23.1" hidden="false" customHeight="true" outlineLevel="0" collapsed="false">
      <c r="A258" s="143" t="n">
        <v>251</v>
      </c>
      <c r="B258" s="144"/>
      <c r="C258" s="145"/>
      <c r="D258" s="146"/>
      <c r="E258" s="147"/>
      <c r="F258" s="148"/>
      <c r="G258" s="144"/>
      <c r="H258" s="144"/>
      <c r="I258" s="144"/>
      <c r="J258" s="148"/>
      <c r="K258" s="148"/>
      <c r="L258" s="149"/>
      <c r="M258" s="144"/>
      <c r="N258" s="150"/>
      <c r="O258" s="150"/>
      <c r="P258" s="151" t="n">
        <f aca="false">IF(O258="",N258,"")</f>
        <v>0</v>
      </c>
      <c r="Q258" s="151" t="str">
        <f aca="false">IF(O258="","",(IF(N258&gt;O258,N258-O258,"")))</f>
        <v/>
      </c>
      <c r="R258" s="151" t="str">
        <f aca="false">IF(N258-O258&lt;0,N258-O258,"")</f>
        <v/>
      </c>
      <c r="S258" s="151" t="str">
        <f aca="false">IF(C258&lt;&gt;"",IF($N258="","CANCELADO",IF($O258&lt;&gt;"","FACTURADO","DEVUELTO")),IF(C258="",""))</f>
        <v/>
      </c>
      <c r="T258" s="152"/>
      <c r="U258" s="144"/>
      <c r="V258" s="153"/>
      <c r="W258" s="153"/>
      <c r="X258" s="154" t="n">
        <f aca="false">V258+W258</f>
        <v>0</v>
      </c>
      <c r="Y258" s="128"/>
      <c r="Z258" s="128"/>
      <c r="AA258" s="129" t="n">
        <f aca="false">IF(AND(Y258&lt;&gt;"",Z258&lt;&gt;""),Z258-Y258,0)</f>
        <v>0</v>
      </c>
      <c r="AB258" s="130"/>
      <c r="AC258" s="130"/>
      <c r="AD258" s="129" t="n">
        <f aca="false">AA258-(AB258+AC258)</f>
        <v>0</v>
      </c>
      <c r="AE258" s="149"/>
      <c r="AF258" s="155"/>
      <c r="AG258" s="146"/>
      <c r="AH258" s="144"/>
      <c r="AI258" s="148"/>
      <c r="AJ258" s="144"/>
      <c r="AK258" s="148"/>
      <c r="AL258" s="149"/>
      <c r="AM258" s="144"/>
      <c r="AN258" s="144"/>
      <c r="AO258" s="156"/>
      <c r="AP258" s="135"/>
      <c r="AQ258" s="157"/>
      <c r="AS258" s="137" t="n">
        <v>251</v>
      </c>
      <c r="AT258" s="160" t="n">
        <v>77101001</v>
      </c>
      <c r="AU258" s="161"/>
      <c r="AV258" s="161"/>
      <c r="AW258" s="162" t="str">
        <f aca="false">IF(O258="","",O258)</f>
        <v/>
      </c>
      <c r="AX258" s="161"/>
      <c r="AY258" s="161"/>
      <c r="AZ258" s="161"/>
      <c r="BA258" s="163" t="str">
        <f aca="false">IF(E258="","",E258)</f>
        <v/>
      </c>
      <c r="BB258" s="164" t="str">
        <f aca="false">IF(K258="","",K258)</f>
        <v/>
      </c>
      <c r="BC258" s="165" t="str">
        <f aca="false">IF(L258="","",L258)</f>
        <v/>
      </c>
      <c r="BT258" s="13" t="str">
        <f aca="false">IF($S258="CANCELADO",1,"")</f>
        <v/>
      </c>
      <c r="BU258" s="13" t="str">
        <f aca="false">IF($S258="DEVUELTO",1,"")</f>
        <v/>
      </c>
      <c r="BV258" s="13" t="str">
        <f aca="false">IF($S258="DEVUELTO",1,"")</f>
        <v/>
      </c>
      <c r="BW258" s="13" t="str">
        <f aca="false">IF($S258="CANCELADO",1,"")</f>
        <v/>
      </c>
    </row>
    <row r="259" customFormat="false" ht="23.1" hidden="false" customHeight="true" outlineLevel="0" collapsed="false">
      <c r="A259" s="143" t="n">
        <v>252</v>
      </c>
      <c r="B259" s="144"/>
      <c r="C259" s="145"/>
      <c r="D259" s="146"/>
      <c r="E259" s="147"/>
      <c r="F259" s="148"/>
      <c r="G259" s="144"/>
      <c r="H259" s="144"/>
      <c r="I259" s="144"/>
      <c r="J259" s="148"/>
      <c r="K259" s="148"/>
      <c r="L259" s="149"/>
      <c r="M259" s="144"/>
      <c r="N259" s="150"/>
      <c r="O259" s="150"/>
      <c r="P259" s="151" t="n">
        <f aca="false">IF(O259="",N259,"")</f>
        <v>0</v>
      </c>
      <c r="Q259" s="151" t="str">
        <f aca="false">IF(O259="","",(IF(N259&gt;O259,N259-O259,"")))</f>
        <v/>
      </c>
      <c r="R259" s="151" t="str">
        <f aca="false">IF(N259-O259&lt;0,N259-O259,"")</f>
        <v/>
      </c>
      <c r="S259" s="151" t="str">
        <f aca="false">IF(C259&lt;&gt;"",IF($N259="","CANCELADO",IF($O259&lt;&gt;"","FACTURADO","DEVUELTO")),IF(C259="",""))</f>
        <v/>
      </c>
      <c r="T259" s="152"/>
      <c r="U259" s="144"/>
      <c r="V259" s="153"/>
      <c r="W259" s="153"/>
      <c r="X259" s="154" t="n">
        <f aca="false">V259+W259</f>
        <v>0</v>
      </c>
      <c r="Y259" s="128"/>
      <c r="Z259" s="128"/>
      <c r="AA259" s="129" t="n">
        <f aca="false">IF(AND(Y259&lt;&gt;"",Z259&lt;&gt;""),Z259-Y259,0)</f>
        <v>0</v>
      </c>
      <c r="AB259" s="130"/>
      <c r="AC259" s="130"/>
      <c r="AD259" s="129" t="n">
        <f aca="false">AA259-(AB259+AC259)</f>
        <v>0</v>
      </c>
      <c r="AE259" s="149"/>
      <c r="AF259" s="155"/>
      <c r="AG259" s="146"/>
      <c r="AH259" s="144"/>
      <c r="AI259" s="148"/>
      <c r="AJ259" s="144"/>
      <c r="AK259" s="148"/>
      <c r="AL259" s="149"/>
      <c r="AM259" s="144"/>
      <c r="AN259" s="144"/>
      <c r="AO259" s="156"/>
      <c r="AP259" s="135"/>
      <c r="AQ259" s="157"/>
      <c r="AS259" s="137" t="n">
        <v>252</v>
      </c>
      <c r="AT259" s="160" t="n">
        <v>77101001</v>
      </c>
      <c r="AU259" s="161"/>
      <c r="AV259" s="161"/>
      <c r="AW259" s="162" t="str">
        <f aca="false">IF(O259="","",O259)</f>
        <v/>
      </c>
      <c r="AX259" s="161"/>
      <c r="AY259" s="161"/>
      <c r="AZ259" s="161"/>
      <c r="BA259" s="163" t="str">
        <f aca="false">IF(E259="","",E259)</f>
        <v/>
      </c>
      <c r="BB259" s="164" t="str">
        <f aca="false">IF(K259="","",K259)</f>
        <v/>
      </c>
      <c r="BC259" s="165" t="str">
        <f aca="false">IF(L259="","",L259)</f>
        <v/>
      </c>
      <c r="BT259" s="13" t="str">
        <f aca="false">IF($S259="CANCELADO",1,"")</f>
        <v/>
      </c>
      <c r="BU259" s="13" t="str">
        <f aca="false">IF($S259="DEVUELTO",1,"")</f>
        <v/>
      </c>
      <c r="BV259" s="13" t="str">
        <f aca="false">IF($S259="DEVUELTO",1,"")</f>
        <v/>
      </c>
      <c r="BW259" s="13" t="str">
        <f aca="false">IF($S259="CANCELADO",1,"")</f>
        <v/>
      </c>
    </row>
    <row r="260" customFormat="false" ht="23.1" hidden="false" customHeight="true" outlineLevel="0" collapsed="false">
      <c r="A260" s="143" t="n">
        <v>253</v>
      </c>
      <c r="B260" s="144"/>
      <c r="C260" s="145"/>
      <c r="D260" s="146"/>
      <c r="E260" s="147"/>
      <c r="F260" s="148"/>
      <c r="G260" s="144"/>
      <c r="H260" s="144"/>
      <c r="I260" s="144"/>
      <c r="J260" s="148"/>
      <c r="K260" s="148"/>
      <c r="L260" s="149"/>
      <c r="M260" s="144"/>
      <c r="N260" s="150"/>
      <c r="O260" s="150"/>
      <c r="P260" s="151" t="n">
        <f aca="false">IF(O260="",N260,"")</f>
        <v>0</v>
      </c>
      <c r="Q260" s="151" t="str">
        <f aca="false">IF(O260="","",(IF(N260&gt;O260,N260-O260,"")))</f>
        <v/>
      </c>
      <c r="R260" s="151" t="str">
        <f aca="false">IF(N260-O260&lt;0,N260-O260,"")</f>
        <v/>
      </c>
      <c r="S260" s="151" t="str">
        <f aca="false">IF(C260&lt;&gt;"",IF($N260="","CANCELADO",IF($O260&lt;&gt;"","FACTURADO","DEVUELTO")),IF(C260="",""))</f>
        <v/>
      </c>
      <c r="T260" s="152"/>
      <c r="U260" s="144"/>
      <c r="V260" s="153"/>
      <c r="W260" s="153"/>
      <c r="X260" s="154" t="n">
        <f aca="false">V260+W260</f>
        <v>0</v>
      </c>
      <c r="Y260" s="128"/>
      <c r="Z260" s="128"/>
      <c r="AA260" s="129" t="n">
        <f aca="false">IF(AND(Y260&lt;&gt;"",Z260&lt;&gt;""),Z260-Y260,0)</f>
        <v>0</v>
      </c>
      <c r="AB260" s="130"/>
      <c r="AC260" s="130"/>
      <c r="AD260" s="129" t="n">
        <f aca="false">AA260-(AB260+AC260)</f>
        <v>0</v>
      </c>
      <c r="AE260" s="149"/>
      <c r="AF260" s="155"/>
      <c r="AG260" s="146"/>
      <c r="AH260" s="144"/>
      <c r="AI260" s="148"/>
      <c r="AJ260" s="144"/>
      <c r="AK260" s="148"/>
      <c r="AL260" s="149"/>
      <c r="AM260" s="144"/>
      <c r="AN260" s="144"/>
      <c r="AO260" s="156"/>
      <c r="AP260" s="135"/>
      <c r="AQ260" s="157"/>
      <c r="AS260" s="137" t="n">
        <v>253</v>
      </c>
      <c r="AT260" s="160" t="n">
        <v>77101001</v>
      </c>
      <c r="AU260" s="161"/>
      <c r="AV260" s="161"/>
      <c r="AW260" s="162" t="str">
        <f aca="false">IF(O260="","",O260)</f>
        <v/>
      </c>
      <c r="AX260" s="161"/>
      <c r="AY260" s="161"/>
      <c r="AZ260" s="161"/>
      <c r="BA260" s="163" t="str">
        <f aca="false">IF(E260="","",E260)</f>
        <v/>
      </c>
      <c r="BB260" s="164" t="str">
        <f aca="false">IF(K260="","",K260)</f>
        <v/>
      </c>
      <c r="BC260" s="165" t="str">
        <f aca="false">IF(L260="","",L260)</f>
        <v/>
      </c>
      <c r="BT260" s="13" t="str">
        <f aca="false">IF($S260="CANCELADO",1,"")</f>
        <v/>
      </c>
      <c r="BU260" s="13" t="str">
        <f aca="false">IF($S260="DEVUELTO",1,"")</f>
        <v/>
      </c>
      <c r="BV260" s="13" t="str">
        <f aca="false">IF($S260="DEVUELTO",1,"")</f>
        <v/>
      </c>
      <c r="BW260" s="13" t="str">
        <f aca="false">IF($S260="CANCELADO",1,"")</f>
        <v/>
      </c>
    </row>
    <row r="261" customFormat="false" ht="23.1" hidden="false" customHeight="true" outlineLevel="0" collapsed="false">
      <c r="A261" s="143" t="n">
        <v>254</v>
      </c>
      <c r="B261" s="144"/>
      <c r="C261" s="145"/>
      <c r="D261" s="146"/>
      <c r="E261" s="147"/>
      <c r="F261" s="148"/>
      <c r="G261" s="144"/>
      <c r="H261" s="144"/>
      <c r="I261" s="144"/>
      <c r="J261" s="148"/>
      <c r="K261" s="148"/>
      <c r="L261" s="149"/>
      <c r="M261" s="144"/>
      <c r="N261" s="150"/>
      <c r="O261" s="150"/>
      <c r="P261" s="151" t="n">
        <f aca="false">IF(O261="",N261,"")</f>
        <v>0</v>
      </c>
      <c r="Q261" s="151" t="str">
        <f aca="false">IF(O261="","",(IF(N261&gt;O261,N261-O261,"")))</f>
        <v/>
      </c>
      <c r="R261" s="151" t="str">
        <f aca="false">IF(N261-O261&lt;0,N261-O261,"")</f>
        <v/>
      </c>
      <c r="S261" s="151" t="str">
        <f aca="false">IF(C261&lt;&gt;"",IF($N261="","CANCELADO",IF($O261&lt;&gt;"","FACTURADO","DEVUELTO")),IF(C261="",""))</f>
        <v/>
      </c>
      <c r="T261" s="152"/>
      <c r="U261" s="144"/>
      <c r="V261" s="153"/>
      <c r="W261" s="153"/>
      <c r="X261" s="154" t="n">
        <f aca="false">V261+W261</f>
        <v>0</v>
      </c>
      <c r="Y261" s="128"/>
      <c r="Z261" s="128"/>
      <c r="AA261" s="129" t="n">
        <f aca="false">IF(AND(Y261&lt;&gt;"",Z261&lt;&gt;""),Z261-Y261,0)</f>
        <v>0</v>
      </c>
      <c r="AB261" s="130"/>
      <c r="AC261" s="130"/>
      <c r="AD261" s="129" t="n">
        <f aca="false">AA261-(AB261+AC261)</f>
        <v>0</v>
      </c>
      <c r="AE261" s="149"/>
      <c r="AF261" s="155"/>
      <c r="AG261" s="146"/>
      <c r="AH261" s="144"/>
      <c r="AI261" s="148"/>
      <c r="AJ261" s="144"/>
      <c r="AK261" s="148"/>
      <c r="AL261" s="149"/>
      <c r="AM261" s="144"/>
      <c r="AN261" s="144"/>
      <c r="AO261" s="156"/>
      <c r="AP261" s="135"/>
      <c r="AQ261" s="157"/>
      <c r="AS261" s="137" t="n">
        <v>254</v>
      </c>
      <c r="AT261" s="160" t="n">
        <v>77101001</v>
      </c>
      <c r="AU261" s="161"/>
      <c r="AV261" s="161"/>
      <c r="AW261" s="162" t="str">
        <f aca="false">IF(O261="","",O261)</f>
        <v/>
      </c>
      <c r="AX261" s="161"/>
      <c r="AY261" s="161"/>
      <c r="AZ261" s="161"/>
      <c r="BA261" s="163" t="str">
        <f aca="false">IF(E261="","",E261)</f>
        <v/>
      </c>
      <c r="BB261" s="164" t="str">
        <f aca="false">IF(K261="","",K261)</f>
        <v/>
      </c>
      <c r="BC261" s="165" t="str">
        <f aca="false">IF(L261="","",L261)</f>
        <v/>
      </c>
      <c r="BT261" s="13" t="str">
        <f aca="false">IF($S261="CANCELADO",1,"")</f>
        <v/>
      </c>
      <c r="BU261" s="13" t="str">
        <f aca="false">IF($S261="DEVUELTO",1,"")</f>
        <v/>
      </c>
      <c r="BV261" s="13" t="str">
        <f aca="false">IF($S261="DEVUELTO",1,"")</f>
        <v/>
      </c>
      <c r="BW261" s="13" t="str">
        <f aca="false">IF($S261="CANCELADO",1,"")</f>
        <v/>
      </c>
    </row>
    <row r="262" customFormat="false" ht="23.1" hidden="false" customHeight="true" outlineLevel="0" collapsed="false">
      <c r="A262" s="143" t="n">
        <v>255</v>
      </c>
      <c r="B262" s="144"/>
      <c r="C262" s="145"/>
      <c r="D262" s="146"/>
      <c r="E262" s="147"/>
      <c r="F262" s="148"/>
      <c r="G262" s="144"/>
      <c r="H262" s="144"/>
      <c r="I262" s="144"/>
      <c r="J262" s="148"/>
      <c r="K262" s="148"/>
      <c r="L262" s="149"/>
      <c r="M262" s="144"/>
      <c r="N262" s="150"/>
      <c r="O262" s="150"/>
      <c r="P262" s="151" t="n">
        <f aca="false">IF(O262="",N262,"")</f>
        <v>0</v>
      </c>
      <c r="Q262" s="151" t="str">
        <f aca="false">IF(O262="","",(IF(N262&gt;O262,N262-O262,"")))</f>
        <v/>
      </c>
      <c r="R262" s="151" t="str">
        <f aca="false">IF(N262-O262&lt;0,N262-O262,"")</f>
        <v/>
      </c>
      <c r="S262" s="151" t="str">
        <f aca="false">IF(C262&lt;&gt;"",IF($N262="","CANCELADO",IF($O262&lt;&gt;"","FACTURADO","DEVUELTO")),IF(C262="",""))</f>
        <v/>
      </c>
      <c r="T262" s="152"/>
      <c r="U262" s="144"/>
      <c r="V262" s="153"/>
      <c r="W262" s="153"/>
      <c r="X262" s="154" t="n">
        <f aca="false">V262+W262</f>
        <v>0</v>
      </c>
      <c r="Y262" s="128"/>
      <c r="Z262" s="128"/>
      <c r="AA262" s="129" t="n">
        <f aca="false">IF(AND(Y262&lt;&gt;"",Z262&lt;&gt;""),Z262-Y262,0)</f>
        <v>0</v>
      </c>
      <c r="AB262" s="130"/>
      <c r="AC262" s="130"/>
      <c r="AD262" s="129" t="n">
        <f aca="false">AA262-(AB262+AC262)</f>
        <v>0</v>
      </c>
      <c r="AE262" s="149"/>
      <c r="AF262" s="155"/>
      <c r="AG262" s="146"/>
      <c r="AH262" s="144"/>
      <c r="AI262" s="148"/>
      <c r="AJ262" s="144"/>
      <c r="AK262" s="148"/>
      <c r="AL262" s="149"/>
      <c r="AM262" s="144"/>
      <c r="AN262" s="144"/>
      <c r="AO262" s="156"/>
      <c r="AP262" s="135"/>
      <c r="AQ262" s="157"/>
      <c r="AS262" s="137" t="n">
        <v>255</v>
      </c>
      <c r="AT262" s="160" t="n">
        <v>77101001</v>
      </c>
      <c r="AU262" s="161"/>
      <c r="AV262" s="161"/>
      <c r="AW262" s="162" t="str">
        <f aca="false">IF(O262="","",O262)</f>
        <v/>
      </c>
      <c r="AX262" s="161"/>
      <c r="AY262" s="161"/>
      <c r="AZ262" s="161"/>
      <c r="BA262" s="163" t="str">
        <f aca="false">IF(E262="","",E262)</f>
        <v/>
      </c>
      <c r="BB262" s="164" t="str">
        <f aca="false">IF(K262="","",K262)</f>
        <v/>
      </c>
      <c r="BC262" s="165" t="str">
        <f aca="false">IF(L262="","",L262)</f>
        <v/>
      </c>
      <c r="BT262" s="13" t="str">
        <f aca="false">IF($S262="CANCELADO",1,"")</f>
        <v/>
      </c>
      <c r="BU262" s="13" t="str">
        <f aca="false">IF($S262="DEVUELTO",1,"")</f>
        <v/>
      </c>
      <c r="BV262" s="13" t="str">
        <f aca="false">IF($S262="DEVUELTO",1,"")</f>
        <v/>
      </c>
      <c r="BW262" s="13" t="str">
        <f aca="false">IF($S262="CANCELADO",1,"")</f>
        <v/>
      </c>
    </row>
    <row r="263" customFormat="false" ht="23.1" hidden="false" customHeight="true" outlineLevel="0" collapsed="false">
      <c r="A263" s="143" t="n">
        <v>256</v>
      </c>
      <c r="B263" s="144"/>
      <c r="C263" s="145"/>
      <c r="D263" s="146"/>
      <c r="E263" s="147"/>
      <c r="F263" s="148"/>
      <c r="G263" s="144"/>
      <c r="H263" s="144"/>
      <c r="I263" s="144"/>
      <c r="J263" s="148"/>
      <c r="K263" s="148"/>
      <c r="L263" s="149"/>
      <c r="M263" s="144"/>
      <c r="N263" s="150"/>
      <c r="O263" s="150"/>
      <c r="P263" s="151" t="n">
        <f aca="false">IF(O263="",N263,"")</f>
        <v>0</v>
      </c>
      <c r="Q263" s="151" t="str">
        <f aca="false">IF(O263="","",(IF(N263&gt;O263,N263-O263,"")))</f>
        <v/>
      </c>
      <c r="R263" s="151" t="str">
        <f aca="false">IF(N263-O263&lt;0,N263-O263,"")</f>
        <v/>
      </c>
      <c r="S263" s="151" t="str">
        <f aca="false">IF(C263&lt;&gt;"",IF($N263="","CANCELADO",IF($O263&lt;&gt;"","FACTURADO","DEVUELTO")),IF(C263="",""))</f>
        <v/>
      </c>
      <c r="T263" s="152"/>
      <c r="U263" s="144"/>
      <c r="V263" s="153"/>
      <c r="W263" s="153"/>
      <c r="X263" s="154" t="n">
        <f aca="false">V263+W263</f>
        <v>0</v>
      </c>
      <c r="Y263" s="128"/>
      <c r="Z263" s="128"/>
      <c r="AA263" s="129" t="n">
        <f aca="false">IF(AND(Y263&lt;&gt;"",Z263&lt;&gt;""),Z263-Y263,0)</f>
        <v>0</v>
      </c>
      <c r="AB263" s="130"/>
      <c r="AC263" s="130"/>
      <c r="AD263" s="129" t="n">
        <f aca="false">AA263-(AB263+AC263)</f>
        <v>0</v>
      </c>
      <c r="AE263" s="149"/>
      <c r="AF263" s="155"/>
      <c r="AG263" s="146"/>
      <c r="AH263" s="144"/>
      <c r="AI263" s="148"/>
      <c r="AJ263" s="144"/>
      <c r="AK263" s="148"/>
      <c r="AL263" s="149"/>
      <c r="AM263" s="144"/>
      <c r="AN263" s="144"/>
      <c r="AO263" s="156"/>
      <c r="AP263" s="135"/>
      <c r="AQ263" s="157"/>
      <c r="AS263" s="137" t="n">
        <v>256</v>
      </c>
      <c r="AT263" s="160" t="n">
        <v>77101001</v>
      </c>
      <c r="AU263" s="161"/>
      <c r="AV263" s="161"/>
      <c r="AW263" s="162" t="str">
        <f aca="false">IF(O263="","",O263)</f>
        <v/>
      </c>
      <c r="AX263" s="161"/>
      <c r="AY263" s="161"/>
      <c r="AZ263" s="161"/>
      <c r="BA263" s="163" t="str">
        <f aca="false">IF(E263="","",E263)</f>
        <v/>
      </c>
      <c r="BB263" s="164" t="str">
        <f aca="false">IF(K263="","",K263)</f>
        <v/>
      </c>
      <c r="BC263" s="165" t="str">
        <f aca="false">IF(L263="","",L263)</f>
        <v/>
      </c>
      <c r="BT263" s="13" t="str">
        <f aca="false">IF($S263="CANCELADO",1,"")</f>
        <v/>
      </c>
      <c r="BU263" s="13" t="str">
        <f aca="false">IF($S263="DEVUELTO",1,"")</f>
        <v/>
      </c>
      <c r="BV263" s="13" t="str">
        <f aca="false">IF($S263="DEVUELTO",1,"")</f>
        <v/>
      </c>
      <c r="BW263" s="13" t="str">
        <f aca="false">IF($S263="CANCELADO",1,"")</f>
        <v/>
      </c>
    </row>
    <row r="264" customFormat="false" ht="23.1" hidden="false" customHeight="true" outlineLevel="0" collapsed="false">
      <c r="A264" s="143" t="n">
        <v>257</v>
      </c>
      <c r="B264" s="144"/>
      <c r="C264" s="145"/>
      <c r="D264" s="146"/>
      <c r="E264" s="147"/>
      <c r="F264" s="148"/>
      <c r="G264" s="144"/>
      <c r="H264" s="144"/>
      <c r="I264" s="144"/>
      <c r="J264" s="148"/>
      <c r="K264" s="148"/>
      <c r="L264" s="149"/>
      <c r="M264" s="144"/>
      <c r="N264" s="150"/>
      <c r="O264" s="150"/>
      <c r="P264" s="151" t="n">
        <f aca="false">IF(O264="",N264,"")</f>
        <v>0</v>
      </c>
      <c r="Q264" s="151" t="str">
        <f aca="false">IF(O264="","",(IF(N264&gt;O264,N264-O264,"")))</f>
        <v/>
      </c>
      <c r="R264" s="151" t="str">
        <f aca="false">IF(N264-O264&lt;0,N264-O264,"")</f>
        <v/>
      </c>
      <c r="S264" s="151" t="str">
        <f aca="false">IF(C264&lt;&gt;"",IF($N264="","CANCELADO",IF($O264&lt;&gt;"","FACTURADO","DEVUELTO")),IF(C264="",""))</f>
        <v/>
      </c>
      <c r="T264" s="152"/>
      <c r="U264" s="144"/>
      <c r="V264" s="153"/>
      <c r="W264" s="153"/>
      <c r="X264" s="154" t="n">
        <f aca="false">V264+W264</f>
        <v>0</v>
      </c>
      <c r="Y264" s="128"/>
      <c r="Z264" s="128"/>
      <c r="AA264" s="129" t="n">
        <f aca="false">IF(AND(Y264&lt;&gt;"",Z264&lt;&gt;""),Z264-Y264,0)</f>
        <v>0</v>
      </c>
      <c r="AB264" s="130"/>
      <c r="AC264" s="130"/>
      <c r="AD264" s="129" t="n">
        <f aca="false">AA264-(AB264+AC264)</f>
        <v>0</v>
      </c>
      <c r="AE264" s="149"/>
      <c r="AF264" s="155"/>
      <c r="AG264" s="146"/>
      <c r="AH264" s="144"/>
      <c r="AI264" s="148"/>
      <c r="AJ264" s="144"/>
      <c r="AK264" s="148"/>
      <c r="AL264" s="149"/>
      <c r="AM264" s="144"/>
      <c r="AN264" s="144"/>
      <c r="AO264" s="156"/>
      <c r="AP264" s="135"/>
      <c r="AQ264" s="157"/>
      <c r="AS264" s="137" t="n">
        <v>257</v>
      </c>
      <c r="AT264" s="160" t="n">
        <v>77101001</v>
      </c>
      <c r="AU264" s="161"/>
      <c r="AV264" s="161"/>
      <c r="AW264" s="162" t="str">
        <f aca="false">IF(O264="","",O264)</f>
        <v/>
      </c>
      <c r="AX264" s="161"/>
      <c r="AY264" s="161"/>
      <c r="AZ264" s="161"/>
      <c r="BA264" s="163" t="str">
        <f aca="false">IF(E264="","",E264)</f>
        <v/>
      </c>
      <c r="BB264" s="164" t="str">
        <f aca="false">IF(K264="","",K264)</f>
        <v/>
      </c>
      <c r="BC264" s="165" t="str">
        <f aca="false">IF(L264="","",L264)</f>
        <v/>
      </c>
      <c r="BT264" s="13" t="str">
        <f aca="false">IF($S264="CANCELADO",1,"")</f>
        <v/>
      </c>
      <c r="BU264" s="13" t="str">
        <f aca="false">IF($S264="DEVUELTO",1,"")</f>
        <v/>
      </c>
      <c r="BV264" s="13" t="str">
        <f aca="false">IF($S264="DEVUELTO",1,"")</f>
        <v/>
      </c>
      <c r="BW264" s="13" t="str">
        <f aca="false">IF($S264="CANCELADO",1,"")</f>
        <v/>
      </c>
    </row>
    <row r="265" customFormat="false" ht="23.1" hidden="false" customHeight="true" outlineLevel="0" collapsed="false">
      <c r="A265" s="143" t="n">
        <v>258</v>
      </c>
      <c r="B265" s="144"/>
      <c r="C265" s="145"/>
      <c r="D265" s="146"/>
      <c r="E265" s="147"/>
      <c r="F265" s="148"/>
      <c r="G265" s="144"/>
      <c r="H265" s="144"/>
      <c r="I265" s="144"/>
      <c r="J265" s="148"/>
      <c r="K265" s="148"/>
      <c r="L265" s="149"/>
      <c r="M265" s="144"/>
      <c r="N265" s="150"/>
      <c r="O265" s="150"/>
      <c r="P265" s="151" t="n">
        <f aca="false">IF(O265="",N265,"")</f>
        <v>0</v>
      </c>
      <c r="Q265" s="151" t="str">
        <f aca="false">IF(O265="","",(IF(N265&gt;O265,N265-O265,"")))</f>
        <v/>
      </c>
      <c r="R265" s="151" t="str">
        <f aca="false">IF(N265-O265&lt;0,N265-O265,"")</f>
        <v/>
      </c>
      <c r="S265" s="151" t="str">
        <f aca="false">IF(C265&lt;&gt;"",IF($N265="","CANCELADO",IF($O265&lt;&gt;"","FACTURADO","DEVUELTO")),IF(C265="",""))</f>
        <v/>
      </c>
      <c r="T265" s="152"/>
      <c r="U265" s="144"/>
      <c r="V265" s="153"/>
      <c r="W265" s="153"/>
      <c r="X265" s="154" t="n">
        <f aca="false">V265+W265</f>
        <v>0</v>
      </c>
      <c r="Y265" s="128"/>
      <c r="Z265" s="128"/>
      <c r="AA265" s="129" t="n">
        <f aca="false">IF(AND(Y265&lt;&gt;"",Z265&lt;&gt;""),Z265-Y265,0)</f>
        <v>0</v>
      </c>
      <c r="AB265" s="130"/>
      <c r="AC265" s="130"/>
      <c r="AD265" s="129" t="n">
        <f aca="false">AA265-(AB265+AC265)</f>
        <v>0</v>
      </c>
      <c r="AE265" s="149"/>
      <c r="AF265" s="155"/>
      <c r="AG265" s="146"/>
      <c r="AH265" s="144"/>
      <c r="AI265" s="148"/>
      <c r="AJ265" s="144"/>
      <c r="AK265" s="148"/>
      <c r="AL265" s="149"/>
      <c r="AM265" s="144"/>
      <c r="AN265" s="144"/>
      <c r="AO265" s="156"/>
      <c r="AP265" s="135"/>
      <c r="AQ265" s="157"/>
      <c r="AS265" s="137" t="n">
        <v>258</v>
      </c>
      <c r="AT265" s="160" t="n">
        <v>77101001</v>
      </c>
      <c r="AU265" s="161"/>
      <c r="AV265" s="161"/>
      <c r="AW265" s="162" t="str">
        <f aca="false">IF(O265="","",O265)</f>
        <v/>
      </c>
      <c r="AX265" s="161"/>
      <c r="AY265" s="161"/>
      <c r="AZ265" s="161"/>
      <c r="BA265" s="163" t="str">
        <f aca="false">IF(E265="","",E265)</f>
        <v/>
      </c>
      <c r="BB265" s="164" t="str">
        <f aca="false">IF(K265="","",K265)</f>
        <v/>
      </c>
      <c r="BC265" s="165" t="str">
        <f aca="false">IF(L265="","",L265)</f>
        <v/>
      </c>
      <c r="BT265" s="13" t="str">
        <f aca="false">IF($S265="CANCELADO",1,"")</f>
        <v/>
      </c>
      <c r="BU265" s="13" t="str">
        <f aca="false">IF($S265="DEVUELTO",1,"")</f>
        <v/>
      </c>
      <c r="BV265" s="13" t="str">
        <f aca="false">IF($S265="DEVUELTO",1,"")</f>
        <v/>
      </c>
      <c r="BW265" s="13" t="str">
        <f aca="false">IF($S265="CANCELADO",1,"")</f>
        <v/>
      </c>
    </row>
    <row r="266" customFormat="false" ht="23.1" hidden="false" customHeight="true" outlineLevel="0" collapsed="false">
      <c r="A266" s="143" t="n">
        <v>259</v>
      </c>
      <c r="B266" s="144"/>
      <c r="C266" s="145"/>
      <c r="D266" s="146"/>
      <c r="E266" s="147"/>
      <c r="F266" s="148"/>
      <c r="G266" s="144"/>
      <c r="H266" s="144"/>
      <c r="I266" s="144"/>
      <c r="J266" s="148"/>
      <c r="K266" s="148"/>
      <c r="L266" s="149"/>
      <c r="M266" s="144"/>
      <c r="N266" s="150"/>
      <c r="O266" s="150"/>
      <c r="P266" s="151" t="n">
        <f aca="false">IF(O266="",N266,"")</f>
        <v>0</v>
      </c>
      <c r="Q266" s="151" t="str">
        <f aca="false">IF(O266="","",(IF(N266&gt;O266,N266-O266,"")))</f>
        <v/>
      </c>
      <c r="R266" s="151" t="str">
        <f aca="false">IF(N266-O266&lt;0,N266-O266,"")</f>
        <v/>
      </c>
      <c r="S266" s="151" t="str">
        <f aca="false">IF(C266&lt;&gt;"",IF($N266="","CANCELADO",IF($O266&lt;&gt;"","FACTURADO","DEVUELTO")),IF(C266="",""))</f>
        <v/>
      </c>
      <c r="T266" s="152"/>
      <c r="U266" s="144"/>
      <c r="V266" s="153"/>
      <c r="W266" s="153"/>
      <c r="X266" s="154" t="n">
        <f aca="false">V266+W266</f>
        <v>0</v>
      </c>
      <c r="Y266" s="128"/>
      <c r="Z266" s="128"/>
      <c r="AA266" s="129" t="n">
        <f aca="false">IF(AND(Y266&lt;&gt;"",Z266&lt;&gt;""),Z266-Y266,0)</f>
        <v>0</v>
      </c>
      <c r="AB266" s="130"/>
      <c r="AC266" s="130"/>
      <c r="AD266" s="129" t="n">
        <f aca="false">AA266-(AB266+AC266)</f>
        <v>0</v>
      </c>
      <c r="AE266" s="149"/>
      <c r="AF266" s="155"/>
      <c r="AG266" s="146"/>
      <c r="AH266" s="144"/>
      <c r="AI266" s="148"/>
      <c r="AJ266" s="144"/>
      <c r="AK266" s="148"/>
      <c r="AL266" s="149"/>
      <c r="AM266" s="144"/>
      <c r="AN266" s="144"/>
      <c r="AO266" s="156"/>
      <c r="AP266" s="135"/>
      <c r="AQ266" s="157"/>
      <c r="AS266" s="137" t="n">
        <v>259</v>
      </c>
      <c r="AT266" s="160" t="n">
        <v>77101001</v>
      </c>
      <c r="AU266" s="161"/>
      <c r="AV266" s="161"/>
      <c r="AW266" s="162" t="str">
        <f aca="false">IF(O266="","",O266)</f>
        <v/>
      </c>
      <c r="AX266" s="161"/>
      <c r="AY266" s="161"/>
      <c r="AZ266" s="161"/>
      <c r="BA266" s="163" t="str">
        <f aca="false">IF(E266="","",E266)</f>
        <v/>
      </c>
      <c r="BB266" s="164" t="str">
        <f aca="false">IF(K266="","",K266)</f>
        <v/>
      </c>
      <c r="BC266" s="165" t="str">
        <f aca="false">IF(L266="","",L266)</f>
        <v/>
      </c>
      <c r="BT266" s="13" t="str">
        <f aca="false">IF($S266="CANCELADO",1,"")</f>
        <v/>
      </c>
      <c r="BU266" s="13" t="str">
        <f aca="false">IF($S266="DEVUELTO",1,"")</f>
        <v/>
      </c>
      <c r="BV266" s="13" t="str">
        <f aca="false">IF($S266="DEVUELTO",1,"")</f>
        <v/>
      </c>
      <c r="BW266" s="13" t="str">
        <f aca="false">IF($S266="CANCELADO",1,"")</f>
        <v/>
      </c>
    </row>
    <row r="267" customFormat="false" ht="23.1" hidden="false" customHeight="true" outlineLevel="0" collapsed="false">
      <c r="A267" s="143" t="n">
        <v>260</v>
      </c>
      <c r="B267" s="144"/>
      <c r="C267" s="145"/>
      <c r="D267" s="146"/>
      <c r="E267" s="147"/>
      <c r="F267" s="148"/>
      <c r="G267" s="144"/>
      <c r="H267" s="144"/>
      <c r="I267" s="144"/>
      <c r="J267" s="148"/>
      <c r="K267" s="148"/>
      <c r="L267" s="149"/>
      <c r="M267" s="144"/>
      <c r="N267" s="150"/>
      <c r="O267" s="150"/>
      <c r="P267" s="151" t="n">
        <f aca="false">IF(O267="",N267,"")</f>
        <v>0</v>
      </c>
      <c r="Q267" s="151" t="str">
        <f aca="false">IF(O267="","",(IF(N267&gt;O267,N267-O267,"")))</f>
        <v/>
      </c>
      <c r="R267" s="151" t="str">
        <f aca="false">IF(N267-O267&lt;0,N267-O267,"")</f>
        <v/>
      </c>
      <c r="S267" s="151" t="str">
        <f aca="false">IF(C267&lt;&gt;"",IF($N267="","CANCELADO",IF($O267&lt;&gt;"","FACTURADO","DEVUELTO")),IF(C267="",""))</f>
        <v/>
      </c>
      <c r="T267" s="152"/>
      <c r="U267" s="144"/>
      <c r="V267" s="153"/>
      <c r="W267" s="153"/>
      <c r="X267" s="154" t="n">
        <f aca="false">V267+W267</f>
        <v>0</v>
      </c>
      <c r="Y267" s="128"/>
      <c r="Z267" s="128"/>
      <c r="AA267" s="129" t="n">
        <f aca="false">IF(AND(Y267&lt;&gt;"",Z267&lt;&gt;""),Z267-Y267,0)</f>
        <v>0</v>
      </c>
      <c r="AB267" s="130"/>
      <c r="AC267" s="130"/>
      <c r="AD267" s="129" t="n">
        <f aca="false">AA267-(AB267+AC267)</f>
        <v>0</v>
      </c>
      <c r="AE267" s="149"/>
      <c r="AF267" s="155"/>
      <c r="AG267" s="146"/>
      <c r="AH267" s="144"/>
      <c r="AI267" s="148"/>
      <c r="AJ267" s="144"/>
      <c r="AK267" s="148"/>
      <c r="AL267" s="149"/>
      <c r="AM267" s="144"/>
      <c r="AN267" s="144"/>
      <c r="AO267" s="156"/>
      <c r="AP267" s="135"/>
      <c r="AQ267" s="157"/>
      <c r="AS267" s="137" t="n">
        <v>260</v>
      </c>
      <c r="AT267" s="160" t="n">
        <v>77101001</v>
      </c>
      <c r="AU267" s="161"/>
      <c r="AV267" s="161"/>
      <c r="AW267" s="162" t="str">
        <f aca="false">IF(O267="","",O267)</f>
        <v/>
      </c>
      <c r="AX267" s="161"/>
      <c r="AY267" s="161"/>
      <c r="AZ267" s="161"/>
      <c r="BA267" s="163" t="str">
        <f aca="false">IF(E267="","",E267)</f>
        <v/>
      </c>
      <c r="BB267" s="164" t="str">
        <f aca="false">IF(K267="","",K267)</f>
        <v/>
      </c>
      <c r="BC267" s="165" t="str">
        <f aca="false">IF(L267="","",L267)</f>
        <v/>
      </c>
      <c r="BT267" s="13" t="str">
        <f aca="false">IF($S267="CANCELADO",1,"")</f>
        <v/>
      </c>
      <c r="BU267" s="13" t="str">
        <f aca="false">IF($S267="DEVUELTO",1,"")</f>
        <v/>
      </c>
      <c r="BV267" s="13" t="str">
        <f aca="false">IF($S267="DEVUELTO",1,"")</f>
        <v/>
      </c>
      <c r="BW267" s="13" t="str">
        <f aca="false">IF($S267="CANCELADO",1,"")</f>
        <v/>
      </c>
    </row>
    <row r="268" customFormat="false" ht="23.1" hidden="false" customHeight="true" outlineLevel="0" collapsed="false">
      <c r="A268" s="143" t="n">
        <v>261</v>
      </c>
      <c r="B268" s="144"/>
      <c r="C268" s="145"/>
      <c r="D268" s="146"/>
      <c r="E268" s="147"/>
      <c r="F268" s="148"/>
      <c r="G268" s="144"/>
      <c r="H268" s="144"/>
      <c r="I268" s="144"/>
      <c r="J268" s="148"/>
      <c r="K268" s="148"/>
      <c r="L268" s="149"/>
      <c r="M268" s="144"/>
      <c r="N268" s="150"/>
      <c r="O268" s="150"/>
      <c r="P268" s="151" t="n">
        <f aca="false">IF(O268="",N268,"")</f>
        <v>0</v>
      </c>
      <c r="Q268" s="151" t="str">
        <f aca="false">IF(O268="","",(IF(N268&gt;O268,N268-O268,"")))</f>
        <v/>
      </c>
      <c r="R268" s="151" t="str">
        <f aca="false">IF(N268-O268&lt;0,N268-O268,"")</f>
        <v/>
      </c>
      <c r="S268" s="151" t="str">
        <f aca="false">IF(C268&lt;&gt;"",IF($N268="","CANCELADO",IF($O268&lt;&gt;"","FACTURADO","DEVUELTO")),IF(C268="",""))</f>
        <v/>
      </c>
      <c r="T268" s="152"/>
      <c r="U268" s="144"/>
      <c r="V268" s="153"/>
      <c r="W268" s="153"/>
      <c r="X268" s="154" t="n">
        <f aca="false">V268+W268</f>
        <v>0</v>
      </c>
      <c r="Y268" s="128"/>
      <c r="Z268" s="128"/>
      <c r="AA268" s="129" t="n">
        <f aca="false">IF(AND(Y268&lt;&gt;"",Z268&lt;&gt;""),Z268-Y268,0)</f>
        <v>0</v>
      </c>
      <c r="AB268" s="130"/>
      <c r="AC268" s="130"/>
      <c r="AD268" s="129" t="n">
        <f aca="false">AA268-(AB268+AC268)</f>
        <v>0</v>
      </c>
      <c r="AE268" s="149"/>
      <c r="AF268" s="155"/>
      <c r="AG268" s="146"/>
      <c r="AH268" s="144"/>
      <c r="AI268" s="148"/>
      <c r="AJ268" s="144"/>
      <c r="AK268" s="148"/>
      <c r="AL268" s="149"/>
      <c r="AM268" s="144"/>
      <c r="AN268" s="144"/>
      <c r="AO268" s="156"/>
      <c r="AP268" s="135"/>
      <c r="AQ268" s="157"/>
      <c r="AS268" s="137" t="n">
        <v>261</v>
      </c>
      <c r="AT268" s="138" t="n">
        <v>77101001</v>
      </c>
      <c r="AU268" s="138"/>
      <c r="AV268" s="138"/>
      <c r="AW268" s="139" t="str">
        <f aca="false">IF(O268="","",O268)</f>
        <v/>
      </c>
      <c r="AX268" s="138"/>
      <c r="AY268" s="138"/>
      <c r="AZ268" s="138"/>
      <c r="BA268" s="140" t="str">
        <f aca="false">IF(E268="","",E268)</f>
        <v/>
      </c>
      <c r="BB268" s="141" t="str">
        <f aca="false">IF(K268="","",K268)</f>
        <v/>
      </c>
      <c r="BC268" s="142" t="str">
        <f aca="false">IF(L268="","",L268)</f>
        <v/>
      </c>
      <c r="BT268" s="13" t="str">
        <f aca="false">IF($S268="CANCELADO",1,"")</f>
        <v/>
      </c>
      <c r="BU268" s="13" t="str">
        <f aca="false">IF($S268="DEVUELTO",1,"")</f>
        <v/>
      </c>
      <c r="BV268" s="13" t="str">
        <f aca="false">IF($S268="DEVUELTO",1,"")</f>
        <v/>
      </c>
      <c r="BW268" s="13" t="str">
        <f aca="false">IF($S268="CANCELADO",1,"")</f>
        <v/>
      </c>
    </row>
    <row r="269" customFormat="false" ht="23.1" hidden="false" customHeight="true" outlineLevel="0" collapsed="false">
      <c r="A269" s="143" t="n">
        <v>262</v>
      </c>
      <c r="B269" s="144"/>
      <c r="C269" s="145"/>
      <c r="D269" s="146"/>
      <c r="E269" s="147"/>
      <c r="F269" s="148"/>
      <c r="G269" s="144"/>
      <c r="H269" s="144"/>
      <c r="I269" s="144"/>
      <c r="J269" s="148"/>
      <c r="K269" s="148"/>
      <c r="L269" s="149"/>
      <c r="M269" s="144"/>
      <c r="N269" s="150"/>
      <c r="O269" s="150"/>
      <c r="P269" s="151" t="n">
        <f aca="false">IF(O269="",N269,"")</f>
        <v>0</v>
      </c>
      <c r="Q269" s="151" t="str">
        <f aca="false">IF(O269="","",(IF(N269&gt;O269,N269-O269,"")))</f>
        <v/>
      </c>
      <c r="R269" s="151" t="str">
        <f aca="false">IF(N269-O269&lt;0,N269-O269,"")</f>
        <v/>
      </c>
      <c r="S269" s="151" t="str">
        <f aca="false">IF(C269&lt;&gt;"",IF($N269="","CANCELADO",IF($O269&lt;&gt;"","FACTURADO","DEVUELTO")),IF(C269="",""))</f>
        <v/>
      </c>
      <c r="T269" s="152"/>
      <c r="U269" s="144"/>
      <c r="V269" s="153"/>
      <c r="W269" s="153"/>
      <c r="X269" s="154" t="n">
        <f aca="false">V269+W269</f>
        <v>0</v>
      </c>
      <c r="Y269" s="128"/>
      <c r="Z269" s="128"/>
      <c r="AA269" s="129" t="n">
        <f aca="false">IF(AND(Y269&lt;&gt;"",Z269&lt;&gt;""),Z269-Y269,0)</f>
        <v>0</v>
      </c>
      <c r="AB269" s="130"/>
      <c r="AC269" s="130"/>
      <c r="AD269" s="129" t="n">
        <f aca="false">AA269-(AB269+AC269)</f>
        <v>0</v>
      </c>
      <c r="AE269" s="149"/>
      <c r="AF269" s="155"/>
      <c r="AG269" s="146"/>
      <c r="AH269" s="144"/>
      <c r="AI269" s="148"/>
      <c r="AJ269" s="144"/>
      <c r="AK269" s="148"/>
      <c r="AL269" s="149"/>
      <c r="AM269" s="144"/>
      <c r="AN269" s="144"/>
      <c r="AO269" s="156"/>
      <c r="AP269" s="135"/>
      <c r="AQ269" s="157"/>
      <c r="AS269" s="137" t="n">
        <v>262</v>
      </c>
      <c r="AT269" s="141" t="n">
        <v>77101001</v>
      </c>
      <c r="AU269" s="138"/>
      <c r="AV269" s="138"/>
      <c r="AW269" s="139" t="str">
        <f aca="false">IF(O269="","",O269)</f>
        <v/>
      </c>
      <c r="AX269" s="138"/>
      <c r="AY269" s="138"/>
      <c r="AZ269" s="138"/>
      <c r="BA269" s="140" t="str">
        <f aca="false">IF(E269="","",E269)</f>
        <v/>
      </c>
      <c r="BB269" s="141" t="str">
        <f aca="false">IF(K269="","",K269)</f>
        <v/>
      </c>
      <c r="BC269" s="142" t="str">
        <f aca="false">IF(L269="","",L269)</f>
        <v/>
      </c>
      <c r="BT269" s="13" t="str">
        <f aca="false">IF($S269="CANCELADO",1,"")</f>
        <v/>
      </c>
      <c r="BU269" s="13" t="str">
        <f aca="false">IF($S269="DEVUELTO",1,"")</f>
        <v/>
      </c>
      <c r="BV269" s="13" t="str">
        <f aca="false">IF($S269="DEVUELTO",1,"")</f>
        <v/>
      </c>
      <c r="BW269" s="13" t="str">
        <f aca="false">IF($S269="CANCELADO",1,"")</f>
        <v/>
      </c>
    </row>
    <row r="270" customFormat="false" ht="23.1" hidden="false" customHeight="true" outlineLevel="0" collapsed="false">
      <c r="A270" s="143" t="n">
        <v>263</v>
      </c>
      <c r="B270" s="144"/>
      <c r="C270" s="145"/>
      <c r="D270" s="146"/>
      <c r="E270" s="147"/>
      <c r="F270" s="148"/>
      <c r="G270" s="144"/>
      <c r="H270" s="144"/>
      <c r="I270" s="144"/>
      <c r="J270" s="148"/>
      <c r="K270" s="148"/>
      <c r="L270" s="149"/>
      <c r="M270" s="144"/>
      <c r="N270" s="150"/>
      <c r="O270" s="150"/>
      <c r="P270" s="151" t="n">
        <f aca="false">IF(O270="",N270,"")</f>
        <v>0</v>
      </c>
      <c r="Q270" s="151" t="str">
        <f aca="false">IF(O270="","",(IF(N270&gt;O270,N270-O270,"")))</f>
        <v/>
      </c>
      <c r="R270" s="151" t="str">
        <f aca="false">IF(N270-O270&lt;0,N270-O270,"")</f>
        <v/>
      </c>
      <c r="S270" s="151" t="str">
        <f aca="false">IF(C270&lt;&gt;"",IF($N270="","CANCELADO",IF($O270&lt;&gt;"","FACTURADO","DEVUELTO")),IF(C270="",""))</f>
        <v/>
      </c>
      <c r="T270" s="152"/>
      <c r="U270" s="144"/>
      <c r="V270" s="153"/>
      <c r="W270" s="153"/>
      <c r="X270" s="154" t="n">
        <f aca="false">V270+W270</f>
        <v>0</v>
      </c>
      <c r="Y270" s="128"/>
      <c r="Z270" s="128"/>
      <c r="AA270" s="129" t="n">
        <f aca="false">IF(AND(Y270&lt;&gt;"",Z270&lt;&gt;""),Z270-Y270,0)</f>
        <v>0</v>
      </c>
      <c r="AB270" s="130"/>
      <c r="AC270" s="130"/>
      <c r="AD270" s="129" t="n">
        <f aca="false">AA270-(AB270+AC270)</f>
        <v>0</v>
      </c>
      <c r="AE270" s="149"/>
      <c r="AF270" s="155"/>
      <c r="AG270" s="146"/>
      <c r="AH270" s="144"/>
      <c r="AI270" s="148"/>
      <c r="AJ270" s="144"/>
      <c r="AK270" s="148"/>
      <c r="AL270" s="149"/>
      <c r="AM270" s="144"/>
      <c r="AN270" s="144"/>
      <c r="AO270" s="156"/>
      <c r="AP270" s="135"/>
      <c r="AQ270" s="157"/>
      <c r="AS270" s="137" t="n">
        <v>263</v>
      </c>
      <c r="AT270" s="158" t="n">
        <v>77101001</v>
      </c>
      <c r="AU270" s="138"/>
      <c r="AV270" s="138"/>
      <c r="AW270" s="139" t="str">
        <f aca="false">IF(O270="","",O270)</f>
        <v/>
      </c>
      <c r="AX270" s="138"/>
      <c r="AY270" s="138"/>
      <c r="AZ270" s="138"/>
      <c r="BA270" s="140" t="str">
        <f aca="false">IF(E270="","",E270)</f>
        <v/>
      </c>
      <c r="BB270" s="141" t="str">
        <f aca="false">IF(K270="","",K270)</f>
        <v/>
      </c>
      <c r="BC270" s="142" t="str">
        <f aca="false">IF(L270="","",L270)</f>
        <v/>
      </c>
      <c r="BT270" s="13" t="str">
        <f aca="false">IF($S270="CANCELADO",1,"")</f>
        <v/>
      </c>
      <c r="BU270" s="13" t="str">
        <f aca="false">IF($S270="DEVUELTO",1,"")</f>
        <v/>
      </c>
      <c r="BV270" s="13" t="str">
        <f aca="false">IF($S270="DEVUELTO",1,"")</f>
        <v/>
      </c>
      <c r="BW270" s="13" t="str">
        <f aca="false">IF($S270="CANCELADO",1,"")</f>
        <v/>
      </c>
    </row>
    <row r="271" customFormat="false" ht="23.1" hidden="false" customHeight="true" outlineLevel="0" collapsed="false">
      <c r="A271" s="143" t="n">
        <v>264</v>
      </c>
      <c r="B271" s="144"/>
      <c r="C271" s="145"/>
      <c r="D271" s="146"/>
      <c r="E271" s="147"/>
      <c r="F271" s="148"/>
      <c r="G271" s="144"/>
      <c r="H271" s="144"/>
      <c r="I271" s="144"/>
      <c r="J271" s="148"/>
      <c r="K271" s="148"/>
      <c r="L271" s="149"/>
      <c r="M271" s="144"/>
      <c r="N271" s="150"/>
      <c r="O271" s="150"/>
      <c r="P271" s="151" t="n">
        <f aca="false">IF(O271="",N271,"")</f>
        <v>0</v>
      </c>
      <c r="Q271" s="151" t="str">
        <f aca="false">IF(O271="","",(IF(N271&gt;O271,N271-O271,"")))</f>
        <v/>
      </c>
      <c r="R271" s="151" t="str">
        <f aca="false">IF(N271-O271&lt;0,N271-O271,"")</f>
        <v/>
      </c>
      <c r="S271" s="151" t="str">
        <f aca="false">IF(C271&lt;&gt;"",IF($N271="","CANCELADO",IF($O271&lt;&gt;"","FACTURADO","DEVUELTO")),IF(C271="",""))</f>
        <v/>
      </c>
      <c r="T271" s="152"/>
      <c r="U271" s="144"/>
      <c r="V271" s="153"/>
      <c r="W271" s="153"/>
      <c r="X271" s="154" t="n">
        <f aca="false">V271+W271</f>
        <v>0</v>
      </c>
      <c r="Y271" s="128"/>
      <c r="Z271" s="128"/>
      <c r="AA271" s="129" t="n">
        <f aca="false">IF(AND(Y271&lt;&gt;"",Z271&lt;&gt;""),Z271-Y271,0)</f>
        <v>0</v>
      </c>
      <c r="AB271" s="130"/>
      <c r="AC271" s="130"/>
      <c r="AD271" s="129" t="n">
        <f aca="false">AA271-(AB271+AC271)</f>
        <v>0</v>
      </c>
      <c r="AE271" s="149"/>
      <c r="AF271" s="155"/>
      <c r="AG271" s="146"/>
      <c r="AH271" s="144"/>
      <c r="AI271" s="148"/>
      <c r="AJ271" s="144"/>
      <c r="AK271" s="148"/>
      <c r="AL271" s="149"/>
      <c r="AM271" s="144"/>
      <c r="AN271" s="144"/>
      <c r="AO271" s="156"/>
      <c r="AP271" s="135"/>
      <c r="AQ271" s="157"/>
      <c r="AS271" s="137" t="n">
        <v>264</v>
      </c>
      <c r="AT271" s="158" t="n">
        <v>77101001</v>
      </c>
      <c r="AU271" s="138"/>
      <c r="AV271" s="138"/>
      <c r="AW271" s="139" t="str">
        <f aca="false">IF(O271="","",O271)</f>
        <v/>
      </c>
      <c r="AX271" s="138"/>
      <c r="AY271" s="138"/>
      <c r="AZ271" s="138"/>
      <c r="BA271" s="140" t="str">
        <f aca="false">IF(E271="","",E271)</f>
        <v/>
      </c>
      <c r="BB271" s="141" t="str">
        <f aca="false">IF(K271="","",K271)</f>
        <v/>
      </c>
      <c r="BC271" s="142" t="str">
        <f aca="false">IF(L271="","",L271)</f>
        <v/>
      </c>
      <c r="BT271" s="13" t="str">
        <f aca="false">IF($S271="CANCELADO",1,"")</f>
        <v/>
      </c>
      <c r="BU271" s="13" t="str">
        <f aca="false">IF($S271="DEVUELTO",1,"")</f>
        <v/>
      </c>
      <c r="BV271" s="13" t="str">
        <f aca="false">IF($S271="DEVUELTO",1,"")</f>
        <v/>
      </c>
      <c r="BW271" s="13" t="str">
        <f aca="false">IF($S271="CANCELADO",1,"")</f>
        <v/>
      </c>
    </row>
    <row r="272" customFormat="false" ht="23.1" hidden="false" customHeight="true" outlineLevel="0" collapsed="false">
      <c r="A272" s="143" t="n">
        <v>265</v>
      </c>
      <c r="B272" s="144"/>
      <c r="C272" s="145"/>
      <c r="D272" s="146"/>
      <c r="E272" s="147"/>
      <c r="F272" s="148"/>
      <c r="G272" s="144"/>
      <c r="H272" s="144"/>
      <c r="I272" s="144"/>
      <c r="J272" s="148"/>
      <c r="K272" s="148"/>
      <c r="L272" s="149"/>
      <c r="M272" s="144"/>
      <c r="N272" s="150"/>
      <c r="O272" s="150"/>
      <c r="P272" s="151" t="n">
        <f aca="false">IF(O272="",N272,"")</f>
        <v>0</v>
      </c>
      <c r="Q272" s="151" t="str">
        <f aca="false">IF(O272="","",(IF(N272&gt;O272,N272-O272,"")))</f>
        <v/>
      </c>
      <c r="R272" s="151" t="str">
        <f aca="false">IF(N272-O272&lt;0,N272-O272,"")</f>
        <v/>
      </c>
      <c r="S272" s="151" t="str">
        <f aca="false">IF(C272&lt;&gt;"",IF($N272="","CANCELADO",IF($O272&lt;&gt;"","FACTURADO","DEVUELTO")),IF(C272="",""))</f>
        <v/>
      </c>
      <c r="T272" s="152"/>
      <c r="U272" s="144"/>
      <c r="V272" s="153"/>
      <c r="W272" s="153"/>
      <c r="X272" s="154" t="n">
        <f aca="false">V272+W272</f>
        <v>0</v>
      </c>
      <c r="Y272" s="128"/>
      <c r="Z272" s="128"/>
      <c r="AA272" s="129" t="n">
        <f aca="false">IF(AND(Y272&lt;&gt;"",Z272&lt;&gt;""),Z272-Y272,0)</f>
        <v>0</v>
      </c>
      <c r="AB272" s="130"/>
      <c r="AC272" s="130"/>
      <c r="AD272" s="129" t="n">
        <f aca="false">AA272-(AB272+AC272)</f>
        <v>0</v>
      </c>
      <c r="AE272" s="149"/>
      <c r="AF272" s="155"/>
      <c r="AG272" s="146"/>
      <c r="AH272" s="144"/>
      <c r="AI272" s="148"/>
      <c r="AJ272" s="144"/>
      <c r="AK272" s="148"/>
      <c r="AL272" s="149"/>
      <c r="AM272" s="144"/>
      <c r="AN272" s="144"/>
      <c r="AO272" s="156"/>
      <c r="AP272" s="135"/>
      <c r="AQ272" s="157"/>
      <c r="AS272" s="137" t="n">
        <v>265</v>
      </c>
      <c r="AT272" s="158" t="n">
        <v>77101001</v>
      </c>
      <c r="AU272" s="138"/>
      <c r="AV272" s="138"/>
      <c r="AW272" s="139" t="str">
        <f aca="false">IF(O272="","",O272)</f>
        <v/>
      </c>
      <c r="AX272" s="138"/>
      <c r="AY272" s="138"/>
      <c r="AZ272" s="138"/>
      <c r="BA272" s="140" t="str">
        <f aca="false">IF(E272="","",E272)</f>
        <v/>
      </c>
      <c r="BB272" s="141" t="str">
        <f aca="false">IF(K272="","",K272)</f>
        <v/>
      </c>
      <c r="BC272" s="142" t="str">
        <f aca="false">IF(L272="","",L272)</f>
        <v/>
      </c>
      <c r="BT272" s="13" t="str">
        <f aca="false">IF($S272="CANCELADO",1,"")</f>
        <v/>
      </c>
      <c r="BU272" s="13" t="str">
        <f aca="false">IF($S272="DEVUELTO",1,"")</f>
        <v/>
      </c>
      <c r="BV272" s="13" t="str">
        <f aca="false">IF($S272="DEVUELTO",1,"")</f>
        <v/>
      </c>
      <c r="BW272" s="13" t="str">
        <f aca="false">IF($S272="CANCELADO",1,"")</f>
        <v/>
      </c>
    </row>
    <row r="273" customFormat="false" ht="23.1" hidden="false" customHeight="true" outlineLevel="0" collapsed="false">
      <c r="A273" s="143" t="n">
        <v>266</v>
      </c>
      <c r="B273" s="144"/>
      <c r="C273" s="145"/>
      <c r="D273" s="146"/>
      <c r="E273" s="147"/>
      <c r="F273" s="148"/>
      <c r="G273" s="144"/>
      <c r="H273" s="144"/>
      <c r="I273" s="144"/>
      <c r="J273" s="148"/>
      <c r="K273" s="148"/>
      <c r="L273" s="149"/>
      <c r="M273" s="144"/>
      <c r="N273" s="150"/>
      <c r="O273" s="150"/>
      <c r="P273" s="151" t="n">
        <f aca="false">IF(O273="",N273,"")</f>
        <v>0</v>
      </c>
      <c r="Q273" s="151" t="str">
        <f aca="false">IF(O273="","",(IF(N273&gt;O273,N273-O273,"")))</f>
        <v/>
      </c>
      <c r="R273" s="151" t="str">
        <f aca="false">IF(N273-O273&lt;0,N273-O273,"")</f>
        <v/>
      </c>
      <c r="S273" s="151" t="str">
        <f aca="false">IF(C273&lt;&gt;"",IF($N273="","CANCELADO",IF($O273&lt;&gt;"","FACTURADO","DEVUELTO")),IF(C273="",""))</f>
        <v/>
      </c>
      <c r="T273" s="152"/>
      <c r="U273" s="144"/>
      <c r="V273" s="153"/>
      <c r="W273" s="153"/>
      <c r="X273" s="154" t="n">
        <f aca="false">V273+W273</f>
        <v>0</v>
      </c>
      <c r="Y273" s="128"/>
      <c r="Z273" s="128"/>
      <c r="AA273" s="129" t="n">
        <f aca="false">IF(AND(Y273&lt;&gt;"",Z273&lt;&gt;""),Z273-Y273,0)</f>
        <v>0</v>
      </c>
      <c r="AB273" s="130"/>
      <c r="AC273" s="130"/>
      <c r="AD273" s="129" t="n">
        <f aca="false">AA273-(AB273+AC273)</f>
        <v>0</v>
      </c>
      <c r="AE273" s="149"/>
      <c r="AF273" s="155"/>
      <c r="AG273" s="146"/>
      <c r="AH273" s="144"/>
      <c r="AI273" s="148"/>
      <c r="AJ273" s="144"/>
      <c r="AK273" s="148"/>
      <c r="AL273" s="149"/>
      <c r="AM273" s="144"/>
      <c r="AN273" s="144"/>
      <c r="AO273" s="156"/>
      <c r="AP273" s="135"/>
      <c r="AQ273" s="157"/>
      <c r="AS273" s="137" t="n">
        <v>266</v>
      </c>
      <c r="AT273" s="158" t="n">
        <v>77101001</v>
      </c>
      <c r="AU273" s="138"/>
      <c r="AV273" s="138"/>
      <c r="AW273" s="139" t="str">
        <f aca="false">IF(O273="","",O273)</f>
        <v/>
      </c>
      <c r="AX273" s="138"/>
      <c r="AY273" s="138"/>
      <c r="AZ273" s="138"/>
      <c r="BA273" s="140" t="str">
        <f aca="false">IF(E273="","",E273)</f>
        <v/>
      </c>
      <c r="BB273" s="141" t="str">
        <f aca="false">IF(K273="","",K273)</f>
        <v/>
      </c>
      <c r="BC273" s="142" t="str">
        <f aca="false">IF(L273="","",L273)</f>
        <v/>
      </c>
      <c r="BT273" s="13" t="str">
        <f aca="false">IF($S273="CANCELADO",1,"")</f>
        <v/>
      </c>
      <c r="BU273" s="13" t="str">
        <f aca="false">IF($S273="DEVUELTO",1,"")</f>
        <v/>
      </c>
      <c r="BV273" s="13" t="str">
        <f aca="false">IF($S273="DEVUELTO",1,"")</f>
        <v/>
      </c>
      <c r="BW273" s="13" t="str">
        <f aca="false">IF($S273="CANCELADO",1,"")</f>
        <v/>
      </c>
    </row>
    <row r="274" customFormat="false" ht="23.1" hidden="false" customHeight="true" outlineLevel="0" collapsed="false">
      <c r="A274" s="143" t="n">
        <v>267</v>
      </c>
      <c r="B274" s="144"/>
      <c r="C274" s="145"/>
      <c r="D274" s="146"/>
      <c r="E274" s="147"/>
      <c r="F274" s="148"/>
      <c r="G274" s="144"/>
      <c r="H274" s="144"/>
      <c r="I274" s="144"/>
      <c r="J274" s="148"/>
      <c r="K274" s="148"/>
      <c r="L274" s="149"/>
      <c r="M274" s="144"/>
      <c r="N274" s="150"/>
      <c r="O274" s="150"/>
      <c r="P274" s="151" t="n">
        <f aca="false">IF(O274="",N274,"")</f>
        <v>0</v>
      </c>
      <c r="Q274" s="151" t="str">
        <f aca="false">IF(O274="","",(IF(N274&gt;O274,N274-O274,"")))</f>
        <v/>
      </c>
      <c r="R274" s="151" t="str">
        <f aca="false">IF(N274-O274&lt;0,N274-O274,"")</f>
        <v/>
      </c>
      <c r="S274" s="151" t="str">
        <f aca="false">IF(C274&lt;&gt;"",IF($N274="","CANCELADO",IF($O274&lt;&gt;"","FACTURADO","DEVUELTO")),IF(C274="",""))</f>
        <v/>
      </c>
      <c r="T274" s="152"/>
      <c r="U274" s="144"/>
      <c r="V274" s="153"/>
      <c r="W274" s="153"/>
      <c r="X274" s="154" t="n">
        <f aca="false">V274+W274</f>
        <v>0</v>
      </c>
      <c r="Y274" s="128"/>
      <c r="Z274" s="128"/>
      <c r="AA274" s="129" t="n">
        <f aca="false">IF(AND(Y274&lt;&gt;"",Z274&lt;&gt;""),Z274-Y274,0)</f>
        <v>0</v>
      </c>
      <c r="AB274" s="130"/>
      <c r="AC274" s="130"/>
      <c r="AD274" s="129" t="n">
        <f aca="false">AA274-(AB274+AC274)</f>
        <v>0</v>
      </c>
      <c r="AE274" s="149"/>
      <c r="AF274" s="155"/>
      <c r="AG274" s="146"/>
      <c r="AH274" s="144"/>
      <c r="AI274" s="148"/>
      <c r="AJ274" s="144"/>
      <c r="AK274" s="148"/>
      <c r="AL274" s="149"/>
      <c r="AM274" s="144"/>
      <c r="AN274" s="144"/>
      <c r="AO274" s="156"/>
      <c r="AP274" s="135"/>
      <c r="AQ274" s="157"/>
      <c r="AS274" s="137" t="n">
        <v>267</v>
      </c>
      <c r="AT274" s="158" t="n">
        <v>77101001</v>
      </c>
      <c r="AU274" s="138"/>
      <c r="AV274" s="138"/>
      <c r="AW274" s="139" t="str">
        <f aca="false">IF(O274="","",O274)</f>
        <v/>
      </c>
      <c r="AX274" s="138"/>
      <c r="AY274" s="138"/>
      <c r="AZ274" s="138"/>
      <c r="BA274" s="140" t="str">
        <f aca="false">IF(E274="","",E274)</f>
        <v/>
      </c>
      <c r="BB274" s="141" t="str">
        <f aca="false">IF(K274="","",K274)</f>
        <v/>
      </c>
      <c r="BC274" s="142" t="str">
        <f aca="false">IF(L274="","",L274)</f>
        <v/>
      </c>
      <c r="BT274" s="13" t="str">
        <f aca="false">IF($S274="CANCELADO",1,"")</f>
        <v/>
      </c>
      <c r="BU274" s="13" t="str">
        <f aca="false">IF($S274="DEVUELTO",1,"")</f>
        <v/>
      </c>
      <c r="BV274" s="13" t="str">
        <f aca="false">IF($S274="DEVUELTO",1,"")</f>
        <v/>
      </c>
      <c r="BW274" s="13" t="str">
        <f aca="false">IF($S274="CANCELADO",1,"")</f>
        <v/>
      </c>
    </row>
    <row r="275" customFormat="false" ht="23.1" hidden="false" customHeight="true" outlineLevel="0" collapsed="false">
      <c r="A275" s="143" t="n">
        <v>268</v>
      </c>
      <c r="B275" s="144"/>
      <c r="C275" s="145"/>
      <c r="D275" s="146"/>
      <c r="E275" s="147"/>
      <c r="F275" s="148"/>
      <c r="G275" s="144"/>
      <c r="H275" s="144"/>
      <c r="I275" s="144"/>
      <c r="J275" s="148"/>
      <c r="K275" s="148"/>
      <c r="L275" s="149"/>
      <c r="M275" s="144"/>
      <c r="N275" s="150"/>
      <c r="O275" s="150"/>
      <c r="P275" s="151" t="n">
        <f aca="false">IF(O275="",N275,"")</f>
        <v>0</v>
      </c>
      <c r="Q275" s="151" t="str">
        <f aca="false">IF(O275="","",(IF(N275&gt;O275,N275-O275,"")))</f>
        <v/>
      </c>
      <c r="R275" s="151" t="str">
        <f aca="false">IF(N275-O275&lt;0,N275-O275,"")</f>
        <v/>
      </c>
      <c r="S275" s="151" t="str">
        <f aca="false">IF(C275&lt;&gt;"",IF($N275="","CANCELADO",IF($O275&lt;&gt;"","FACTURADO","DEVUELTO")),IF(C275="",""))</f>
        <v/>
      </c>
      <c r="T275" s="152"/>
      <c r="U275" s="144"/>
      <c r="V275" s="153"/>
      <c r="W275" s="153"/>
      <c r="X275" s="154" t="n">
        <f aca="false">V275+W275</f>
        <v>0</v>
      </c>
      <c r="Y275" s="128"/>
      <c r="Z275" s="128"/>
      <c r="AA275" s="129" t="n">
        <f aca="false">IF(AND(Y275&lt;&gt;"",Z275&lt;&gt;""),Z275-Y275,0)</f>
        <v>0</v>
      </c>
      <c r="AB275" s="130"/>
      <c r="AC275" s="130"/>
      <c r="AD275" s="129" t="n">
        <f aca="false">AA275-(AB275+AC275)</f>
        <v>0</v>
      </c>
      <c r="AE275" s="149"/>
      <c r="AF275" s="155"/>
      <c r="AG275" s="146"/>
      <c r="AH275" s="144"/>
      <c r="AI275" s="148"/>
      <c r="AJ275" s="144"/>
      <c r="AK275" s="148"/>
      <c r="AL275" s="149"/>
      <c r="AM275" s="144"/>
      <c r="AN275" s="144"/>
      <c r="AO275" s="156"/>
      <c r="AP275" s="135"/>
      <c r="AQ275" s="157"/>
      <c r="AS275" s="137" t="n">
        <v>268</v>
      </c>
      <c r="AT275" s="158" t="n">
        <v>77101001</v>
      </c>
      <c r="AU275" s="138"/>
      <c r="AV275" s="138"/>
      <c r="AW275" s="139" t="str">
        <f aca="false">IF(O275="","",O275)</f>
        <v/>
      </c>
      <c r="AX275" s="138"/>
      <c r="AY275" s="138"/>
      <c r="AZ275" s="138"/>
      <c r="BA275" s="140" t="str">
        <f aca="false">IF(E275="","",E275)</f>
        <v/>
      </c>
      <c r="BB275" s="141" t="str">
        <f aca="false">IF(K275="","",K275)</f>
        <v/>
      </c>
      <c r="BC275" s="142" t="str">
        <f aca="false">IF(L275="","",L275)</f>
        <v/>
      </c>
      <c r="BT275" s="13" t="str">
        <f aca="false">IF($S275="CANCELADO",1,"")</f>
        <v/>
      </c>
      <c r="BU275" s="13" t="str">
        <f aca="false">IF($S275="DEVUELTO",1,"")</f>
        <v/>
      </c>
      <c r="BV275" s="13" t="str">
        <f aca="false">IF($S275="DEVUELTO",1,"")</f>
        <v/>
      </c>
      <c r="BW275" s="13" t="str">
        <f aca="false">IF($S275="CANCELADO",1,"")</f>
        <v/>
      </c>
    </row>
    <row r="276" customFormat="false" ht="23.1" hidden="false" customHeight="true" outlineLevel="0" collapsed="false">
      <c r="A276" s="143" t="n">
        <v>269</v>
      </c>
      <c r="B276" s="144"/>
      <c r="C276" s="145"/>
      <c r="D276" s="146"/>
      <c r="E276" s="147"/>
      <c r="F276" s="148"/>
      <c r="G276" s="144"/>
      <c r="H276" s="144"/>
      <c r="I276" s="144"/>
      <c r="J276" s="148"/>
      <c r="K276" s="148"/>
      <c r="L276" s="149"/>
      <c r="M276" s="144"/>
      <c r="N276" s="150"/>
      <c r="O276" s="150"/>
      <c r="P276" s="151" t="n">
        <f aca="false">IF(O276="",N276,"")</f>
        <v>0</v>
      </c>
      <c r="Q276" s="151" t="str">
        <f aca="false">IF(O276="","",(IF(N276&gt;O276,N276-O276,"")))</f>
        <v/>
      </c>
      <c r="R276" s="151" t="str">
        <f aca="false">IF(N276-O276&lt;0,N276-O276,"")</f>
        <v/>
      </c>
      <c r="S276" s="151" t="str">
        <f aca="false">IF(C276&lt;&gt;"",IF($N276="","CANCELADO",IF($O276&lt;&gt;"","FACTURADO","DEVUELTO")),IF(C276="",""))</f>
        <v/>
      </c>
      <c r="T276" s="152"/>
      <c r="U276" s="144"/>
      <c r="V276" s="153"/>
      <c r="W276" s="153"/>
      <c r="X276" s="154" t="n">
        <f aca="false">V276+W276</f>
        <v>0</v>
      </c>
      <c r="Y276" s="128"/>
      <c r="Z276" s="128"/>
      <c r="AA276" s="129" t="n">
        <f aca="false">IF(AND(Y276&lt;&gt;"",Z276&lt;&gt;""),Z276-Y276,0)</f>
        <v>0</v>
      </c>
      <c r="AB276" s="130"/>
      <c r="AC276" s="130"/>
      <c r="AD276" s="129" t="n">
        <f aca="false">AA276-(AB276+AC276)</f>
        <v>0</v>
      </c>
      <c r="AE276" s="149"/>
      <c r="AF276" s="155"/>
      <c r="AG276" s="146"/>
      <c r="AH276" s="144"/>
      <c r="AI276" s="148"/>
      <c r="AJ276" s="144"/>
      <c r="AK276" s="148"/>
      <c r="AL276" s="149"/>
      <c r="AM276" s="144"/>
      <c r="AN276" s="144"/>
      <c r="AO276" s="156"/>
      <c r="AP276" s="135"/>
      <c r="AQ276" s="157"/>
      <c r="AS276" s="137" t="n">
        <v>269</v>
      </c>
      <c r="AT276" s="158" t="n">
        <v>77101001</v>
      </c>
      <c r="AU276" s="138"/>
      <c r="AV276" s="138"/>
      <c r="AW276" s="139" t="str">
        <f aca="false">IF(O276="","",O276)</f>
        <v/>
      </c>
      <c r="AX276" s="138"/>
      <c r="AY276" s="138"/>
      <c r="AZ276" s="138"/>
      <c r="BA276" s="140" t="str">
        <f aca="false">IF(E276="","",E276)</f>
        <v/>
      </c>
      <c r="BB276" s="141" t="str">
        <f aca="false">IF(K276="","",K276)</f>
        <v/>
      </c>
      <c r="BC276" s="142" t="str">
        <f aca="false">IF(L276="","",L276)</f>
        <v/>
      </c>
      <c r="BT276" s="13" t="str">
        <f aca="false">IF($S276="CANCELADO",1,"")</f>
        <v/>
      </c>
      <c r="BU276" s="13" t="str">
        <f aca="false">IF($S276="DEVUELTO",1,"")</f>
        <v/>
      </c>
      <c r="BV276" s="13" t="str">
        <f aca="false">IF($S276="DEVUELTO",1,"")</f>
        <v/>
      </c>
      <c r="BW276" s="13" t="str">
        <f aca="false">IF($S276="CANCELADO",1,"")</f>
        <v/>
      </c>
    </row>
    <row r="277" customFormat="false" ht="23.1" hidden="false" customHeight="true" outlineLevel="0" collapsed="false">
      <c r="A277" s="143" t="n">
        <v>270</v>
      </c>
      <c r="B277" s="144"/>
      <c r="C277" s="145"/>
      <c r="D277" s="146"/>
      <c r="E277" s="147"/>
      <c r="F277" s="148"/>
      <c r="G277" s="144"/>
      <c r="H277" s="144"/>
      <c r="I277" s="144"/>
      <c r="J277" s="148"/>
      <c r="K277" s="148"/>
      <c r="L277" s="149"/>
      <c r="M277" s="144"/>
      <c r="N277" s="150"/>
      <c r="O277" s="150"/>
      <c r="P277" s="151" t="n">
        <f aca="false">IF(O277="",N277,"")</f>
        <v>0</v>
      </c>
      <c r="Q277" s="151" t="str">
        <f aca="false">IF(O277="","",(IF(N277&gt;O277,N277-O277,"")))</f>
        <v/>
      </c>
      <c r="R277" s="151" t="str">
        <f aca="false">IF(N277-O277&lt;0,N277-O277,"")</f>
        <v/>
      </c>
      <c r="S277" s="151" t="str">
        <f aca="false">IF(C277&lt;&gt;"",IF($N277="","CANCELADO",IF($O277&lt;&gt;"","FACTURADO","DEVUELTO")),IF(C277="",""))</f>
        <v/>
      </c>
      <c r="T277" s="152"/>
      <c r="U277" s="144"/>
      <c r="V277" s="153"/>
      <c r="W277" s="153"/>
      <c r="X277" s="154" t="n">
        <f aca="false">V277+W277</f>
        <v>0</v>
      </c>
      <c r="Y277" s="128"/>
      <c r="Z277" s="128"/>
      <c r="AA277" s="129" t="n">
        <f aca="false">IF(AND(Y277&lt;&gt;"",Z277&lt;&gt;""),Z277-Y277,0)</f>
        <v>0</v>
      </c>
      <c r="AB277" s="130"/>
      <c r="AC277" s="130"/>
      <c r="AD277" s="129" t="n">
        <f aca="false">AA277-(AB277+AC277)</f>
        <v>0</v>
      </c>
      <c r="AE277" s="149"/>
      <c r="AF277" s="155"/>
      <c r="AG277" s="146"/>
      <c r="AH277" s="144"/>
      <c r="AI277" s="148"/>
      <c r="AJ277" s="144"/>
      <c r="AK277" s="148"/>
      <c r="AL277" s="149"/>
      <c r="AM277" s="144"/>
      <c r="AN277" s="144"/>
      <c r="AO277" s="156"/>
      <c r="AP277" s="135"/>
      <c r="AQ277" s="157"/>
      <c r="AS277" s="137" t="n">
        <v>270</v>
      </c>
      <c r="AT277" s="158" t="n">
        <v>77101001</v>
      </c>
      <c r="AU277" s="138"/>
      <c r="AV277" s="138"/>
      <c r="AW277" s="139" t="str">
        <f aca="false">IF(O277="","",O277)</f>
        <v/>
      </c>
      <c r="AX277" s="138"/>
      <c r="AY277" s="138"/>
      <c r="AZ277" s="138"/>
      <c r="BA277" s="140" t="str">
        <f aca="false">IF(E277="","",E277)</f>
        <v/>
      </c>
      <c r="BB277" s="141" t="str">
        <f aca="false">IF(K277="","",K277)</f>
        <v/>
      </c>
      <c r="BC277" s="142" t="str">
        <f aca="false">IF(L277="","",L277)</f>
        <v/>
      </c>
      <c r="BT277" s="13" t="str">
        <f aca="false">IF($S277="CANCELADO",1,"")</f>
        <v/>
      </c>
      <c r="BU277" s="13" t="str">
        <f aca="false">IF($S277="DEVUELTO",1,"")</f>
        <v/>
      </c>
      <c r="BV277" s="13" t="str">
        <f aca="false">IF($S277="DEVUELTO",1,"")</f>
        <v/>
      </c>
      <c r="BW277" s="13" t="str">
        <f aca="false">IF($S277="CANCELADO",1,"")</f>
        <v/>
      </c>
    </row>
    <row r="278" customFormat="false" ht="23.1" hidden="false" customHeight="true" outlineLevel="0" collapsed="false">
      <c r="A278" s="143" t="n">
        <v>271</v>
      </c>
      <c r="B278" s="144"/>
      <c r="C278" s="145"/>
      <c r="D278" s="146"/>
      <c r="E278" s="147"/>
      <c r="F278" s="148"/>
      <c r="G278" s="144"/>
      <c r="H278" s="144"/>
      <c r="I278" s="144"/>
      <c r="J278" s="148"/>
      <c r="K278" s="148"/>
      <c r="L278" s="149"/>
      <c r="M278" s="144"/>
      <c r="N278" s="150"/>
      <c r="O278" s="150"/>
      <c r="P278" s="151" t="n">
        <f aca="false">IF(O278="",N278,"")</f>
        <v>0</v>
      </c>
      <c r="Q278" s="151" t="str">
        <f aca="false">IF(O278="","",(IF(N278&gt;O278,N278-O278,"")))</f>
        <v/>
      </c>
      <c r="R278" s="151" t="str">
        <f aca="false">IF(N278-O278&lt;0,N278-O278,"")</f>
        <v/>
      </c>
      <c r="S278" s="151" t="str">
        <f aca="false">IF(C278&lt;&gt;"",IF($N278="","CANCELADO",IF($O278&lt;&gt;"","FACTURADO","DEVUELTO")),IF(C278="",""))</f>
        <v/>
      </c>
      <c r="T278" s="152"/>
      <c r="U278" s="144"/>
      <c r="V278" s="153"/>
      <c r="W278" s="153"/>
      <c r="X278" s="154" t="n">
        <f aca="false">V278+W278</f>
        <v>0</v>
      </c>
      <c r="Y278" s="128"/>
      <c r="Z278" s="128"/>
      <c r="AA278" s="129" t="n">
        <f aca="false">IF(AND(Y278&lt;&gt;"",Z278&lt;&gt;""),Z278-Y278,0)</f>
        <v>0</v>
      </c>
      <c r="AB278" s="130"/>
      <c r="AC278" s="130"/>
      <c r="AD278" s="129" t="n">
        <f aca="false">AA278-(AB278+AC278)</f>
        <v>0</v>
      </c>
      <c r="AE278" s="149"/>
      <c r="AF278" s="155"/>
      <c r="AG278" s="146"/>
      <c r="AH278" s="144"/>
      <c r="AI278" s="148"/>
      <c r="AJ278" s="144"/>
      <c r="AK278" s="148"/>
      <c r="AL278" s="149"/>
      <c r="AM278" s="144"/>
      <c r="AN278" s="144"/>
      <c r="AO278" s="156"/>
      <c r="AP278" s="135"/>
      <c r="AQ278" s="157"/>
      <c r="AS278" s="137" t="n">
        <v>271</v>
      </c>
      <c r="AT278" s="160" t="n">
        <v>77101001</v>
      </c>
      <c r="AU278" s="161"/>
      <c r="AV278" s="161"/>
      <c r="AW278" s="162" t="str">
        <f aca="false">IF(O278="","",O278)</f>
        <v/>
      </c>
      <c r="AX278" s="161"/>
      <c r="AY278" s="161"/>
      <c r="AZ278" s="161"/>
      <c r="BA278" s="163" t="str">
        <f aca="false">IF(E278="","",E278)</f>
        <v/>
      </c>
      <c r="BB278" s="164" t="str">
        <f aca="false">IF(K278="","",K278)</f>
        <v/>
      </c>
      <c r="BC278" s="165" t="str">
        <f aca="false">IF(L278="","",L278)</f>
        <v/>
      </c>
      <c r="BT278" s="13" t="str">
        <f aca="false">IF($S278="CANCELADO",1,"")</f>
        <v/>
      </c>
      <c r="BU278" s="13" t="str">
        <f aca="false">IF($S278="DEVUELTO",1,"")</f>
        <v/>
      </c>
      <c r="BV278" s="13" t="str">
        <f aca="false">IF($S278="DEVUELTO",1,"")</f>
        <v/>
      </c>
      <c r="BW278" s="13" t="str">
        <f aca="false">IF($S278="CANCELADO",1,"")</f>
        <v/>
      </c>
    </row>
    <row r="279" customFormat="false" ht="23.1" hidden="false" customHeight="true" outlineLevel="0" collapsed="false">
      <c r="A279" s="143" t="n">
        <v>272</v>
      </c>
      <c r="B279" s="144"/>
      <c r="C279" s="145"/>
      <c r="D279" s="146"/>
      <c r="E279" s="147"/>
      <c r="F279" s="148"/>
      <c r="G279" s="144"/>
      <c r="H279" s="144"/>
      <c r="I279" s="144"/>
      <c r="J279" s="148"/>
      <c r="K279" s="148"/>
      <c r="L279" s="149"/>
      <c r="M279" s="144"/>
      <c r="N279" s="150"/>
      <c r="O279" s="150"/>
      <c r="P279" s="151" t="n">
        <f aca="false">IF(O279="",N279,"")</f>
        <v>0</v>
      </c>
      <c r="Q279" s="151" t="str">
        <f aca="false">IF(O279="","",(IF(N279&gt;O279,N279-O279,"")))</f>
        <v/>
      </c>
      <c r="R279" s="151" t="str">
        <f aca="false">IF(N279-O279&lt;0,N279-O279,"")</f>
        <v/>
      </c>
      <c r="S279" s="151" t="str">
        <f aca="false">IF(C279&lt;&gt;"",IF($N279="","CANCELADO",IF($O279&lt;&gt;"","FACTURADO","DEVUELTO")),IF(C279="",""))</f>
        <v/>
      </c>
      <c r="T279" s="152"/>
      <c r="U279" s="144"/>
      <c r="V279" s="153"/>
      <c r="W279" s="153"/>
      <c r="X279" s="154" t="n">
        <f aca="false">V279+W279</f>
        <v>0</v>
      </c>
      <c r="Y279" s="128"/>
      <c r="Z279" s="128"/>
      <c r="AA279" s="129" t="n">
        <f aca="false">IF(AND(Y279&lt;&gt;"",Z279&lt;&gt;""),Z279-Y279,0)</f>
        <v>0</v>
      </c>
      <c r="AB279" s="130"/>
      <c r="AC279" s="130"/>
      <c r="AD279" s="129" t="n">
        <f aca="false">AA279-(AB279+AC279)</f>
        <v>0</v>
      </c>
      <c r="AE279" s="149"/>
      <c r="AF279" s="155"/>
      <c r="AG279" s="146"/>
      <c r="AH279" s="144"/>
      <c r="AI279" s="148"/>
      <c r="AJ279" s="144"/>
      <c r="AK279" s="148"/>
      <c r="AL279" s="149"/>
      <c r="AM279" s="144"/>
      <c r="AN279" s="144"/>
      <c r="AO279" s="156"/>
      <c r="AP279" s="135"/>
      <c r="AQ279" s="157"/>
      <c r="AS279" s="137" t="n">
        <v>272</v>
      </c>
      <c r="AT279" s="160" t="n">
        <v>77101001</v>
      </c>
      <c r="AU279" s="161"/>
      <c r="AV279" s="161"/>
      <c r="AW279" s="162" t="str">
        <f aca="false">IF(O279="","",O279)</f>
        <v/>
      </c>
      <c r="AX279" s="161"/>
      <c r="AY279" s="161"/>
      <c r="AZ279" s="161"/>
      <c r="BA279" s="163" t="str">
        <f aca="false">IF(E279="","",E279)</f>
        <v/>
      </c>
      <c r="BB279" s="164" t="str">
        <f aca="false">IF(K279="","",K279)</f>
        <v/>
      </c>
      <c r="BC279" s="165" t="str">
        <f aca="false">IF(L279="","",L279)</f>
        <v/>
      </c>
      <c r="BT279" s="13" t="str">
        <f aca="false">IF($S279="CANCELADO",1,"")</f>
        <v/>
      </c>
      <c r="BU279" s="13" t="str">
        <f aca="false">IF($S279="DEVUELTO",1,"")</f>
        <v/>
      </c>
      <c r="BV279" s="13" t="str">
        <f aca="false">IF($S279="DEVUELTO",1,"")</f>
        <v/>
      </c>
      <c r="BW279" s="13" t="str">
        <f aca="false">IF($S279="CANCELADO",1,"")</f>
        <v/>
      </c>
    </row>
    <row r="280" customFormat="false" ht="23.1" hidden="false" customHeight="true" outlineLevel="0" collapsed="false">
      <c r="A280" s="143" t="n">
        <v>273</v>
      </c>
      <c r="B280" s="144"/>
      <c r="C280" s="145"/>
      <c r="D280" s="146"/>
      <c r="E280" s="147"/>
      <c r="F280" s="148"/>
      <c r="G280" s="144"/>
      <c r="H280" s="144"/>
      <c r="I280" s="144"/>
      <c r="J280" s="148"/>
      <c r="K280" s="148"/>
      <c r="L280" s="149"/>
      <c r="M280" s="144"/>
      <c r="N280" s="150"/>
      <c r="O280" s="150"/>
      <c r="P280" s="151" t="n">
        <f aca="false">IF(O280="",N280,"")</f>
        <v>0</v>
      </c>
      <c r="Q280" s="151" t="str">
        <f aca="false">IF(O280="","",(IF(N280&gt;O280,N280-O280,"")))</f>
        <v/>
      </c>
      <c r="R280" s="151" t="str">
        <f aca="false">IF(N280-O280&lt;0,N280-O280,"")</f>
        <v/>
      </c>
      <c r="S280" s="151" t="str">
        <f aca="false">IF(C280&lt;&gt;"",IF($N280="","CANCELADO",IF($O280&lt;&gt;"","FACTURADO","DEVUELTO")),IF(C280="",""))</f>
        <v/>
      </c>
      <c r="T280" s="152"/>
      <c r="U280" s="144"/>
      <c r="V280" s="153"/>
      <c r="W280" s="153"/>
      <c r="X280" s="154" t="n">
        <f aca="false">V280+W280</f>
        <v>0</v>
      </c>
      <c r="Y280" s="128"/>
      <c r="Z280" s="128"/>
      <c r="AA280" s="129" t="n">
        <f aca="false">IF(AND(Y280&lt;&gt;"",Z280&lt;&gt;""),Z280-Y280,0)</f>
        <v>0</v>
      </c>
      <c r="AB280" s="130"/>
      <c r="AC280" s="130"/>
      <c r="AD280" s="129" t="n">
        <f aca="false">AA280-(AB280+AC280)</f>
        <v>0</v>
      </c>
      <c r="AE280" s="149"/>
      <c r="AF280" s="155"/>
      <c r="AG280" s="146"/>
      <c r="AH280" s="144"/>
      <c r="AI280" s="148"/>
      <c r="AJ280" s="144"/>
      <c r="AK280" s="148"/>
      <c r="AL280" s="149"/>
      <c r="AM280" s="144"/>
      <c r="AN280" s="144"/>
      <c r="AO280" s="156"/>
      <c r="AP280" s="135"/>
      <c r="AQ280" s="157"/>
      <c r="AS280" s="137" t="n">
        <v>273</v>
      </c>
      <c r="AT280" s="160" t="n">
        <v>77101001</v>
      </c>
      <c r="AU280" s="161"/>
      <c r="AV280" s="161"/>
      <c r="AW280" s="162" t="str">
        <f aca="false">IF(O280="","",O280)</f>
        <v/>
      </c>
      <c r="AX280" s="161"/>
      <c r="AY280" s="161"/>
      <c r="AZ280" s="161"/>
      <c r="BA280" s="163" t="str">
        <f aca="false">IF(E280="","",E280)</f>
        <v/>
      </c>
      <c r="BB280" s="164" t="str">
        <f aca="false">IF(K280="","",K280)</f>
        <v/>
      </c>
      <c r="BC280" s="165" t="str">
        <f aca="false">IF(L280="","",L280)</f>
        <v/>
      </c>
      <c r="BT280" s="13" t="str">
        <f aca="false">IF($S280="CANCELADO",1,"")</f>
        <v/>
      </c>
      <c r="BU280" s="13" t="str">
        <f aca="false">IF($S280="DEVUELTO",1,"")</f>
        <v/>
      </c>
      <c r="BV280" s="13" t="str">
        <f aca="false">IF($S280="DEVUELTO",1,"")</f>
        <v/>
      </c>
      <c r="BW280" s="13" t="str">
        <f aca="false">IF($S280="CANCELADO",1,"")</f>
        <v/>
      </c>
    </row>
    <row r="281" customFormat="false" ht="23.1" hidden="false" customHeight="true" outlineLevel="0" collapsed="false">
      <c r="A281" s="143" t="n">
        <v>274</v>
      </c>
      <c r="B281" s="144"/>
      <c r="C281" s="145"/>
      <c r="D281" s="146"/>
      <c r="E281" s="147"/>
      <c r="F281" s="148"/>
      <c r="G281" s="144"/>
      <c r="H281" s="144"/>
      <c r="I281" s="144"/>
      <c r="J281" s="148"/>
      <c r="K281" s="148"/>
      <c r="L281" s="149"/>
      <c r="M281" s="144"/>
      <c r="N281" s="150"/>
      <c r="O281" s="150"/>
      <c r="P281" s="151" t="n">
        <f aca="false">IF(O281="",N281,"")</f>
        <v>0</v>
      </c>
      <c r="Q281" s="151" t="str">
        <f aca="false">IF(O281="","",(IF(N281&gt;O281,N281-O281,"")))</f>
        <v/>
      </c>
      <c r="R281" s="151" t="str">
        <f aca="false">IF(N281-O281&lt;0,N281-O281,"")</f>
        <v/>
      </c>
      <c r="S281" s="151" t="str">
        <f aca="false">IF(C281&lt;&gt;"",IF($N281="","CANCELADO",IF($O281&lt;&gt;"","FACTURADO","DEVUELTO")),IF(C281="",""))</f>
        <v/>
      </c>
      <c r="T281" s="152"/>
      <c r="U281" s="144"/>
      <c r="V281" s="153"/>
      <c r="W281" s="153"/>
      <c r="X281" s="154" t="n">
        <f aca="false">V281+W281</f>
        <v>0</v>
      </c>
      <c r="Y281" s="128"/>
      <c r="Z281" s="128"/>
      <c r="AA281" s="129" t="n">
        <f aca="false">IF(AND(Y281&lt;&gt;"",Z281&lt;&gt;""),Z281-Y281,0)</f>
        <v>0</v>
      </c>
      <c r="AB281" s="130"/>
      <c r="AC281" s="130"/>
      <c r="AD281" s="129" t="n">
        <f aca="false">AA281-(AB281+AC281)</f>
        <v>0</v>
      </c>
      <c r="AE281" s="149"/>
      <c r="AF281" s="155"/>
      <c r="AG281" s="146"/>
      <c r="AH281" s="144"/>
      <c r="AI281" s="148"/>
      <c r="AJ281" s="144"/>
      <c r="AK281" s="148"/>
      <c r="AL281" s="149"/>
      <c r="AM281" s="144"/>
      <c r="AN281" s="144"/>
      <c r="AO281" s="156"/>
      <c r="AP281" s="135"/>
      <c r="AQ281" s="157"/>
      <c r="AS281" s="137" t="n">
        <v>274</v>
      </c>
      <c r="AT281" s="160" t="n">
        <v>77101001</v>
      </c>
      <c r="AU281" s="161"/>
      <c r="AV281" s="161"/>
      <c r="AW281" s="162" t="str">
        <f aca="false">IF(O281="","",O281)</f>
        <v/>
      </c>
      <c r="AX281" s="161"/>
      <c r="AY281" s="161"/>
      <c r="AZ281" s="161"/>
      <c r="BA281" s="163" t="str">
        <f aca="false">IF(E281="","",E281)</f>
        <v/>
      </c>
      <c r="BB281" s="164" t="str">
        <f aca="false">IF(K281="","",K281)</f>
        <v/>
      </c>
      <c r="BC281" s="165" t="str">
        <f aca="false">IF(L281="","",L281)</f>
        <v/>
      </c>
      <c r="BT281" s="13" t="str">
        <f aca="false">IF($S281="CANCELADO",1,"")</f>
        <v/>
      </c>
      <c r="BU281" s="13" t="str">
        <f aca="false">IF($S281="DEVUELTO",1,"")</f>
        <v/>
      </c>
      <c r="BV281" s="13" t="str">
        <f aca="false">IF($S281="DEVUELTO",1,"")</f>
        <v/>
      </c>
      <c r="BW281" s="13" t="str">
        <f aca="false">IF($S281="CANCELADO",1,"")</f>
        <v/>
      </c>
    </row>
    <row r="282" customFormat="false" ht="23.1" hidden="false" customHeight="true" outlineLevel="0" collapsed="false">
      <c r="A282" s="143" t="n">
        <v>275</v>
      </c>
      <c r="B282" s="144"/>
      <c r="C282" s="145"/>
      <c r="D282" s="146"/>
      <c r="E282" s="147"/>
      <c r="F282" s="148"/>
      <c r="G282" s="144"/>
      <c r="H282" s="144"/>
      <c r="I282" s="144"/>
      <c r="J282" s="148"/>
      <c r="K282" s="148"/>
      <c r="L282" s="149"/>
      <c r="M282" s="144"/>
      <c r="N282" s="150"/>
      <c r="O282" s="150"/>
      <c r="P282" s="151" t="n">
        <f aca="false">IF(O282="",N282,"")</f>
        <v>0</v>
      </c>
      <c r="Q282" s="151" t="str">
        <f aca="false">IF(O282="","",(IF(N282&gt;O282,N282-O282,"")))</f>
        <v/>
      </c>
      <c r="R282" s="151" t="str">
        <f aca="false">IF(N282-O282&lt;0,N282-O282,"")</f>
        <v/>
      </c>
      <c r="S282" s="151" t="str">
        <f aca="false">IF(C282&lt;&gt;"",IF($N282="","CANCELADO",IF($O282&lt;&gt;"","FACTURADO","DEVUELTO")),IF(C282="",""))</f>
        <v/>
      </c>
      <c r="T282" s="152"/>
      <c r="U282" s="144"/>
      <c r="V282" s="153"/>
      <c r="W282" s="153"/>
      <c r="X282" s="154" t="n">
        <f aca="false">V282+W282</f>
        <v>0</v>
      </c>
      <c r="Y282" s="128"/>
      <c r="Z282" s="128"/>
      <c r="AA282" s="129" t="n">
        <f aca="false">IF(AND(Y282&lt;&gt;"",Z282&lt;&gt;""),Z282-Y282,0)</f>
        <v>0</v>
      </c>
      <c r="AB282" s="130"/>
      <c r="AC282" s="130"/>
      <c r="AD282" s="129" t="n">
        <f aca="false">AA282-(AB282+AC282)</f>
        <v>0</v>
      </c>
      <c r="AE282" s="149"/>
      <c r="AF282" s="155"/>
      <c r="AG282" s="146"/>
      <c r="AH282" s="144"/>
      <c r="AI282" s="148"/>
      <c r="AJ282" s="144"/>
      <c r="AK282" s="148"/>
      <c r="AL282" s="149"/>
      <c r="AM282" s="144"/>
      <c r="AN282" s="144"/>
      <c r="AO282" s="156"/>
      <c r="AP282" s="135"/>
      <c r="AQ282" s="157"/>
      <c r="AS282" s="137" t="n">
        <v>275</v>
      </c>
      <c r="AT282" s="160" t="n">
        <v>77101001</v>
      </c>
      <c r="AU282" s="161"/>
      <c r="AV282" s="161"/>
      <c r="AW282" s="162" t="str">
        <f aca="false">IF(O282="","",O282)</f>
        <v/>
      </c>
      <c r="AX282" s="161"/>
      <c r="AY282" s="161"/>
      <c r="AZ282" s="161"/>
      <c r="BA282" s="163" t="str">
        <f aca="false">IF(E282="","",E282)</f>
        <v/>
      </c>
      <c r="BB282" s="164" t="str">
        <f aca="false">IF(K282="","",K282)</f>
        <v/>
      </c>
      <c r="BC282" s="165" t="str">
        <f aca="false">IF(L282="","",L282)</f>
        <v/>
      </c>
      <c r="BT282" s="13" t="str">
        <f aca="false">IF($S282="CANCELADO",1,"")</f>
        <v/>
      </c>
      <c r="BU282" s="13" t="str">
        <f aca="false">IF($S282="DEVUELTO",1,"")</f>
        <v/>
      </c>
      <c r="BV282" s="13" t="str">
        <f aca="false">IF($S282="DEVUELTO",1,"")</f>
        <v/>
      </c>
      <c r="BW282" s="13" t="str">
        <f aca="false">IF($S282="CANCELADO",1,"")</f>
        <v/>
      </c>
    </row>
    <row r="283" customFormat="false" ht="23.1" hidden="false" customHeight="true" outlineLevel="0" collapsed="false">
      <c r="A283" s="143" t="n">
        <v>276</v>
      </c>
      <c r="B283" s="144"/>
      <c r="C283" s="145"/>
      <c r="D283" s="146"/>
      <c r="E283" s="147"/>
      <c r="F283" s="148"/>
      <c r="G283" s="144"/>
      <c r="H283" s="144"/>
      <c r="I283" s="144"/>
      <c r="J283" s="148"/>
      <c r="K283" s="148"/>
      <c r="L283" s="149"/>
      <c r="M283" s="144"/>
      <c r="N283" s="150"/>
      <c r="O283" s="150"/>
      <c r="P283" s="151" t="n">
        <f aca="false">IF(O283="",N283,"")</f>
        <v>0</v>
      </c>
      <c r="Q283" s="151" t="str">
        <f aca="false">IF(O283="","",(IF(N283&gt;O283,N283-O283,"")))</f>
        <v/>
      </c>
      <c r="R283" s="151" t="str">
        <f aca="false">IF(N283-O283&lt;0,N283-O283,"")</f>
        <v/>
      </c>
      <c r="S283" s="151" t="str">
        <f aca="false">IF(C283&lt;&gt;"",IF($N283="","CANCELADO",IF($O283&lt;&gt;"","FACTURADO","DEVUELTO")),IF(C283="",""))</f>
        <v/>
      </c>
      <c r="T283" s="152"/>
      <c r="U283" s="144"/>
      <c r="V283" s="153"/>
      <c r="W283" s="153"/>
      <c r="X283" s="154" t="n">
        <f aca="false">V283+W283</f>
        <v>0</v>
      </c>
      <c r="Y283" s="128"/>
      <c r="Z283" s="128"/>
      <c r="AA283" s="129" t="n">
        <f aca="false">IF(AND(Y283&lt;&gt;"",Z283&lt;&gt;""),Z283-Y283,0)</f>
        <v>0</v>
      </c>
      <c r="AB283" s="130"/>
      <c r="AC283" s="130"/>
      <c r="AD283" s="129" t="n">
        <f aca="false">AA283-(AB283+AC283)</f>
        <v>0</v>
      </c>
      <c r="AE283" s="149"/>
      <c r="AF283" s="155"/>
      <c r="AG283" s="146"/>
      <c r="AH283" s="144"/>
      <c r="AI283" s="148"/>
      <c r="AJ283" s="144"/>
      <c r="AK283" s="148"/>
      <c r="AL283" s="149"/>
      <c r="AM283" s="144"/>
      <c r="AN283" s="144"/>
      <c r="AO283" s="156"/>
      <c r="AP283" s="135"/>
      <c r="AQ283" s="157"/>
      <c r="AS283" s="137" t="n">
        <v>276</v>
      </c>
      <c r="AT283" s="160" t="n">
        <v>77101001</v>
      </c>
      <c r="AU283" s="161"/>
      <c r="AV283" s="161"/>
      <c r="AW283" s="162" t="str">
        <f aca="false">IF(O283="","",O283)</f>
        <v/>
      </c>
      <c r="AX283" s="161"/>
      <c r="AY283" s="161"/>
      <c r="AZ283" s="161"/>
      <c r="BA283" s="163" t="str">
        <f aca="false">IF(E283="","",E283)</f>
        <v/>
      </c>
      <c r="BB283" s="164" t="str">
        <f aca="false">IF(K283="","",K283)</f>
        <v/>
      </c>
      <c r="BC283" s="165" t="str">
        <f aca="false">IF(L283="","",L283)</f>
        <v/>
      </c>
      <c r="BT283" s="13" t="str">
        <f aca="false">IF($S283="CANCELADO",1,"")</f>
        <v/>
      </c>
      <c r="BU283" s="13" t="str">
        <f aca="false">IF($S283="DEVUELTO",1,"")</f>
        <v/>
      </c>
      <c r="BV283" s="13" t="str">
        <f aca="false">IF($S283="DEVUELTO",1,"")</f>
        <v/>
      </c>
      <c r="BW283" s="13" t="str">
        <f aca="false">IF($S283="CANCELADO",1,"")</f>
        <v/>
      </c>
    </row>
    <row r="284" customFormat="false" ht="23.1" hidden="false" customHeight="true" outlineLevel="0" collapsed="false">
      <c r="A284" s="143" t="n">
        <v>277</v>
      </c>
      <c r="B284" s="144"/>
      <c r="C284" s="145"/>
      <c r="D284" s="146"/>
      <c r="E284" s="147"/>
      <c r="F284" s="148"/>
      <c r="G284" s="144"/>
      <c r="H284" s="144"/>
      <c r="I284" s="144"/>
      <c r="J284" s="148"/>
      <c r="K284" s="148"/>
      <c r="L284" s="149"/>
      <c r="M284" s="144"/>
      <c r="N284" s="150"/>
      <c r="O284" s="150"/>
      <c r="P284" s="151" t="n">
        <f aca="false">IF(O284="",N284,"")</f>
        <v>0</v>
      </c>
      <c r="Q284" s="151" t="str">
        <f aca="false">IF(O284="","",(IF(N284&gt;O284,N284-O284,"")))</f>
        <v/>
      </c>
      <c r="R284" s="151" t="str">
        <f aca="false">IF(N284-O284&lt;0,N284-O284,"")</f>
        <v/>
      </c>
      <c r="S284" s="151" t="str">
        <f aca="false">IF(C284&lt;&gt;"",IF($N284="","CANCELADO",IF($O284&lt;&gt;"","FACTURADO","DEVUELTO")),IF(C284="",""))</f>
        <v/>
      </c>
      <c r="T284" s="152"/>
      <c r="U284" s="144"/>
      <c r="V284" s="153"/>
      <c r="W284" s="153"/>
      <c r="X284" s="154" t="n">
        <f aca="false">V284+W284</f>
        <v>0</v>
      </c>
      <c r="Y284" s="128"/>
      <c r="Z284" s="128"/>
      <c r="AA284" s="129" t="n">
        <f aca="false">IF(AND(Y284&lt;&gt;"",Z284&lt;&gt;""),Z284-Y284,0)</f>
        <v>0</v>
      </c>
      <c r="AB284" s="130"/>
      <c r="AC284" s="130"/>
      <c r="AD284" s="129" t="n">
        <f aca="false">AA284-(AB284+AC284)</f>
        <v>0</v>
      </c>
      <c r="AE284" s="149"/>
      <c r="AF284" s="155"/>
      <c r="AG284" s="146"/>
      <c r="AH284" s="144"/>
      <c r="AI284" s="148"/>
      <c r="AJ284" s="144"/>
      <c r="AK284" s="148"/>
      <c r="AL284" s="149"/>
      <c r="AM284" s="144"/>
      <c r="AN284" s="144"/>
      <c r="AO284" s="156"/>
      <c r="AP284" s="135"/>
      <c r="AQ284" s="157"/>
      <c r="AS284" s="137" t="n">
        <v>277</v>
      </c>
      <c r="AT284" s="160" t="n">
        <v>77101001</v>
      </c>
      <c r="AU284" s="161"/>
      <c r="AV284" s="161"/>
      <c r="AW284" s="162" t="str">
        <f aca="false">IF(O284="","",O284)</f>
        <v/>
      </c>
      <c r="AX284" s="161"/>
      <c r="AY284" s="161"/>
      <c r="AZ284" s="161"/>
      <c r="BA284" s="163" t="str">
        <f aca="false">IF(E284="","",E284)</f>
        <v/>
      </c>
      <c r="BB284" s="164" t="str">
        <f aca="false">IF(K284="","",K284)</f>
        <v/>
      </c>
      <c r="BC284" s="165" t="str">
        <f aca="false">IF(L284="","",L284)</f>
        <v/>
      </c>
      <c r="BT284" s="13" t="str">
        <f aca="false">IF($S284="CANCELADO",1,"")</f>
        <v/>
      </c>
      <c r="BU284" s="13" t="str">
        <f aca="false">IF($S284="DEVUELTO",1,"")</f>
        <v/>
      </c>
      <c r="BV284" s="13" t="str">
        <f aca="false">IF($S284="DEVUELTO",1,"")</f>
        <v/>
      </c>
      <c r="BW284" s="13" t="str">
        <f aca="false">IF($S284="CANCELADO",1,"")</f>
        <v/>
      </c>
    </row>
    <row r="285" customFormat="false" ht="23.1" hidden="false" customHeight="true" outlineLevel="0" collapsed="false">
      <c r="A285" s="143" t="n">
        <v>278</v>
      </c>
      <c r="B285" s="144"/>
      <c r="C285" s="145"/>
      <c r="D285" s="146"/>
      <c r="E285" s="147"/>
      <c r="F285" s="148"/>
      <c r="G285" s="144"/>
      <c r="H285" s="144"/>
      <c r="I285" s="144"/>
      <c r="J285" s="148"/>
      <c r="K285" s="148"/>
      <c r="L285" s="149"/>
      <c r="M285" s="144"/>
      <c r="N285" s="150"/>
      <c r="O285" s="150"/>
      <c r="P285" s="151" t="n">
        <f aca="false">IF(O285="",N285,"")</f>
        <v>0</v>
      </c>
      <c r="Q285" s="151" t="str">
        <f aca="false">IF(O285="","",(IF(N285&gt;O285,N285-O285,"")))</f>
        <v/>
      </c>
      <c r="R285" s="151" t="str">
        <f aca="false">IF(N285-O285&lt;0,N285-O285,"")</f>
        <v/>
      </c>
      <c r="S285" s="151" t="str">
        <f aca="false">IF(C285&lt;&gt;"",IF($N285="","CANCELADO",IF($O285&lt;&gt;"","FACTURADO","DEVUELTO")),IF(C285="",""))</f>
        <v/>
      </c>
      <c r="T285" s="152"/>
      <c r="U285" s="144"/>
      <c r="V285" s="153"/>
      <c r="W285" s="153"/>
      <c r="X285" s="154" t="n">
        <f aca="false">V285+W285</f>
        <v>0</v>
      </c>
      <c r="Y285" s="128"/>
      <c r="Z285" s="128"/>
      <c r="AA285" s="129" t="n">
        <f aca="false">IF(AND(Y285&lt;&gt;"",Z285&lt;&gt;""),Z285-Y285,0)</f>
        <v>0</v>
      </c>
      <c r="AB285" s="130"/>
      <c r="AC285" s="130"/>
      <c r="AD285" s="129" t="n">
        <f aca="false">AA285-(AB285+AC285)</f>
        <v>0</v>
      </c>
      <c r="AE285" s="149"/>
      <c r="AF285" s="155"/>
      <c r="AG285" s="146"/>
      <c r="AH285" s="144"/>
      <c r="AI285" s="148"/>
      <c r="AJ285" s="144"/>
      <c r="AK285" s="148"/>
      <c r="AL285" s="149"/>
      <c r="AM285" s="144"/>
      <c r="AN285" s="144"/>
      <c r="AO285" s="156"/>
      <c r="AP285" s="135"/>
      <c r="AQ285" s="157"/>
      <c r="AS285" s="137" t="n">
        <v>278</v>
      </c>
      <c r="AT285" s="160" t="n">
        <v>77101001</v>
      </c>
      <c r="AU285" s="161"/>
      <c r="AV285" s="161"/>
      <c r="AW285" s="162" t="str">
        <f aca="false">IF(O285="","",O285)</f>
        <v/>
      </c>
      <c r="AX285" s="161"/>
      <c r="AY285" s="161"/>
      <c r="AZ285" s="161"/>
      <c r="BA285" s="163" t="str">
        <f aca="false">IF(E285="","",E285)</f>
        <v/>
      </c>
      <c r="BB285" s="164" t="str">
        <f aca="false">IF(K285="","",K285)</f>
        <v/>
      </c>
      <c r="BC285" s="165" t="str">
        <f aca="false">IF(L285="","",L285)</f>
        <v/>
      </c>
      <c r="BT285" s="13" t="str">
        <f aca="false">IF($S285="CANCELADO",1,"")</f>
        <v/>
      </c>
      <c r="BU285" s="13" t="str">
        <f aca="false">IF($S285="DEVUELTO",1,"")</f>
        <v/>
      </c>
      <c r="BV285" s="13" t="str">
        <f aca="false">IF($S285="DEVUELTO",1,"")</f>
        <v/>
      </c>
      <c r="BW285" s="13" t="str">
        <f aca="false">IF($S285="CANCELADO",1,"")</f>
        <v/>
      </c>
    </row>
    <row r="286" customFormat="false" ht="23.1" hidden="false" customHeight="true" outlineLevel="0" collapsed="false">
      <c r="A286" s="143" t="n">
        <v>279</v>
      </c>
      <c r="B286" s="144"/>
      <c r="C286" s="145"/>
      <c r="D286" s="146"/>
      <c r="E286" s="147"/>
      <c r="F286" s="148"/>
      <c r="G286" s="144"/>
      <c r="H286" s="144"/>
      <c r="I286" s="144"/>
      <c r="J286" s="148"/>
      <c r="K286" s="148"/>
      <c r="L286" s="149"/>
      <c r="M286" s="144"/>
      <c r="N286" s="150"/>
      <c r="O286" s="150"/>
      <c r="P286" s="151" t="n">
        <f aca="false">IF(O286="",N286,"")</f>
        <v>0</v>
      </c>
      <c r="Q286" s="151" t="str">
        <f aca="false">IF(O286="","",(IF(N286&gt;O286,N286-O286,"")))</f>
        <v/>
      </c>
      <c r="R286" s="151" t="str">
        <f aca="false">IF(N286-O286&lt;0,N286-O286,"")</f>
        <v/>
      </c>
      <c r="S286" s="151" t="str">
        <f aca="false">IF(C286&lt;&gt;"",IF($N286="","CANCELADO",IF($O286&lt;&gt;"","FACTURADO","DEVUELTO")),IF(C286="",""))</f>
        <v/>
      </c>
      <c r="T286" s="152"/>
      <c r="U286" s="144"/>
      <c r="V286" s="153"/>
      <c r="W286" s="153"/>
      <c r="X286" s="154" t="n">
        <f aca="false">V286+W286</f>
        <v>0</v>
      </c>
      <c r="Y286" s="128"/>
      <c r="Z286" s="128"/>
      <c r="AA286" s="129" t="n">
        <f aca="false">IF(AND(Y286&lt;&gt;"",Z286&lt;&gt;""),Z286-Y286,0)</f>
        <v>0</v>
      </c>
      <c r="AB286" s="130"/>
      <c r="AC286" s="130"/>
      <c r="AD286" s="129" t="n">
        <f aca="false">AA286-(AB286+AC286)</f>
        <v>0</v>
      </c>
      <c r="AE286" s="149"/>
      <c r="AF286" s="155"/>
      <c r="AG286" s="146"/>
      <c r="AH286" s="144"/>
      <c r="AI286" s="148"/>
      <c r="AJ286" s="144"/>
      <c r="AK286" s="148"/>
      <c r="AL286" s="149"/>
      <c r="AM286" s="144"/>
      <c r="AN286" s="144"/>
      <c r="AO286" s="156"/>
      <c r="AP286" s="135"/>
      <c r="AQ286" s="157"/>
      <c r="AS286" s="137" t="n">
        <v>279</v>
      </c>
      <c r="AT286" s="160" t="n">
        <v>77101001</v>
      </c>
      <c r="AU286" s="161"/>
      <c r="AV286" s="161"/>
      <c r="AW286" s="162" t="str">
        <f aca="false">IF(O286="","",O286)</f>
        <v/>
      </c>
      <c r="AX286" s="161"/>
      <c r="AY286" s="161"/>
      <c r="AZ286" s="161"/>
      <c r="BA286" s="163" t="str">
        <f aca="false">IF(E286="","",E286)</f>
        <v/>
      </c>
      <c r="BB286" s="164" t="str">
        <f aca="false">IF(K286="","",K286)</f>
        <v/>
      </c>
      <c r="BC286" s="165" t="str">
        <f aca="false">IF(L286="","",L286)</f>
        <v/>
      </c>
      <c r="BT286" s="13" t="str">
        <f aca="false">IF($S286="CANCELADO",1,"")</f>
        <v/>
      </c>
      <c r="BU286" s="13" t="str">
        <f aca="false">IF($S286="DEVUELTO",1,"")</f>
        <v/>
      </c>
      <c r="BV286" s="13" t="str">
        <f aca="false">IF($S286="DEVUELTO",1,"")</f>
        <v/>
      </c>
      <c r="BW286" s="13" t="str">
        <f aca="false">IF($S286="CANCELADO",1,"")</f>
        <v/>
      </c>
    </row>
    <row r="287" customFormat="false" ht="23.1" hidden="false" customHeight="true" outlineLevel="0" collapsed="false">
      <c r="A287" s="143" t="n">
        <v>280</v>
      </c>
      <c r="B287" s="144"/>
      <c r="C287" s="145"/>
      <c r="D287" s="146"/>
      <c r="E287" s="147"/>
      <c r="F287" s="148"/>
      <c r="G287" s="144"/>
      <c r="H287" s="144"/>
      <c r="I287" s="144"/>
      <c r="J287" s="148"/>
      <c r="K287" s="148"/>
      <c r="L287" s="149"/>
      <c r="M287" s="144"/>
      <c r="N287" s="150"/>
      <c r="O287" s="150"/>
      <c r="P287" s="151" t="n">
        <f aca="false">IF(O287="",N287,"")</f>
        <v>0</v>
      </c>
      <c r="Q287" s="151" t="str">
        <f aca="false">IF(O287="","",(IF(N287&gt;O287,N287-O287,"")))</f>
        <v/>
      </c>
      <c r="R287" s="151" t="str">
        <f aca="false">IF(N287-O287&lt;0,N287-O287,"")</f>
        <v/>
      </c>
      <c r="S287" s="151" t="str">
        <f aca="false">IF(C287&lt;&gt;"",IF($N287="","CANCELADO",IF($O287&lt;&gt;"","FACTURADO","DEVUELTO")),IF(C287="",""))</f>
        <v/>
      </c>
      <c r="T287" s="152"/>
      <c r="U287" s="144"/>
      <c r="V287" s="153"/>
      <c r="W287" s="153"/>
      <c r="X287" s="154" t="n">
        <f aca="false">V287+W287</f>
        <v>0</v>
      </c>
      <c r="Y287" s="128"/>
      <c r="Z287" s="128"/>
      <c r="AA287" s="129" t="n">
        <f aca="false">IF(AND(Y287&lt;&gt;"",Z287&lt;&gt;""),Z287-Y287,0)</f>
        <v>0</v>
      </c>
      <c r="AB287" s="130"/>
      <c r="AC287" s="130"/>
      <c r="AD287" s="129" t="n">
        <f aca="false">AA287-(AB287+AC287)</f>
        <v>0</v>
      </c>
      <c r="AE287" s="149"/>
      <c r="AF287" s="155"/>
      <c r="AG287" s="146"/>
      <c r="AH287" s="144"/>
      <c r="AI287" s="148"/>
      <c r="AJ287" s="144"/>
      <c r="AK287" s="148"/>
      <c r="AL287" s="149"/>
      <c r="AM287" s="144"/>
      <c r="AN287" s="144"/>
      <c r="AO287" s="156"/>
      <c r="AP287" s="135"/>
      <c r="AQ287" s="157"/>
      <c r="AS287" s="137" t="n">
        <v>280</v>
      </c>
      <c r="AT287" s="160" t="n">
        <v>77101001</v>
      </c>
      <c r="AU287" s="161"/>
      <c r="AV287" s="161"/>
      <c r="AW287" s="162" t="str">
        <f aca="false">IF(O287="","",O287)</f>
        <v/>
      </c>
      <c r="AX287" s="161"/>
      <c r="AY287" s="161"/>
      <c r="AZ287" s="161"/>
      <c r="BA287" s="163" t="str">
        <f aca="false">IF(E287="","",E287)</f>
        <v/>
      </c>
      <c r="BB287" s="164" t="str">
        <f aca="false">IF(K287="","",K287)</f>
        <v/>
      </c>
      <c r="BC287" s="165" t="str">
        <f aca="false">IF(L287="","",L287)</f>
        <v/>
      </c>
      <c r="BT287" s="13" t="str">
        <f aca="false">IF($S287="CANCELADO",1,"")</f>
        <v/>
      </c>
      <c r="BU287" s="13" t="str">
        <f aca="false">IF($S287="DEVUELTO",1,"")</f>
        <v/>
      </c>
      <c r="BV287" s="13" t="str">
        <f aca="false">IF($S287="DEVUELTO",1,"")</f>
        <v/>
      </c>
      <c r="BW287" s="13" t="str">
        <f aca="false">IF($S287="CANCELADO",1,"")</f>
        <v/>
      </c>
    </row>
    <row r="288" customFormat="false" ht="23.1" hidden="false" customHeight="true" outlineLevel="0" collapsed="false">
      <c r="A288" s="143" t="n">
        <v>281</v>
      </c>
      <c r="B288" s="144"/>
      <c r="C288" s="145"/>
      <c r="D288" s="146"/>
      <c r="E288" s="147"/>
      <c r="F288" s="148"/>
      <c r="G288" s="144"/>
      <c r="H288" s="144"/>
      <c r="I288" s="144"/>
      <c r="J288" s="148"/>
      <c r="K288" s="148"/>
      <c r="L288" s="149"/>
      <c r="M288" s="144"/>
      <c r="N288" s="150"/>
      <c r="O288" s="150"/>
      <c r="P288" s="151" t="n">
        <f aca="false">IF(O288="",N288,"")</f>
        <v>0</v>
      </c>
      <c r="Q288" s="151" t="str">
        <f aca="false">IF(O288="","",(IF(N288&gt;O288,N288-O288,"")))</f>
        <v/>
      </c>
      <c r="R288" s="151" t="str">
        <f aca="false">IF(N288-O288&lt;0,N288-O288,"")</f>
        <v/>
      </c>
      <c r="S288" s="151" t="str">
        <f aca="false">IF(C288&lt;&gt;"",IF($N288="","CANCELADO",IF($O288&lt;&gt;"","FACTURADO","DEVUELTO")),IF(C288="",""))</f>
        <v/>
      </c>
      <c r="T288" s="152"/>
      <c r="U288" s="144"/>
      <c r="V288" s="153"/>
      <c r="W288" s="153"/>
      <c r="X288" s="154" t="n">
        <f aca="false">V288+W288</f>
        <v>0</v>
      </c>
      <c r="Y288" s="128"/>
      <c r="Z288" s="128"/>
      <c r="AA288" s="129" t="n">
        <f aca="false">IF(AND(Y288&lt;&gt;"",Z288&lt;&gt;""),Z288-Y288,0)</f>
        <v>0</v>
      </c>
      <c r="AB288" s="130"/>
      <c r="AC288" s="130"/>
      <c r="AD288" s="129" t="n">
        <f aca="false">AA288-(AB288+AC288)</f>
        <v>0</v>
      </c>
      <c r="AE288" s="149"/>
      <c r="AF288" s="155"/>
      <c r="AG288" s="146"/>
      <c r="AH288" s="144"/>
      <c r="AI288" s="148"/>
      <c r="AJ288" s="144"/>
      <c r="AK288" s="148"/>
      <c r="AL288" s="149"/>
      <c r="AM288" s="144"/>
      <c r="AN288" s="144"/>
      <c r="AO288" s="156"/>
      <c r="AP288" s="135"/>
      <c r="AQ288" s="157"/>
      <c r="AS288" s="137" t="n">
        <v>281</v>
      </c>
      <c r="AT288" s="138" t="n">
        <v>77101001</v>
      </c>
      <c r="AU288" s="138"/>
      <c r="AV288" s="138"/>
      <c r="AW288" s="139" t="str">
        <f aca="false">IF(O288="","",O288)</f>
        <v/>
      </c>
      <c r="AX288" s="138"/>
      <c r="AY288" s="138"/>
      <c r="AZ288" s="138"/>
      <c r="BA288" s="140" t="str">
        <f aca="false">IF(E288="","",E288)</f>
        <v/>
      </c>
      <c r="BB288" s="141" t="str">
        <f aca="false">IF(K288="","",K288)</f>
        <v/>
      </c>
      <c r="BC288" s="142" t="str">
        <f aca="false">IF(L288="","",L288)</f>
        <v/>
      </c>
      <c r="BT288" s="13" t="str">
        <f aca="false">IF($S288="CANCELADO",1,"")</f>
        <v/>
      </c>
      <c r="BU288" s="13" t="str">
        <f aca="false">IF($S288="DEVUELTO",1,"")</f>
        <v/>
      </c>
      <c r="BV288" s="13" t="str">
        <f aca="false">IF($S288="DEVUELTO",1,"")</f>
        <v/>
      </c>
      <c r="BW288" s="13" t="str">
        <f aca="false">IF($S288="CANCELADO",1,"")</f>
        <v/>
      </c>
    </row>
    <row r="289" customFormat="false" ht="23.1" hidden="false" customHeight="true" outlineLevel="0" collapsed="false">
      <c r="A289" s="143" t="n">
        <v>282</v>
      </c>
      <c r="B289" s="144"/>
      <c r="C289" s="145"/>
      <c r="D289" s="146"/>
      <c r="E289" s="147"/>
      <c r="F289" s="148"/>
      <c r="G289" s="144"/>
      <c r="H289" s="144"/>
      <c r="I289" s="144"/>
      <c r="J289" s="148"/>
      <c r="K289" s="148"/>
      <c r="L289" s="149"/>
      <c r="M289" s="144"/>
      <c r="N289" s="150"/>
      <c r="O289" s="150"/>
      <c r="P289" s="151" t="n">
        <f aca="false">IF(O289="",N289,"")</f>
        <v>0</v>
      </c>
      <c r="Q289" s="151" t="str">
        <f aca="false">IF(O289="","",(IF(N289&gt;O289,N289-O289,"")))</f>
        <v/>
      </c>
      <c r="R289" s="151" t="str">
        <f aca="false">IF(N289-O289&lt;0,N289-O289,"")</f>
        <v/>
      </c>
      <c r="S289" s="151" t="str">
        <f aca="false">IF(C289&lt;&gt;"",IF($N289="","CANCELADO",IF($O289&lt;&gt;"","FACTURADO","DEVUELTO")),IF(C289="",""))</f>
        <v/>
      </c>
      <c r="T289" s="152"/>
      <c r="U289" s="144"/>
      <c r="V289" s="153"/>
      <c r="W289" s="153"/>
      <c r="X289" s="154" t="n">
        <f aca="false">V289+W289</f>
        <v>0</v>
      </c>
      <c r="Y289" s="128"/>
      <c r="Z289" s="128"/>
      <c r="AA289" s="129" t="n">
        <f aca="false">IF(AND(Y289&lt;&gt;"",Z289&lt;&gt;""),Z289-Y289,0)</f>
        <v>0</v>
      </c>
      <c r="AB289" s="130"/>
      <c r="AC289" s="130"/>
      <c r="AD289" s="129" t="n">
        <f aca="false">AA289-(AB289+AC289)</f>
        <v>0</v>
      </c>
      <c r="AE289" s="149"/>
      <c r="AF289" s="155"/>
      <c r="AG289" s="146"/>
      <c r="AH289" s="144"/>
      <c r="AI289" s="148"/>
      <c r="AJ289" s="144"/>
      <c r="AK289" s="148"/>
      <c r="AL289" s="149"/>
      <c r="AM289" s="144"/>
      <c r="AN289" s="144"/>
      <c r="AO289" s="156"/>
      <c r="AP289" s="135"/>
      <c r="AQ289" s="157"/>
      <c r="AS289" s="137" t="n">
        <v>282</v>
      </c>
      <c r="AT289" s="141" t="n">
        <v>77101001</v>
      </c>
      <c r="AU289" s="138"/>
      <c r="AV289" s="138"/>
      <c r="AW289" s="139" t="str">
        <f aca="false">IF(O289="","",O289)</f>
        <v/>
      </c>
      <c r="AX289" s="138"/>
      <c r="AY289" s="138"/>
      <c r="AZ289" s="138"/>
      <c r="BA289" s="140" t="str">
        <f aca="false">IF(E289="","",E289)</f>
        <v/>
      </c>
      <c r="BB289" s="141" t="str">
        <f aca="false">IF(K289="","",K289)</f>
        <v/>
      </c>
      <c r="BC289" s="142" t="str">
        <f aca="false">IF(L289="","",L289)</f>
        <v/>
      </c>
      <c r="BT289" s="13" t="str">
        <f aca="false">IF($S289="CANCELADO",1,"")</f>
        <v/>
      </c>
      <c r="BU289" s="13" t="str">
        <f aca="false">IF($S289="DEVUELTO",1,"")</f>
        <v/>
      </c>
      <c r="BV289" s="13" t="str">
        <f aca="false">IF($S289="DEVUELTO",1,"")</f>
        <v/>
      </c>
      <c r="BW289" s="13" t="str">
        <f aca="false">IF($S289="CANCELADO",1,"")</f>
        <v/>
      </c>
    </row>
    <row r="290" customFormat="false" ht="23.1" hidden="false" customHeight="true" outlineLevel="0" collapsed="false">
      <c r="A290" s="143" t="n">
        <v>283</v>
      </c>
      <c r="B290" s="144"/>
      <c r="C290" s="145"/>
      <c r="D290" s="146"/>
      <c r="E290" s="147"/>
      <c r="F290" s="148"/>
      <c r="G290" s="144"/>
      <c r="H290" s="144"/>
      <c r="I290" s="144"/>
      <c r="J290" s="148"/>
      <c r="K290" s="148"/>
      <c r="L290" s="149"/>
      <c r="M290" s="144"/>
      <c r="N290" s="150"/>
      <c r="O290" s="150"/>
      <c r="P290" s="151" t="n">
        <f aca="false">IF(O290="",N290,"")</f>
        <v>0</v>
      </c>
      <c r="Q290" s="151" t="str">
        <f aca="false">IF(O290="","",(IF(N290&gt;O290,N290-O290,"")))</f>
        <v/>
      </c>
      <c r="R290" s="151" t="str">
        <f aca="false">IF(N290-O290&lt;0,N290-O290,"")</f>
        <v/>
      </c>
      <c r="S290" s="151" t="str">
        <f aca="false">IF(C290&lt;&gt;"",IF($N290="","CANCELADO",IF($O290&lt;&gt;"","FACTURADO","DEVUELTO")),IF(C290="",""))</f>
        <v/>
      </c>
      <c r="T290" s="152"/>
      <c r="U290" s="144"/>
      <c r="V290" s="153"/>
      <c r="W290" s="153"/>
      <c r="X290" s="154" t="n">
        <f aca="false">V290+W290</f>
        <v>0</v>
      </c>
      <c r="Y290" s="128"/>
      <c r="Z290" s="128"/>
      <c r="AA290" s="129" t="n">
        <f aca="false">IF(AND(Y290&lt;&gt;"",Z290&lt;&gt;""),Z290-Y290,0)</f>
        <v>0</v>
      </c>
      <c r="AB290" s="130"/>
      <c r="AC290" s="130"/>
      <c r="AD290" s="129" t="n">
        <f aca="false">AA290-(AB290+AC290)</f>
        <v>0</v>
      </c>
      <c r="AE290" s="149"/>
      <c r="AF290" s="155"/>
      <c r="AG290" s="146"/>
      <c r="AH290" s="144"/>
      <c r="AI290" s="148"/>
      <c r="AJ290" s="144"/>
      <c r="AK290" s="148"/>
      <c r="AL290" s="149"/>
      <c r="AM290" s="144"/>
      <c r="AN290" s="144"/>
      <c r="AO290" s="156"/>
      <c r="AP290" s="135"/>
      <c r="AQ290" s="157"/>
      <c r="AS290" s="137" t="n">
        <v>283</v>
      </c>
      <c r="AT290" s="158" t="n">
        <v>77101001</v>
      </c>
      <c r="AU290" s="138"/>
      <c r="AV290" s="138"/>
      <c r="AW290" s="139" t="str">
        <f aca="false">IF(O290="","",O290)</f>
        <v/>
      </c>
      <c r="AX290" s="138"/>
      <c r="AY290" s="138"/>
      <c r="AZ290" s="138"/>
      <c r="BA290" s="140" t="str">
        <f aca="false">IF(E290="","",E290)</f>
        <v/>
      </c>
      <c r="BB290" s="141" t="str">
        <f aca="false">IF(K290="","",K290)</f>
        <v/>
      </c>
      <c r="BC290" s="142" t="str">
        <f aca="false">IF(L290="","",L290)</f>
        <v/>
      </c>
      <c r="BT290" s="13" t="str">
        <f aca="false">IF($S290="CANCELADO",1,"")</f>
        <v/>
      </c>
      <c r="BU290" s="13" t="str">
        <f aca="false">IF($S290="DEVUELTO",1,"")</f>
        <v/>
      </c>
      <c r="BV290" s="13" t="str">
        <f aca="false">IF($S290="DEVUELTO",1,"")</f>
        <v/>
      </c>
      <c r="BW290" s="13" t="str">
        <f aca="false">IF($S290="CANCELADO",1,"")</f>
        <v/>
      </c>
    </row>
    <row r="291" customFormat="false" ht="23.1" hidden="false" customHeight="true" outlineLevel="0" collapsed="false">
      <c r="A291" s="143" t="n">
        <v>284</v>
      </c>
      <c r="B291" s="144"/>
      <c r="C291" s="145"/>
      <c r="D291" s="146"/>
      <c r="E291" s="147"/>
      <c r="F291" s="148"/>
      <c r="G291" s="144"/>
      <c r="H291" s="144"/>
      <c r="I291" s="144"/>
      <c r="J291" s="148"/>
      <c r="K291" s="148"/>
      <c r="L291" s="149"/>
      <c r="M291" s="144"/>
      <c r="N291" s="150"/>
      <c r="O291" s="150"/>
      <c r="P291" s="151" t="n">
        <f aca="false">IF(O291="",N291,"")</f>
        <v>0</v>
      </c>
      <c r="Q291" s="151" t="str">
        <f aca="false">IF(O291="","",(IF(N291&gt;O291,N291-O291,"")))</f>
        <v/>
      </c>
      <c r="R291" s="151" t="str">
        <f aca="false">IF(N291-O291&lt;0,N291-O291,"")</f>
        <v/>
      </c>
      <c r="S291" s="151" t="str">
        <f aca="false">IF(C291&lt;&gt;"",IF($N291="","CANCELADO",IF($O291&lt;&gt;"","FACTURADO","DEVUELTO")),IF(C291="",""))</f>
        <v/>
      </c>
      <c r="T291" s="152"/>
      <c r="U291" s="144"/>
      <c r="V291" s="153"/>
      <c r="W291" s="153"/>
      <c r="X291" s="154" t="n">
        <f aca="false">V291+W291</f>
        <v>0</v>
      </c>
      <c r="Y291" s="128"/>
      <c r="Z291" s="128"/>
      <c r="AA291" s="129" t="n">
        <f aca="false">IF(AND(Y291&lt;&gt;"",Z291&lt;&gt;""),Z291-Y291,0)</f>
        <v>0</v>
      </c>
      <c r="AB291" s="130"/>
      <c r="AC291" s="130"/>
      <c r="AD291" s="129" t="n">
        <f aca="false">AA291-(AB291+AC291)</f>
        <v>0</v>
      </c>
      <c r="AE291" s="149"/>
      <c r="AF291" s="155"/>
      <c r="AG291" s="146"/>
      <c r="AH291" s="144"/>
      <c r="AI291" s="148"/>
      <c r="AJ291" s="144"/>
      <c r="AK291" s="148"/>
      <c r="AL291" s="149"/>
      <c r="AM291" s="144"/>
      <c r="AN291" s="144"/>
      <c r="AO291" s="156"/>
      <c r="AP291" s="135"/>
      <c r="AQ291" s="157"/>
      <c r="AS291" s="137" t="n">
        <v>284</v>
      </c>
      <c r="AT291" s="158" t="n">
        <v>77101001</v>
      </c>
      <c r="AU291" s="138"/>
      <c r="AV291" s="138"/>
      <c r="AW291" s="139" t="str">
        <f aca="false">IF(O291="","",O291)</f>
        <v/>
      </c>
      <c r="AX291" s="138"/>
      <c r="AY291" s="138"/>
      <c r="AZ291" s="138"/>
      <c r="BA291" s="140" t="str">
        <f aca="false">IF(E291="","",E291)</f>
        <v/>
      </c>
      <c r="BB291" s="141" t="str">
        <f aca="false">IF(K291="","",K291)</f>
        <v/>
      </c>
      <c r="BC291" s="142" t="str">
        <f aca="false">IF(L291="","",L291)</f>
        <v/>
      </c>
      <c r="BT291" s="13" t="str">
        <f aca="false">IF($S291="CANCELADO",1,"")</f>
        <v/>
      </c>
      <c r="BU291" s="13" t="str">
        <f aca="false">IF($S291="DEVUELTO",1,"")</f>
        <v/>
      </c>
      <c r="BV291" s="13" t="str">
        <f aca="false">IF($S291="DEVUELTO",1,"")</f>
        <v/>
      </c>
      <c r="BW291" s="13" t="str">
        <f aca="false">IF($S291="CANCELADO",1,"")</f>
        <v/>
      </c>
    </row>
    <row r="292" customFormat="false" ht="23.1" hidden="false" customHeight="true" outlineLevel="0" collapsed="false">
      <c r="A292" s="143" t="n">
        <v>285</v>
      </c>
      <c r="B292" s="144"/>
      <c r="C292" s="145"/>
      <c r="D292" s="146"/>
      <c r="E292" s="147"/>
      <c r="F292" s="148"/>
      <c r="G292" s="144"/>
      <c r="H292" s="144"/>
      <c r="I292" s="144"/>
      <c r="J292" s="148"/>
      <c r="K292" s="148"/>
      <c r="L292" s="149"/>
      <c r="M292" s="144"/>
      <c r="N292" s="150"/>
      <c r="O292" s="150"/>
      <c r="P292" s="151" t="n">
        <f aca="false">IF(O292="",N292,"")</f>
        <v>0</v>
      </c>
      <c r="Q292" s="151" t="str">
        <f aca="false">IF(O292="","",(IF(N292&gt;O292,N292-O292,"")))</f>
        <v/>
      </c>
      <c r="R292" s="151" t="str">
        <f aca="false">IF(N292-O292&lt;0,N292-O292,"")</f>
        <v/>
      </c>
      <c r="S292" s="151" t="str">
        <f aca="false">IF(C292&lt;&gt;"",IF($N292="","CANCELADO",IF($O292&lt;&gt;"","FACTURADO","DEVUELTO")),IF(C292="",""))</f>
        <v/>
      </c>
      <c r="T292" s="152"/>
      <c r="U292" s="144"/>
      <c r="V292" s="153"/>
      <c r="W292" s="153"/>
      <c r="X292" s="154" t="n">
        <f aca="false">V292+W292</f>
        <v>0</v>
      </c>
      <c r="Y292" s="128"/>
      <c r="Z292" s="128"/>
      <c r="AA292" s="129" t="n">
        <f aca="false">IF(AND(Y292&lt;&gt;"",Z292&lt;&gt;""),Z292-Y292,0)</f>
        <v>0</v>
      </c>
      <c r="AB292" s="130"/>
      <c r="AC292" s="130"/>
      <c r="AD292" s="129" t="n">
        <f aca="false">AA292-(AB292+AC292)</f>
        <v>0</v>
      </c>
      <c r="AE292" s="149"/>
      <c r="AF292" s="155"/>
      <c r="AG292" s="146"/>
      <c r="AH292" s="144"/>
      <c r="AI292" s="148"/>
      <c r="AJ292" s="144"/>
      <c r="AK292" s="148"/>
      <c r="AL292" s="149"/>
      <c r="AM292" s="144"/>
      <c r="AN292" s="144"/>
      <c r="AO292" s="156"/>
      <c r="AP292" s="135"/>
      <c r="AQ292" s="157"/>
      <c r="AS292" s="137" t="n">
        <v>285</v>
      </c>
      <c r="AT292" s="158" t="n">
        <v>77101001</v>
      </c>
      <c r="AU292" s="138"/>
      <c r="AV292" s="138"/>
      <c r="AW292" s="139" t="str">
        <f aca="false">IF(O292="","",O292)</f>
        <v/>
      </c>
      <c r="AX292" s="138"/>
      <c r="AY292" s="138"/>
      <c r="AZ292" s="138"/>
      <c r="BA292" s="140" t="str">
        <f aca="false">IF(E292="","",E292)</f>
        <v/>
      </c>
      <c r="BB292" s="141" t="str">
        <f aca="false">IF(K292="","",K292)</f>
        <v/>
      </c>
      <c r="BC292" s="142" t="str">
        <f aca="false">IF(L292="","",L292)</f>
        <v/>
      </c>
      <c r="BT292" s="13" t="str">
        <f aca="false">IF($S292="CANCELADO",1,"")</f>
        <v/>
      </c>
      <c r="BU292" s="13" t="str">
        <f aca="false">IF($S292="DEVUELTO",1,"")</f>
        <v/>
      </c>
      <c r="BV292" s="13" t="str">
        <f aca="false">IF($S292="DEVUELTO",1,"")</f>
        <v/>
      </c>
      <c r="BW292" s="13" t="str">
        <f aca="false">IF($S292="CANCELADO",1,"")</f>
        <v/>
      </c>
    </row>
    <row r="293" customFormat="false" ht="23.1" hidden="false" customHeight="true" outlineLevel="0" collapsed="false">
      <c r="A293" s="143" t="n">
        <v>286</v>
      </c>
      <c r="B293" s="144"/>
      <c r="C293" s="145"/>
      <c r="D293" s="146"/>
      <c r="E293" s="147"/>
      <c r="F293" s="148"/>
      <c r="G293" s="144"/>
      <c r="H293" s="144"/>
      <c r="I293" s="144"/>
      <c r="J293" s="148"/>
      <c r="K293" s="148"/>
      <c r="L293" s="149"/>
      <c r="M293" s="144"/>
      <c r="N293" s="150"/>
      <c r="O293" s="150"/>
      <c r="P293" s="151" t="n">
        <f aca="false">IF(O293="",N293,"")</f>
        <v>0</v>
      </c>
      <c r="Q293" s="151" t="str">
        <f aca="false">IF(O293="","",(IF(N293&gt;O293,N293-O293,"")))</f>
        <v/>
      </c>
      <c r="R293" s="151" t="str">
        <f aca="false">IF(N293-O293&lt;0,N293-O293,"")</f>
        <v/>
      </c>
      <c r="S293" s="151" t="str">
        <f aca="false">IF(C293&lt;&gt;"",IF($N293="","CANCELADO",IF($O293&lt;&gt;"","FACTURADO","DEVUELTO")),IF(C293="",""))</f>
        <v/>
      </c>
      <c r="T293" s="152"/>
      <c r="U293" s="144"/>
      <c r="V293" s="153"/>
      <c r="W293" s="153"/>
      <c r="X293" s="154" t="n">
        <f aca="false">V293+W293</f>
        <v>0</v>
      </c>
      <c r="Y293" s="128"/>
      <c r="Z293" s="128"/>
      <c r="AA293" s="129" t="n">
        <f aca="false">IF(AND(Y293&lt;&gt;"",Z293&lt;&gt;""),Z293-Y293,0)</f>
        <v>0</v>
      </c>
      <c r="AB293" s="130"/>
      <c r="AC293" s="130"/>
      <c r="AD293" s="129" t="n">
        <f aca="false">AA293-(AB293+AC293)</f>
        <v>0</v>
      </c>
      <c r="AE293" s="149"/>
      <c r="AF293" s="155"/>
      <c r="AG293" s="146"/>
      <c r="AH293" s="144"/>
      <c r="AI293" s="148"/>
      <c r="AJ293" s="144"/>
      <c r="AK293" s="148"/>
      <c r="AL293" s="149"/>
      <c r="AM293" s="144"/>
      <c r="AN293" s="144"/>
      <c r="AO293" s="156"/>
      <c r="AP293" s="135"/>
      <c r="AQ293" s="157"/>
      <c r="AS293" s="137" t="n">
        <v>286</v>
      </c>
      <c r="AT293" s="158" t="n">
        <v>77101001</v>
      </c>
      <c r="AU293" s="138"/>
      <c r="AV293" s="138"/>
      <c r="AW293" s="139" t="str">
        <f aca="false">IF(O293="","",O293)</f>
        <v/>
      </c>
      <c r="AX293" s="138"/>
      <c r="AY293" s="138"/>
      <c r="AZ293" s="138"/>
      <c r="BA293" s="140" t="str">
        <f aca="false">IF(E293="","",E293)</f>
        <v/>
      </c>
      <c r="BB293" s="141" t="str">
        <f aca="false">IF(K293="","",K293)</f>
        <v/>
      </c>
      <c r="BC293" s="142" t="str">
        <f aca="false">IF(L293="","",L293)</f>
        <v/>
      </c>
      <c r="BT293" s="13" t="str">
        <f aca="false">IF($S293="CANCELADO",1,"")</f>
        <v/>
      </c>
      <c r="BU293" s="13" t="str">
        <f aca="false">IF($S293="DEVUELTO",1,"")</f>
        <v/>
      </c>
      <c r="BV293" s="13" t="str">
        <f aca="false">IF($S293="DEVUELTO",1,"")</f>
        <v/>
      </c>
      <c r="BW293" s="13" t="str">
        <f aca="false">IF($S293="CANCELADO",1,"")</f>
        <v/>
      </c>
    </row>
    <row r="294" customFormat="false" ht="23.1" hidden="false" customHeight="true" outlineLevel="0" collapsed="false">
      <c r="A294" s="143" t="n">
        <v>287</v>
      </c>
      <c r="B294" s="144"/>
      <c r="C294" s="145"/>
      <c r="D294" s="146"/>
      <c r="E294" s="147"/>
      <c r="F294" s="148"/>
      <c r="G294" s="144"/>
      <c r="H294" s="144"/>
      <c r="I294" s="144"/>
      <c r="J294" s="148"/>
      <c r="K294" s="148"/>
      <c r="L294" s="149"/>
      <c r="M294" s="144"/>
      <c r="N294" s="150"/>
      <c r="O294" s="150"/>
      <c r="P294" s="151" t="n">
        <f aca="false">IF(O294="",N294,"")</f>
        <v>0</v>
      </c>
      <c r="Q294" s="151" t="str">
        <f aca="false">IF(O294="","",(IF(N294&gt;O294,N294-O294,"")))</f>
        <v/>
      </c>
      <c r="R294" s="151" t="str">
        <f aca="false">IF(N294-O294&lt;0,N294-O294,"")</f>
        <v/>
      </c>
      <c r="S294" s="151" t="str">
        <f aca="false">IF(C294&lt;&gt;"",IF($N294="","CANCELADO",IF($O294&lt;&gt;"","FACTURADO","DEVUELTO")),IF(C294="",""))</f>
        <v/>
      </c>
      <c r="T294" s="152"/>
      <c r="U294" s="144"/>
      <c r="V294" s="153"/>
      <c r="W294" s="153"/>
      <c r="X294" s="154" t="n">
        <f aca="false">V294+W294</f>
        <v>0</v>
      </c>
      <c r="Y294" s="128"/>
      <c r="Z294" s="128"/>
      <c r="AA294" s="129" t="n">
        <f aca="false">IF(AND(Y294&lt;&gt;"",Z294&lt;&gt;""),Z294-Y294,0)</f>
        <v>0</v>
      </c>
      <c r="AB294" s="130"/>
      <c r="AC294" s="130"/>
      <c r="AD294" s="129" t="n">
        <f aca="false">AA294-(AB294+AC294)</f>
        <v>0</v>
      </c>
      <c r="AE294" s="149"/>
      <c r="AF294" s="155"/>
      <c r="AG294" s="146"/>
      <c r="AH294" s="144"/>
      <c r="AI294" s="148"/>
      <c r="AJ294" s="144"/>
      <c r="AK294" s="148"/>
      <c r="AL294" s="149"/>
      <c r="AM294" s="144"/>
      <c r="AN294" s="144"/>
      <c r="AO294" s="156"/>
      <c r="AP294" s="135"/>
      <c r="AQ294" s="157"/>
      <c r="AS294" s="137" t="n">
        <v>287</v>
      </c>
      <c r="AT294" s="158" t="n">
        <v>77101001</v>
      </c>
      <c r="AU294" s="138"/>
      <c r="AV294" s="138"/>
      <c r="AW294" s="139" t="str">
        <f aca="false">IF(O294="","",O294)</f>
        <v/>
      </c>
      <c r="AX294" s="138"/>
      <c r="AY294" s="138"/>
      <c r="AZ294" s="138"/>
      <c r="BA294" s="140" t="str">
        <f aca="false">IF(E294="","",E294)</f>
        <v/>
      </c>
      <c r="BB294" s="141" t="str">
        <f aca="false">IF(K294="","",K294)</f>
        <v/>
      </c>
      <c r="BC294" s="142" t="str">
        <f aca="false">IF(L294="","",L294)</f>
        <v/>
      </c>
      <c r="BT294" s="13" t="str">
        <f aca="false">IF($S294="CANCELADO",1,"")</f>
        <v/>
      </c>
      <c r="BU294" s="13" t="str">
        <f aca="false">IF($S294="DEVUELTO",1,"")</f>
        <v/>
      </c>
      <c r="BV294" s="13" t="str">
        <f aca="false">IF($S294="DEVUELTO",1,"")</f>
        <v/>
      </c>
      <c r="BW294" s="13" t="str">
        <f aca="false">IF($S294="CANCELADO",1,"")</f>
        <v/>
      </c>
    </row>
    <row r="295" customFormat="false" ht="23.1" hidden="false" customHeight="true" outlineLevel="0" collapsed="false">
      <c r="A295" s="143" t="n">
        <v>288</v>
      </c>
      <c r="B295" s="144"/>
      <c r="C295" s="145"/>
      <c r="D295" s="146"/>
      <c r="E295" s="147"/>
      <c r="F295" s="148"/>
      <c r="G295" s="144"/>
      <c r="H295" s="144"/>
      <c r="I295" s="144"/>
      <c r="J295" s="148"/>
      <c r="K295" s="148"/>
      <c r="L295" s="149"/>
      <c r="M295" s="144"/>
      <c r="N295" s="150"/>
      <c r="O295" s="150"/>
      <c r="P295" s="151" t="n">
        <f aca="false">IF(O295="",N295,"")</f>
        <v>0</v>
      </c>
      <c r="Q295" s="151" t="str">
        <f aca="false">IF(O295="","",(IF(N295&gt;O295,N295-O295,"")))</f>
        <v/>
      </c>
      <c r="R295" s="151" t="str">
        <f aca="false">IF(N295-O295&lt;0,N295-O295,"")</f>
        <v/>
      </c>
      <c r="S295" s="151" t="str">
        <f aca="false">IF(C295&lt;&gt;"",IF($N295="","CANCELADO",IF($O295&lt;&gt;"","FACTURADO","DEVUELTO")),IF(C295="",""))</f>
        <v/>
      </c>
      <c r="T295" s="152"/>
      <c r="U295" s="144"/>
      <c r="V295" s="153"/>
      <c r="W295" s="153"/>
      <c r="X295" s="154" t="n">
        <f aca="false">V295+W295</f>
        <v>0</v>
      </c>
      <c r="Y295" s="128"/>
      <c r="Z295" s="128"/>
      <c r="AA295" s="129" t="n">
        <f aca="false">IF(AND(Y295&lt;&gt;"",Z295&lt;&gt;""),Z295-Y295,0)</f>
        <v>0</v>
      </c>
      <c r="AB295" s="130"/>
      <c r="AC295" s="130"/>
      <c r="AD295" s="129" t="n">
        <f aca="false">AA295-(AB295+AC295)</f>
        <v>0</v>
      </c>
      <c r="AE295" s="149"/>
      <c r="AF295" s="155"/>
      <c r="AG295" s="146"/>
      <c r="AH295" s="144"/>
      <c r="AI295" s="148"/>
      <c r="AJ295" s="144"/>
      <c r="AK295" s="148"/>
      <c r="AL295" s="149"/>
      <c r="AM295" s="144"/>
      <c r="AN295" s="144"/>
      <c r="AO295" s="156"/>
      <c r="AP295" s="135"/>
      <c r="AQ295" s="157"/>
      <c r="AS295" s="137" t="n">
        <v>288</v>
      </c>
      <c r="AT295" s="158" t="n">
        <v>77101001</v>
      </c>
      <c r="AU295" s="138"/>
      <c r="AV295" s="138"/>
      <c r="AW295" s="139" t="str">
        <f aca="false">IF(O295="","",O295)</f>
        <v/>
      </c>
      <c r="AX295" s="138"/>
      <c r="AY295" s="138"/>
      <c r="AZ295" s="138"/>
      <c r="BA295" s="140" t="str">
        <f aca="false">IF(E295="","",E295)</f>
        <v/>
      </c>
      <c r="BB295" s="141" t="str">
        <f aca="false">IF(K295="","",K295)</f>
        <v/>
      </c>
      <c r="BC295" s="142" t="str">
        <f aca="false">IF(L295="","",L295)</f>
        <v/>
      </c>
      <c r="BT295" s="13" t="str">
        <f aca="false">IF($S295="CANCELADO",1,"")</f>
        <v/>
      </c>
      <c r="BU295" s="13" t="str">
        <f aca="false">IF($S295="DEVUELTO",1,"")</f>
        <v/>
      </c>
      <c r="BV295" s="13" t="str">
        <f aca="false">IF($S295="DEVUELTO",1,"")</f>
        <v/>
      </c>
      <c r="BW295" s="13" t="str">
        <f aca="false">IF($S295="CANCELADO",1,"")</f>
        <v/>
      </c>
    </row>
    <row r="296" customFormat="false" ht="23.1" hidden="false" customHeight="true" outlineLevel="0" collapsed="false">
      <c r="A296" s="143" t="n">
        <v>289</v>
      </c>
      <c r="B296" s="144"/>
      <c r="C296" s="145"/>
      <c r="D296" s="146"/>
      <c r="E296" s="147"/>
      <c r="F296" s="148"/>
      <c r="G296" s="144"/>
      <c r="H296" s="144"/>
      <c r="I296" s="144"/>
      <c r="J296" s="148"/>
      <c r="K296" s="148"/>
      <c r="L296" s="149"/>
      <c r="M296" s="144"/>
      <c r="N296" s="150"/>
      <c r="O296" s="150"/>
      <c r="P296" s="151" t="n">
        <f aca="false">IF(O296="",N296,"")</f>
        <v>0</v>
      </c>
      <c r="Q296" s="151" t="str">
        <f aca="false">IF(O296="","",(IF(N296&gt;O296,N296-O296,"")))</f>
        <v/>
      </c>
      <c r="R296" s="151" t="str">
        <f aca="false">IF(N296-O296&lt;0,N296-O296,"")</f>
        <v/>
      </c>
      <c r="S296" s="151" t="str">
        <f aca="false">IF(C296&lt;&gt;"",IF($N296="","CANCELADO",IF($O296&lt;&gt;"","FACTURADO","DEVUELTO")),IF(C296="",""))</f>
        <v/>
      </c>
      <c r="T296" s="152"/>
      <c r="U296" s="144"/>
      <c r="V296" s="153"/>
      <c r="W296" s="153"/>
      <c r="X296" s="154" t="n">
        <f aca="false">V296+W296</f>
        <v>0</v>
      </c>
      <c r="Y296" s="128"/>
      <c r="Z296" s="128"/>
      <c r="AA296" s="129" t="n">
        <f aca="false">IF(AND(Y296&lt;&gt;"",Z296&lt;&gt;""),Z296-Y296,0)</f>
        <v>0</v>
      </c>
      <c r="AB296" s="130"/>
      <c r="AC296" s="130"/>
      <c r="AD296" s="129" t="n">
        <f aca="false">AA296-(AB296+AC296)</f>
        <v>0</v>
      </c>
      <c r="AE296" s="149"/>
      <c r="AF296" s="155"/>
      <c r="AG296" s="146"/>
      <c r="AH296" s="144"/>
      <c r="AI296" s="148"/>
      <c r="AJ296" s="144"/>
      <c r="AK296" s="148"/>
      <c r="AL296" s="149"/>
      <c r="AM296" s="144"/>
      <c r="AN296" s="144"/>
      <c r="AO296" s="156"/>
      <c r="AP296" s="135"/>
      <c r="AQ296" s="157"/>
      <c r="AS296" s="137" t="n">
        <v>289</v>
      </c>
      <c r="AT296" s="158" t="n">
        <v>77101001</v>
      </c>
      <c r="AU296" s="138"/>
      <c r="AV296" s="138"/>
      <c r="AW296" s="139" t="str">
        <f aca="false">IF(O296="","",O296)</f>
        <v/>
      </c>
      <c r="AX296" s="138"/>
      <c r="AY296" s="138"/>
      <c r="AZ296" s="138"/>
      <c r="BA296" s="140" t="str">
        <f aca="false">IF(E296="","",E296)</f>
        <v/>
      </c>
      <c r="BB296" s="141" t="str">
        <f aca="false">IF(K296="","",K296)</f>
        <v/>
      </c>
      <c r="BC296" s="142" t="str">
        <f aca="false">IF(L296="","",L296)</f>
        <v/>
      </c>
      <c r="BT296" s="13" t="str">
        <f aca="false">IF($S296="CANCELADO",1,"")</f>
        <v/>
      </c>
      <c r="BU296" s="13" t="str">
        <f aca="false">IF($S296="DEVUELTO",1,"")</f>
        <v/>
      </c>
      <c r="BV296" s="13" t="str">
        <f aca="false">IF($S296="DEVUELTO",1,"")</f>
        <v/>
      </c>
      <c r="BW296" s="13" t="str">
        <f aca="false">IF($S296="CANCELADO",1,"")</f>
        <v/>
      </c>
    </row>
    <row r="297" customFormat="false" ht="23.1" hidden="false" customHeight="true" outlineLevel="0" collapsed="false">
      <c r="A297" s="143" t="n">
        <v>290</v>
      </c>
      <c r="B297" s="144"/>
      <c r="C297" s="145"/>
      <c r="D297" s="146"/>
      <c r="E297" s="147"/>
      <c r="F297" s="148"/>
      <c r="G297" s="144"/>
      <c r="H297" s="144"/>
      <c r="I297" s="144"/>
      <c r="J297" s="148"/>
      <c r="K297" s="148"/>
      <c r="L297" s="149"/>
      <c r="M297" s="144"/>
      <c r="N297" s="150"/>
      <c r="O297" s="150"/>
      <c r="P297" s="151" t="n">
        <f aca="false">IF(O297="",N297,"")</f>
        <v>0</v>
      </c>
      <c r="Q297" s="151" t="str">
        <f aca="false">IF(O297="","",(IF(N297&gt;O297,N297-O297,"")))</f>
        <v/>
      </c>
      <c r="R297" s="151" t="str">
        <f aca="false">IF(N297-O297&lt;0,N297-O297,"")</f>
        <v/>
      </c>
      <c r="S297" s="151" t="str">
        <f aca="false">IF(C297&lt;&gt;"",IF($N297="","CANCELADO",IF($O297&lt;&gt;"","FACTURADO","DEVUELTO")),IF(C297="",""))</f>
        <v/>
      </c>
      <c r="T297" s="152"/>
      <c r="U297" s="144"/>
      <c r="V297" s="153"/>
      <c r="W297" s="153"/>
      <c r="X297" s="154" t="n">
        <f aca="false">V297+W297</f>
        <v>0</v>
      </c>
      <c r="Y297" s="128"/>
      <c r="Z297" s="128"/>
      <c r="AA297" s="129" t="n">
        <f aca="false">IF(AND(Y297&lt;&gt;"",Z297&lt;&gt;""),Z297-Y297,0)</f>
        <v>0</v>
      </c>
      <c r="AB297" s="130"/>
      <c r="AC297" s="130"/>
      <c r="AD297" s="129" t="n">
        <f aca="false">AA297-(AB297+AC297)</f>
        <v>0</v>
      </c>
      <c r="AE297" s="149"/>
      <c r="AF297" s="155"/>
      <c r="AG297" s="146"/>
      <c r="AH297" s="144"/>
      <c r="AI297" s="148"/>
      <c r="AJ297" s="144"/>
      <c r="AK297" s="148"/>
      <c r="AL297" s="149"/>
      <c r="AM297" s="144"/>
      <c r="AN297" s="144"/>
      <c r="AO297" s="156"/>
      <c r="AP297" s="135"/>
      <c r="AQ297" s="157"/>
      <c r="AS297" s="137" t="n">
        <v>290</v>
      </c>
      <c r="AT297" s="158" t="n">
        <v>77101001</v>
      </c>
      <c r="AU297" s="138"/>
      <c r="AV297" s="138"/>
      <c r="AW297" s="139" t="str">
        <f aca="false">IF(O297="","",O297)</f>
        <v/>
      </c>
      <c r="AX297" s="138"/>
      <c r="AY297" s="138"/>
      <c r="AZ297" s="138"/>
      <c r="BA297" s="140" t="str">
        <f aca="false">IF(E297="","",E297)</f>
        <v/>
      </c>
      <c r="BB297" s="141" t="str">
        <f aca="false">IF(K297="","",K297)</f>
        <v/>
      </c>
      <c r="BC297" s="142" t="str">
        <f aca="false">IF(L297="","",L297)</f>
        <v/>
      </c>
      <c r="BT297" s="13" t="str">
        <f aca="false">IF($S297="CANCELADO",1,"")</f>
        <v/>
      </c>
      <c r="BU297" s="13" t="str">
        <f aca="false">IF($S297="DEVUELTO",1,"")</f>
        <v/>
      </c>
      <c r="BV297" s="13" t="str">
        <f aca="false">IF($S297="DEVUELTO",1,"")</f>
        <v/>
      </c>
      <c r="BW297" s="13" t="str">
        <f aca="false">IF($S297="CANCELADO",1,"")</f>
        <v/>
      </c>
    </row>
    <row r="298" customFormat="false" ht="23.1" hidden="false" customHeight="true" outlineLevel="0" collapsed="false">
      <c r="A298" s="143" t="n">
        <v>291</v>
      </c>
      <c r="B298" s="144"/>
      <c r="C298" s="145"/>
      <c r="D298" s="146"/>
      <c r="E298" s="147"/>
      <c r="F298" s="148"/>
      <c r="G298" s="144"/>
      <c r="H298" s="144"/>
      <c r="I298" s="144"/>
      <c r="J298" s="148"/>
      <c r="K298" s="148"/>
      <c r="L298" s="149"/>
      <c r="M298" s="144"/>
      <c r="N298" s="150"/>
      <c r="O298" s="150"/>
      <c r="P298" s="151" t="n">
        <f aca="false">IF(O298="",N298,"")</f>
        <v>0</v>
      </c>
      <c r="Q298" s="151" t="str">
        <f aca="false">IF(O298="","",(IF(N298&gt;O298,N298-O298,"")))</f>
        <v/>
      </c>
      <c r="R298" s="151" t="str">
        <f aca="false">IF(N298-O298&lt;0,N298-O298,"")</f>
        <v/>
      </c>
      <c r="S298" s="151" t="str">
        <f aca="false">IF(C298&lt;&gt;"",IF($N298="","CANCELADO",IF($O298&lt;&gt;"","FACTURADO","DEVUELTO")),IF(C298="",""))</f>
        <v/>
      </c>
      <c r="T298" s="152"/>
      <c r="U298" s="144"/>
      <c r="V298" s="153"/>
      <c r="W298" s="153"/>
      <c r="X298" s="154" t="n">
        <f aca="false">V298+W298</f>
        <v>0</v>
      </c>
      <c r="Y298" s="128"/>
      <c r="Z298" s="128"/>
      <c r="AA298" s="129" t="n">
        <f aca="false">IF(AND(Y298&lt;&gt;"",Z298&lt;&gt;""),Z298-Y298,0)</f>
        <v>0</v>
      </c>
      <c r="AB298" s="130"/>
      <c r="AC298" s="130"/>
      <c r="AD298" s="129" t="n">
        <f aca="false">AA298-(AB298+AC298)</f>
        <v>0</v>
      </c>
      <c r="AE298" s="149"/>
      <c r="AF298" s="155"/>
      <c r="AG298" s="146"/>
      <c r="AH298" s="144"/>
      <c r="AI298" s="148"/>
      <c r="AJ298" s="144"/>
      <c r="AK298" s="148"/>
      <c r="AL298" s="149"/>
      <c r="AM298" s="144"/>
      <c r="AN298" s="144"/>
      <c r="AO298" s="156"/>
      <c r="AP298" s="135"/>
      <c r="AQ298" s="157"/>
      <c r="AS298" s="137" t="n">
        <v>291</v>
      </c>
      <c r="AT298" s="160" t="n">
        <v>77101001</v>
      </c>
      <c r="AU298" s="161"/>
      <c r="AV298" s="161"/>
      <c r="AW298" s="162" t="str">
        <f aca="false">IF(O298="","",O298)</f>
        <v/>
      </c>
      <c r="AX298" s="161"/>
      <c r="AY298" s="161"/>
      <c r="AZ298" s="161"/>
      <c r="BA298" s="163" t="str">
        <f aca="false">IF(E298="","",E298)</f>
        <v/>
      </c>
      <c r="BB298" s="164" t="str">
        <f aca="false">IF(K298="","",K298)</f>
        <v/>
      </c>
      <c r="BC298" s="165" t="str">
        <f aca="false">IF(L298="","",L298)</f>
        <v/>
      </c>
      <c r="BT298" s="13" t="str">
        <f aca="false">IF($S298="CANCELADO",1,"")</f>
        <v/>
      </c>
      <c r="BU298" s="13" t="str">
        <f aca="false">IF($S298="DEVUELTO",1,"")</f>
        <v/>
      </c>
      <c r="BV298" s="13" t="str">
        <f aca="false">IF($S298="DEVUELTO",1,"")</f>
        <v/>
      </c>
      <c r="BW298" s="13" t="str">
        <f aca="false">IF($S298="CANCELADO",1,"")</f>
        <v/>
      </c>
    </row>
    <row r="299" customFormat="false" ht="23.1" hidden="false" customHeight="true" outlineLevel="0" collapsed="false">
      <c r="A299" s="143" t="n">
        <v>292</v>
      </c>
      <c r="B299" s="144"/>
      <c r="C299" s="145"/>
      <c r="D299" s="146"/>
      <c r="E299" s="147"/>
      <c r="F299" s="148"/>
      <c r="G299" s="144"/>
      <c r="H299" s="144"/>
      <c r="I299" s="144"/>
      <c r="J299" s="148"/>
      <c r="K299" s="148"/>
      <c r="L299" s="149"/>
      <c r="M299" s="144"/>
      <c r="N299" s="150"/>
      <c r="O299" s="150"/>
      <c r="P299" s="151" t="n">
        <f aca="false">IF(O299="",N299,"")</f>
        <v>0</v>
      </c>
      <c r="Q299" s="151" t="str">
        <f aca="false">IF(O299="","",(IF(N299&gt;O299,N299-O299,"")))</f>
        <v/>
      </c>
      <c r="R299" s="151" t="str">
        <f aca="false">IF(N299-O299&lt;0,N299-O299,"")</f>
        <v/>
      </c>
      <c r="S299" s="151" t="str">
        <f aca="false">IF(C299&lt;&gt;"",IF($N299="","CANCELADO",IF($O299&lt;&gt;"","FACTURADO","DEVUELTO")),IF(C299="",""))</f>
        <v/>
      </c>
      <c r="T299" s="152"/>
      <c r="U299" s="144"/>
      <c r="V299" s="153"/>
      <c r="W299" s="153"/>
      <c r="X299" s="154" t="n">
        <f aca="false">V299+W299</f>
        <v>0</v>
      </c>
      <c r="Y299" s="128"/>
      <c r="Z299" s="128"/>
      <c r="AA299" s="129" t="n">
        <f aca="false">IF(AND(Y299&lt;&gt;"",Z299&lt;&gt;""),Z299-Y299,0)</f>
        <v>0</v>
      </c>
      <c r="AB299" s="130"/>
      <c r="AC299" s="130"/>
      <c r="AD299" s="129" t="n">
        <f aca="false">AA299-(AB299+AC299)</f>
        <v>0</v>
      </c>
      <c r="AE299" s="149"/>
      <c r="AF299" s="155"/>
      <c r="AG299" s="146"/>
      <c r="AH299" s="144"/>
      <c r="AI299" s="148"/>
      <c r="AJ299" s="144"/>
      <c r="AK299" s="148"/>
      <c r="AL299" s="149"/>
      <c r="AM299" s="144"/>
      <c r="AN299" s="144"/>
      <c r="AO299" s="156"/>
      <c r="AP299" s="135"/>
      <c r="AQ299" s="157"/>
      <c r="AS299" s="137" t="n">
        <v>292</v>
      </c>
      <c r="AT299" s="160" t="n">
        <v>77101001</v>
      </c>
      <c r="AU299" s="161"/>
      <c r="AV299" s="161"/>
      <c r="AW299" s="162" t="str">
        <f aca="false">IF(O299="","",O299)</f>
        <v/>
      </c>
      <c r="AX299" s="161"/>
      <c r="AY299" s="161"/>
      <c r="AZ299" s="161"/>
      <c r="BA299" s="163" t="str">
        <f aca="false">IF(E299="","",E299)</f>
        <v/>
      </c>
      <c r="BB299" s="164" t="str">
        <f aca="false">IF(K299="","",K299)</f>
        <v/>
      </c>
      <c r="BC299" s="165" t="str">
        <f aca="false">IF(L299="","",L299)</f>
        <v/>
      </c>
      <c r="BT299" s="13" t="str">
        <f aca="false">IF($S299="CANCELADO",1,"")</f>
        <v/>
      </c>
      <c r="BU299" s="13" t="str">
        <f aca="false">IF($S299="DEVUELTO",1,"")</f>
        <v/>
      </c>
      <c r="BV299" s="13" t="str">
        <f aca="false">IF($S299="DEVUELTO",1,"")</f>
        <v/>
      </c>
      <c r="BW299" s="13" t="str">
        <f aca="false">IF($S299="CANCELADO",1,"")</f>
        <v/>
      </c>
    </row>
    <row r="300" customFormat="false" ht="23.1" hidden="false" customHeight="true" outlineLevel="0" collapsed="false">
      <c r="A300" s="143" t="n">
        <v>293</v>
      </c>
      <c r="B300" s="144"/>
      <c r="C300" s="145"/>
      <c r="D300" s="146"/>
      <c r="E300" s="147"/>
      <c r="F300" s="148"/>
      <c r="G300" s="144"/>
      <c r="H300" s="144"/>
      <c r="I300" s="144"/>
      <c r="J300" s="148"/>
      <c r="K300" s="148"/>
      <c r="L300" s="149"/>
      <c r="M300" s="144"/>
      <c r="N300" s="150"/>
      <c r="O300" s="150"/>
      <c r="P300" s="151" t="n">
        <f aca="false">IF(O300="",N300,"")</f>
        <v>0</v>
      </c>
      <c r="Q300" s="151" t="str">
        <f aca="false">IF(O300="","",(IF(N300&gt;O300,N300-O300,"")))</f>
        <v/>
      </c>
      <c r="R300" s="151" t="str">
        <f aca="false">IF(N300-O300&lt;0,N300-O300,"")</f>
        <v/>
      </c>
      <c r="S300" s="151" t="str">
        <f aca="false">IF(C300&lt;&gt;"",IF($N300="","CANCELADO",IF($O300&lt;&gt;"","FACTURADO","DEVUELTO")),IF(C300="",""))</f>
        <v/>
      </c>
      <c r="T300" s="152"/>
      <c r="U300" s="144"/>
      <c r="V300" s="153"/>
      <c r="W300" s="153"/>
      <c r="X300" s="154" t="n">
        <f aca="false">V300+W300</f>
        <v>0</v>
      </c>
      <c r="Y300" s="128"/>
      <c r="Z300" s="128"/>
      <c r="AA300" s="129" t="n">
        <f aca="false">IF(AND(Y300&lt;&gt;"",Z300&lt;&gt;""),Z300-Y300,0)</f>
        <v>0</v>
      </c>
      <c r="AB300" s="130"/>
      <c r="AC300" s="130"/>
      <c r="AD300" s="129" t="n">
        <f aca="false">AA300-(AB300+AC300)</f>
        <v>0</v>
      </c>
      <c r="AE300" s="149"/>
      <c r="AF300" s="155"/>
      <c r="AG300" s="146"/>
      <c r="AH300" s="144"/>
      <c r="AI300" s="148"/>
      <c r="AJ300" s="144"/>
      <c r="AK300" s="148"/>
      <c r="AL300" s="149"/>
      <c r="AM300" s="144"/>
      <c r="AN300" s="144"/>
      <c r="AO300" s="156"/>
      <c r="AP300" s="135"/>
      <c r="AQ300" s="157"/>
      <c r="AS300" s="137" t="n">
        <v>293</v>
      </c>
      <c r="AT300" s="160" t="n">
        <v>77101001</v>
      </c>
      <c r="AU300" s="161"/>
      <c r="AV300" s="161"/>
      <c r="AW300" s="162" t="str">
        <f aca="false">IF(O300="","",O300)</f>
        <v/>
      </c>
      <c r="AX300" s="161"/>
      <c r="AY300" s="161"/>
      <c r="AZ300" s="161"/>
      <c r="BA300" s="163" t="str">
        <f aca="false">IF(E300="","",E300)</f>
        <v/>
      </c>
      <c r="BB300" s="164" t="str">
        <f aca="false">IF(K300="","",K300)</f>
        <v/>
      </c>
      <c r="BC300" s="165" t="str">
        <f aca="false">IF(L300="","",L300)</f>
        <v/>
      </c>
      <c r="BT300" s="13" t="str">
        <f aca="false">IF($S300="CANCELADO",1,"")</f>
        <v/>
      </c>
      <c r="BU300" s="13" t="str">
        <f aca="false">IF($S300="DEVUELTO",1,"")</f>
        <v/>
      </c>
      <c r="BV300" s="13" t="str">
        <f aca="false">IF($S300="DEVUELTO",1,"")</f>
        <v/>
      </c>
      <c r="BW300" s="13" t="str">
        <f aca="false">IF($S300="CANCELADO",1,"")</f>
        <v/>
      </c>
    </row>
    <row r="301" customFormat="false" ht="23.1" hidden="false" customHeight="true" outlineLevel="0" collapsed="false">
      <c r="A301" s="143" t="n">
        <v>294</v>
      </c>
      <c r="B301" s="144"/>
      <c r="C301" s="145"/>
      <c r="D301" s="146"/>
      <c r="E301" s="147"/>
      <c r="F301" s="148"/>
      <c r="G301" s="144"/>
      <c r="H301" s="144"/>
      <c r="I301" s="144"/>
      <c r="J301" s="148"/>
      <c r="K301" s="148"/>
      <c r="L301" s="149"/>
      <c r="M301" s="144"/>
      <c r="N301" s="150"/>
      <c r="O301" s="150"/>
      <c r="P301" s="151" t="n">
        <f aca="false">IF(O301="",N301,"")</f>
        <v>0</v>
      </c>
      <c r="Q301" s="151" t="str">
        <f aca="false">IF(O301="","",(IF(N301&gt;O301,N301-O301,"")))</f>
        <v/>
      </c>
      <c r="R301" s="151" t="str">
        <f aca="false">IF(N301-O301&lt;0,N301-O301,"")</f>
        <v/>
      </c>
      <c r="S301" s="151" t="str">
        <f aca="false">IF(C301&lt;&gt;"",IF($N301="","CANCELADO",IF($O301&lt;&gt;"","FACTURADO","DEVUELTO")),IF(C301="",""))</f>
        <v/>
      </c>
      <c r="T301" s="152"/>
      <c r="U301" s="144"/>
      <c r="V301" s="153"/>
      <c r="W301" s="153"/>
      <c r="X301" s="154" t="n">
        <f aca="false">V301+W301</f>
        <v>0</v>
      </c>
      <c r="Y301" s="128"/>
      <c r="Z301" s="128"/>
      <c r="AA301" s="129" t="n">
        <f aca="false">IF(AND(Y301&lt;&gt;"",Z301&lt;&gt;""),Z301-Y301,0)</f>
        <v>0</v>
      </c>
      <c r="AB301" s="130"/>
      <c r="AC301" s="130"/>
      <c r="AD301" s="129" t="n">
        <f aca="false">AA301-(AB301+AC301)</f>
        <v>0</v>
      </c>
      <c r="AE301" s="149"/>
      <c r="AF301" s="155"/>
      <c r="AG301" s="146"/>
      <c r="AH301" s="144"/>
      <c r="AI301" s="148"/>
      <c r="AJ301" s="144"/>
      <c r="AK301" s="148"/>
      <c r="AL301" s="149"/>
      <c r="AM301" s="144"/>
      <c r="AN301" s="144"/>
      <c r="AO301" s="156"/>
      <c r="AP301" s="135"/>
      <c r="AQ301" s="157"/>
      <c r="AS301" s="137" t="n">
        <v>294</v>
      </c>
      <c r="AT301" s="160" t="n">
        <v>77101001</v>
      </c>
      <c r="AU301" s="161"/>
      <c r="AV301" s="161"/>
      <c r="AW301" s="162" t="str">
        <f aca="false">IF(O301="","",O301)</f>
        <v/>
      </c>
      <c r="AX301" s="161"/>
      <c r="AY301" s="161"/>
      <c r="AZ301" s="161"/>
      <c r="BA301" s="163" t="str">
        <f aca="false">IF(E301="","",E301)</f>
        <v/>
      </c>
      <c r="BB301" s="164" t="str">
        <f aca="false">IF(K301="","",K301)</f>
        <v/>
      </c>
      <c r="BC301" s="165" t="str">
        <f aca="false">IF(L301="","",L301)</f>
        <v/>
      </c>
      <c r="BT301" s="13" t="str">
        <f aca="false">IF($S301="CANCELADO",1,"")</f>
        <v/>
      </c>
      <c r="BU301" s="13" t="str">
        <f aca="false">IF($S301="DEVUELTO",1,"")</f>
        <v/>
      </c>
      <c r="BV301" s="13" t="str">
        <f aca="false">IF($S301="DEVUELTO",1,"")</f>
        <v/>
      </c>
      <c r="BW301" s="13" t="str">
        <f aca="false">IF($S301="CANCELADO",1,"")</f>
        <v/>
      </c>
    </row>
    <row r="302" customFormat="false" ht="23.1" hidden="false" customHeight="true" outlineLevel="0" collapsed="false">
      <c r="A302" s="143" t="n">
        <v>295</v>
      </c>
      <c r="B302" s="144"/>
      <c r="C302" s="145"/>
      <c r="D302" s="146"/>
      <c r="E302" s="147"/>
      <c r="F302" s="148"/>
      <c r="G302" s="144"/>
      <c r="H302" s="144"/>
      <c r="I302" s="144"/>
      <c r="J302" s="148"/>
      <c r="K302" s="148"/>
      <c r="L302" s="149"/>
      <c r="M302" s="144"/>
      <c r="N302" s="150"/>
      <c r="O302" s="150"/>
      <c r="P302" s="151" t="n">
        <f aca="false">IF(O302="",N302,"")</f>
        <v>0</v>
      </c>
      <c r="Q302" s="151" t="str">
        <f aca="false">IF(O302="","",(IF(N302&gt;O302,N302-O302,"")))</f>
        <v/>
      </c>
      <c r="R302" s="151" t="str">
        <f aca="false">IF(N302-O302&lt;0,N302-O302,"")</f>
        <v/>
      </c>
      <c r="S302" s="151" t="str">
        <f aca="false">IF(C302&lt;&gt;"",IF($N302="","CANCELADO",IF($O302&lt;&gt;"","FACTURADO","DEVUELTO")),IF(C302="",""))</f>
        <v/>
      </c>
      <c r="T302" s="152"/>
      <c r="U302" s="144"/>
      <c r="V302" s="153"/>
      <c r="W302" s="153"/>
      <c r="X302" s="154" t="n">
        <f aca="false">V302+W302</f>
        <v>0</v>
      </c>
      <c r="Y302" s="128"/>
      <c r="Z302" s="128"/>
      <c r="AA302" s="129" t="n">
        <f aca="false">IF(AND(Y302&lt;&gt;"",Z302&lt;&gt;""),Z302-Y302,0)</f>
        <v>0</v>
      </c>
      <c r="AB302" s="130"/>
      <c r="AC302" s="130"/>
      <c r="AD302" s="129" t="n">
        <f aca="false">AA302-(AB302+AC302)</f>
        <v>0</v>
      </c>
      <c r="AE302" s="149"/>
      <c r="AF302" s="155"/>
      <c r="AG302" s="146"/>
      <c r="AH302" s="144"/>
      <c r="AI302" s="148"/>
      <c r="AJ302" s="144"/>
      <c r="AK302" s="148"/>
      <c r="AL302" s="149"/>
      <c r="AM302" s="144"/>
      <c r="AN302" s="144"/>
      <c r="AO302" s="156"/>
      <c r="AP302" s="135"/>
      <c r="AQ302" s="157"/>
      <c r="AS302" s="137" t="n">
        <v>295</v>
      </c>
      <c r="AT302" s="160" t="n">
        <v>77101001</v>
      </c>
      <c r="AU302" s="161"/>
      <c r="AV302" s="161"/>
      <c r="AW302" s="162" t="str">
        <f aca="false">IF(O302="","",O302)</f>
        <v/>
      </c>
      <c r="AX302" s="161"/>
      <c r="AY302" s="161"/>
      <c r="AZ302" s="161"/>
      <c r="BA302" s="163" t="str">
        <f aca="false">IF(E302="","",E302)</f>
        <v/>
      </c>
      <c r="BB302" s="164" t="str">
        <f aca="false">IF(K302="","",K302)</f>
        <v/>
      </c>
      <c r="BC302" s="165" t="str">
        <f aca="false">IF(L302="","",L302)</f>
        <v/>
      </c>
      <c r="BT302" s="13" t="str">
        <f aca="false">IF($S302="CANCELADO",1,"")</f>
        <v/>
      </c>
      <c r="BU302" s="13" t="str">
        <f aca="false">IF($S302="DEVUELTO",1,"")</f>
        <v/>
      </c>
      <c r="BV302" s="13" t="str">
        <f aca="false">IF($S302="DEVUELTO",1,"")</f>
        <v/>
      </c>
      <c r="BW302" s="13" t="str">
        <f aca="false">IF($S302="CANCELADO",1,"")</f>
        <v/>
      </c>
    </row>
    <row r="303" customFormat="false" ht="23.1" hidden="false" customHeight="true" outlineLevel="0" collapsed="false">
      <c r="A303" s="143" t="n">
        <v>296</v>
      </c>
      <c r="B303" s="144"/>
      <c r="C303" s="145"/>
      <c r="D303" s="146"/>
      <c r="E303" s="147"/>
      <c r="F303" s="148"/>
      <c r="G303" s="144"/>
      <c r="H303" s="144"/>
      <c r="I303" s="144"/>
      <c r="J303" s="148"/>
      <c r="K303" s="148"/>
      <c r="L303" s="149"/>
      <c r="M303" s="144"/>
      <c r="N303" s="150"/>
      <c r="O303" s="150"/>
      <c r="P303" s="151" t="n">
        <f aca="false">IF(O303="",N303,"")</f>
        <v>0</v>
      </c>
      <c r="Q303" s="151" t="str">
        <f aca="false">IF(O303="","",(IF(N303&gt;O303,N303-O303,"")))</f>
        <v/>
      </c>
      <c r="R303" s="151" t="str">
        <f aca="false">IF(N303-O303&lt;0,N303-O303,"")</f>
        <v/>
      </c>
      <c r="S303" s="151" t="str">
        <f aca="false">IF(C303&lt;&gt;"",IF($N303="","CANCELADO",IF($O303&lt;&gt;"","FACTURADO","DEVUELTO")),IF(C303="",""))</f>
        <v/>
      </c>
      <c r="T303" s="152"/>
      <c r="U303" s="144"/>
      <c r="V303" s="153"/>
      <c r="W303" s="153"/>
      <c r="X303" s="154" t="n">
        <f aca="false">V303+W303</f>
        <v>0</v>
      </c>
      <c r="Y303" s="128"/>
      <c r="Z303" s="128"/>
      <c r="AA303" s="129" t="n">
        <f aca="false">IF(AND(Y303&lt;&gt;"",Z303&lt;&gt;""),Z303-Y303,0)</f>
        <v>0</v>
      </c>
      <c r="AB303" s="130"/>
      <c r="AC303" s="130"/>
      <c r="AD303" s="129" t="n">
        <f aca="false">AA303-(AB303+AC303)</f>
        <v>0</v>
      </c>
      <c r="AE303" s="149"/>
      <c r="AF303" s="155"/>
      <c r="AG303" s="146"/>
      <c r="AH303" s="144"/>
      <c r="AI303" s="148"/>
      <c r="AJ303" s="144"/>
      <c r="AK303" s="148"/>
      <c r="AL303" s="149"/>
      <c r="AM303" s="144"/>
      <c r="AN303" s="144"/>
      <c r="AO303" s="156"/>
      <c r="AP303" s="135"/>
      <c r="AQ303" s="157"/>
      <c r="AS303" s="137" t="n">
        <v>296</v>
      </c>
      <c r="AT303" s="160" t="n">
        <v>77101001</v>
      </c>
      <c r="AU303" s="161"/>
      <c r="AV303" s="161"/>
      <c r="AW303" s="162" t="str">
        <f aca="false">IF(O303="","",O303)</f>
        <v/>
      </c>
      <c r="AX303" s="161"/>
      <c r="AY303" s="161"/>
      <c r="AZ303" s="161"/>
      <c r="BA303" s="163" t="str">
        <f aca="false">IF(E303="","",E303)</f>
        <v/>
      </c>
      <c r="BB303" s="164" t="str">
        <f aca="false">IF(K303="","",K303)</f>
        <v/>
      </c>
      <c r="BC303" s="165" t="str">
        <f aca="false">IF(L303="","",L303)</f>
        <v/>
      </c>
      <c r="BT303" s="13" t="str">
        <f aca="false">IF($S303="CANCELADO",1,"")</f>
        <v/>
      </c>
      <c r="BU303" s="13" t="str">
        <f aca="false">IF($S303="DEVUELTO",1,"")</f>
        <v/>
      </c>
      <c r="BV303" s="13" t="str">
        <f aca="false">IF($S303="DEVUELTO",1,"")</f>
        <v/>
      </c>
      <c r="BW303" s="13" t="str">
        <f aca="false">IF($S303="CANCELADO",1,"")</f>
        <v/>
      </c>
    </row>
    <row r="304" customFormat="false" ht="23.1" hidden="false" customHeight="true" outlineLevel="0" collapsed="false">
      <c r="A304" s="143" t="n">
        <v>297</v>
      </c>
      <c r="B304" s="144"/>
      <c r="C304" s="145"/>
      <c r="D304" s="146"/>
      <c r="E304" s="147"/>
      <c r="F304" s="148"/>
      <c r="G304" s="144"/>
      <c r="H304" s="144"/>
      <c r="I304" s="144"/>
      <c r="J304" s="148"/>
      <c r="K304" s="148"/>
      <c r="L304" s="149"/>
      <c r="M304" s="144"/>
      <c r="N304" s="150"/>
      <c r="O304" s="150"/>
      <c r="P304" s="151" t="n">
        <f aca="false">IF(O304="",N304,"")</f>
        <v>0</v>
      </c>
      <c r="Q304" s="151" t="str">
        <f aca="false">IF(O304="","",(IF(N304&gt;O304,N304-O304,"")))</f>
        <v/>
      </c>
      <c r="R304" s="151" t="str">
        <f aca="false">IF(N304-O304&lt;0,N304-O304,"")</f>
        <v/>
      </c>
      <c r="S304" s="151" t="str">
        <f aca="false">IF(C304&lt;&gt;"",IF($N304="","CANCELADO",IF($O304&lt;&gt;"","FACTURADO","DEVUELTO")),IF(C304="",""))</f>
        <v/>
      </c>
      <c r="T304" s="152"/>
      <c r="U304" s="144"/>
      <c r="V304" s="153"/>
      <c r="W304" s="153"/>
      <c r="X304" s="154" t="n">
        <f aca="false">V304+W304</f>
        <v>0</v>
      </c>
      <c r="Y304" s="128"/>
      <c r="Z304" s="128"/>
      <c r="AA304" s="129" t="n">
        <f aca="false">IF(AND(Y304&lt;&gt;"",Z304&lt;&gt;""),Z304-Y304,0)</f>
        <v>0</v>
      </c>
      <c r="AB304" s="130"/>
      <c r="AC304" s="130"/>
      <c r="AD304" s="129" t="n">
        <f aca="false">AA304-(AB304+AC304)</f>
        <v>0</v>
      </c>
      <c r="AE304" s="149"/>
      <c r="AF304" s="155"/>
      <c r="AG304" s="146"/>
      <c r="AH304" s="144"/>
      <c r="AI304" s="148"/>
      <c r="AJ304" s="144"/>
      <c r="AK304" s="148"/>
      <c r="AL304" s="149"/>
      <c r="AM304" s="144"/>
      <c r="AN304" s="144"/>
      <c r="AO304" s="156"/>
      <c r="AP304" s="135"/>
      <c r="AQ304" s="157"/>
      <c r="AS304" s="137" t="n">
        <v>297</v>
      </c>
      <c r="AT304" s="160" t="n">
        <v>77101001</v>
      </c>
      <c r="AU304" s="161"/>
      <c r="AV304" s="161"/>
      <c r="AW304" s="162" t="str">
        <f aca="false">IF(O304="","",O304)</f>
        <v/>
      </c>
      <c r="AX304" s="161"/>
      <c r="AY304" s="161"/>
      <c r="AZ304" s="161"/>
      <c r="BA304" s="163" t="str">
        <f aca="false">IF(E304="","",E304)</f>
        <v/>
      </c>
      <c r="BB304" s="164" t="str">
        <f aca="false">IF(K304="","",K304)</f>
        <v/>
      </c>
      <c r="BC304" s="165" t="str">
        <f aca="false">IF(L304="","",L304)</f>
        <v/>
      </c>
      <c r="BT304" s="13" t="str">
        <f aca="false">IF($S304="CANCELADO",1,"")</f>
        <v/>
      </c>
      <c r="BU304" s="13" t="str">
        <f aca="false">IF($S304="DEVUELTO",1,"")</f>
        <v/>
      </c>
      <c r="BV304" s="13" t="str">
        <f aca="false">IF($S304="DEVUELTO",1,"")</f>
        <v/>
      </c>
      <c r="BW304" s="13" t="str">
        <f aca="false">IF($S304="CANCELADO",1,"")</f>
        <v/>
      </c>
    </row>
    <row r="305" customFormat="false" ht="23.1" hidden="false" customHeight="true" outlineLevel="0" collapsed="false">
      <c r="A305" s="143" t="n">
        <v>298</v>
      </c>
      <c r="B305" s="144"/>
      <c r="C305" s="145"/>
      <c r="D305" s="146"/>
      <c r="E305" s="147"/>
      <c r="F305" s="148"/>
      <c r="G305" s="144"/>
      <c r="H305" s="144"/>
      <c r="I305" s="144"/>
      <c r="J305" s="148"/>
      <c r="K305" s="148"/>
      <c r="L305" s="149"/>
      <c r="M305" s="144"/>
      <c r="N305" s="150"/>
      <c r="O305" s="150"/>
      <c r="P305" s="151" t="n">
        <f aca="false">IF(O305="",N305,"")</f>
        <v>0</v>
      </c>
      <c r="Q305" s="151" t="str">
        <f aca="false">IF(O305="","",(IF(N305&gt;O305,N305-O305,"")))</f>
        <v/>
      </c>
      <c r="R305" s="151" t="str">
        <f aca="false">IF(N305-O305&lt;0,N305-O305,"")</f>
        <v/>
      </c>
      <c r="S305" s="151" t="str">
        <f aca="false">IF(C305&lt;&gt;"",IF($N305="","CANCELADO",IF($O305&lt;&gt;"","FACTURADO","DEVUELTO")),IF(C305="",""))</f>
        <v/>
      </c>
      <c r="T305" s="152"/>
      <c r="U305" s="144"/>
      <c r="V305" s="153"/>
      <c r="W305" s="153"/>
      <c r="X305" s="154" t="n">
        <f aca="false">V305+W305</f>
        <v>0</v>
      </c>
      <c r="Y305" s="128"/>
      <c r="Z305" s="128"/>
      <c r="AA305" s="129" t="n">
        <f aca="false">IF(AND(Y305&lt;&gt;"",Z305&lt;&gt;""),Z305-Y305,0)</f>
        <v>0</v>
      </c>
      <c r="AB305" s="130"/>
      <c r="AC305" s="130"/>
      <c r="AD305" s="129" t="n">
        <f aca="false">AA305-(AB305+AC305)</f>
        <v>0</v>
      </c>
      <c r="AE305" s="149"/>
      <c r="AF305" s="155"/>
      <c r="AG305" s="146"/>
      <c r="AH305" s="144"/>
      <c r="AI305" s="148"/>
      <c r="AJ305" s="144"/>
      <c r="AK305" s="148"/>
      <c r="AL305" s="149"/>
      <c r="AM305" s="144"/>
      <c r="AN305" s="144"/>
      <c r="AO305" s="156"/>
      <c r="AP305" s="135"/>
      <c r="AQ305" s="157"/>
      <c r="AS305" s="137" t="n">
        <v>298</v>
      </c>
      <c r="AT305" s="160" t="n">
        <v>77101001</v>
      </c>
      <c r="AU305" s="161"/>
      <c r="AV305" s="161"/>
      <c r="AW305" s="162" t="str">
        <f aca="false">IF(O305="","",O305)</f>
        <v/>
      </c>
      <c r="AX305" s="161"/>
      <c r="AY305" s="161"/>
      <c r="AZ305" s="161"/>
      <c r="BA305" s="163" t="str">
        <f aca="false">IF(E305="","",E305)</f>
        <v/>
      </c>
      <c r="BB305" s="164" t="str">
        <f aca="false">IF(K305="","",K305)</f>
        <v/>
      </c>
      <c r="BC305" s="165" t="str">
        <f aca="false">IF(L305="","",L305)</f>
        <v/>
      </c>
      <c r="BT305" s="13" t="str">
        <f aca="false">IF($S305="CANCELADO",1,"")</f>
        <v/>
      </c>
      <c r="BU305" s="13" t="str">
        <f aca="false">IF($S305="DEVUELTO",1,"")</f>
        <v/>
      </c>
      <c r="BV305" s="13" t="str">
        <f aca="false">IF($S305="DEVUELTO",1,"")</f>
        <v/>
      </c>
      <c r="BW305" s="13" t="str">
        <f aca="false">IF($S305="CANCELADO",1,"")</f>
        <v/>
      </c>
    </row>
    <row r="306" customFormat="false" ht="23.1" hidden="false" customHeight="true" outlineLevel="0" collapsed="false">
      <c r="A306" s="143" t="n">
        <v>299</v>
      </c>
      <c r="B306" s="144"/>
      <c r="C306" s="145"/>
      <c r="D306" s="146"/>
      <c r="E306" s="147"/>
      <c r="F306" s="148"/>
      <c r="G306" s="144"/>
      <c r="H306" s="144"/>
      <c r="I306" s="144"/>
      <c r="J306" s="148"/>
      <c r="K306" s="148"/>
      <c r="L306" s="149"/>
      <c r="M306" s="144"/>
      <c r="N306" s="150"/>
      <c r="O306" s="150"/>
      <c r="P306" s="151" t="n">
        <f aca="false">IF(O306="",N306,"")</f>
        <v>0</v>
      </c>
      <c r="Q306" s="151" t="str">
        <f aca="false">IF(O306="","",(IF(N306&gt;O306,N306-O306,"")))</f>
        <v/>
      </c>
      <c r="R306" s="151" t="str">
        <f aca="false">IF(N306-O306&lt;0,N306-O306,"")</f>
        <v/>
      </c>
      <c r="S306" s="151" t="str">
        <f aca="false">IF(C306&lt;&gt;"",IF($N306="","CANCELADO",IF($O306&lt;&gt;"","FACTURADO","DEVUELTO")),IF(C306="",""))</f>
        <v/>
      </c>
      <c r="T306" s="152"/>
      <c r="U306" s="144"/>
      <c r="V306" s="153"/>
      <c r="W306" s="153"/>
      <c r="X306" s="154" t="n">
        <f aca="false">V306+W306</f>
        <v>0</v>
      </c>
      <c r="Y306" s="128"/>
      <c r="Z306" s="128"/>
      <c r="AA306" s="129" t="n">
        <f aca="false">IF(AND(Y306&lt;&gt;"",Z306&lt;&gt;""),Z306-Y306,0)</f>
        <v>0</v>
      </c>
      <c r="AB306" s="130"/>
      <c r="AC306" s="130"/>
      <c r="AD306" s="129" t="n">
        <f aca="false">AA306-(AB306+AC306)</f>
        <v>0</v>
      </c>
      <c r="AE306" s="149"/>
      <c r="AF306" s="155"/>
      <c r="AG306" s="146"/>
      <c r="AH306" s="144"/>
      <c r="AI306" s="148"/>
      <c r="AJ306" s="144"/>
      <c r="AK306" s="148"/>
      <c r="AL306" s="149"/>
      <c r="AM306" s="144"/>
      <c r="AN306" s="144"/>
      <c r="AO306" s="156"/>
      <c r="AP306" s="135"/>
      <c r="AQ306" s="157"/>
      <c r="AS306" s="137" t="n">
        <v>299</v>
      </c>
      <c r="AT306" s="160" t="n">
        <v>77101001</v>
      </c>
      <c r="AU306" s="161"/>
      <c r="AV306" s="161"/>
      <c r="AW306" s="162" t="str">
        <f aca="false">IF(O306="","",O306)</f>
        <v/>
      </c>
      <c r="AX306" s="161"/>
      <c r="AY306" s="161"/>
      <c r="AZ306" s="161"/>
      <c r="BA306" s="163" t="str">
        <f aca="false">IF(E306="","",E306)</f>
        <v/>
      </c>
      <c r="BB306" s="164" t="str">
        <f aca="false">IF(K306="","",K306)</f>
        <v/>
      </c>
      <c r="BC306" s="165" t="str">
        <f aca="false">IF(L306="","",L306)</f>
        <v/>
      </c>
      <c r="BT306" s="13" t="str">
        <f aca="false">IF($S306="CANCELADO",1,"")</f>
        <v/>
      </c>
      <c r="BU306" s="13" t="str">
        <f aca="false">IF($S306="DEVUELTO",1,"")</f>
        <v/>
      </c>
      <c r="BV306" s="13" t="str">
        <f aca="false">IF($S306="DEVUELTO",1,"")</f>
        <v/>
      </c>
      <c r="BW306" s="13" t="str">
        <f aca="false">IF($S306="CANCELADO",1,"")</f>
        <v/>
      </c>
    </row>
    <row r="307" customFormat="false" ht="23.1" hidden="false" customHeight="true" outlineLevel="0" collapsed="false">
      <c r="A307" s="143" t="n">
        <v>300</v>
      </c>
      <c r="B307" s="144"/>
      <c r="C307" s="145"/>
      <c r="D307" s="146"/>
      <c r="E307" s="147"/>
      <c r="F307" s="148"/>
      <c r="G307" s="144"/>
      <c r="H307" s="144"/>
      <c r="I307" s="144"/>
      <c r="J307" s="148"/>
      <c r="K307" s="148"/>
      <c r="L307" s="149"/>
      <c r="M307" s="144"/>
      <c r="N307" s="150"/>
      <c r="O307" s="150"/>
      <c r="P307" s="151" t="n">
        <f aca="false">IF(O307="",N307,"")</f>
        <v>0</v>
      </c>
      <c r="Q307" s="151" t="str">
        <f aca="false">IF(O307="","",(IF(N307&gt;O307,N307-O307,"")))</f>
        <v/>
      </c>
      <c r="R307" s="151" t="str">
        <f aca="false">IF(N307-O307&lt;0,N307-O307,"")</f>
        <v/>
      </c>
      <c r="S307" s="151" t="str">
        <f aca="false">IF(C307&lt;&gt;"",IF($N307="","CANCELADO",IF($O307&lt;&gt;"","FACTURADO","DEVUELTO")),IF(C307="",""))</f>
        <v/>
      </c>
      <c r="T307" s="152"/>
      <c r="U307" s="144"/>
      <c r="V307" s="153"/>
      <c r="W307" s="153"/>
      <c r="X307" s="154" t="n">
        <f aca="false">V307+W307</f>
        <v>0</v>
      </c>
      <c r="Y307" s="128"/>
      <c r="Z307" s="128"/>
      <c r="AA307" s="129" t="n">
        <f aca="false">IF(AND(Y307&lt;&gt;"",Z307&lt;&gt;""),Z307-Y307,0)</f>
        <v>0</v>
      </c>
      <c r="AB307" s="130"/>
      <c r="AC307" s="130"/>
      <c r="AD307" s="129" t="n">
        <f aca="false">AA307-(AB307+AC307)</f>
        <v>0</v>
      </c>
      <c r="AE307" s="149"/>
      <c r="AF307" s="155"/>
      <c r="AG307" s="146"/>
      <c r="AH307" s="144"/>
      <c r="AI307" s="148"/>
      <c r="AJ307" s="144"/>
      <c r="AK307" s="148"/>
      <c r="AL307" s="149"/>
      <c r="AM307" s="144"/>
      <c r="AN307" s="144"/>
      <c r="AO307" s="156"/>
      <c r="AP307" s="135"/>
      <c r="AQ307" s="157"/>
      <c r="AS307" s="137" t="n">
        <v>300</v>
      </c>
      <c r="AT307" s="160" t="n">
        <v>77101001</v>
      </c>
      <c r="AU307" s="161"/>
      <c r="AV307" s="161"/>
      <c r="AW307" s="162" t="str">
        <f aca="false">IF(O307="","",O307)</f>
        <v/>
      </c>
      <c r="AX307" s="161"/>
      <c r="AY307" s="161"/>
      <c r="AZ307" s="161"/>
      <c r="BA307" s="163" t="str">
        <f aca="false">IF(E307="","",E307)</f>
        <v/>
      </c>
      <c r="BB307" s="164" t="str">
        <f aca="false">IF(K307="","",K307)</f>
        <v/>
      </c>
      <c r="BC307" s="165" t="str">
        <f aca="false">IF(L307="","",L307)</f>
        <v/>
      </c>
      <c r="BT307" s="13" t="str">
        <f aca="false">IF($S307="CANCELADO",1,"")</f>
        <v/>
      </c>
      <c r="BU307" s="13" t="str">
        <f aca="false">IF($S307="DEVUELTO",1,"")</f>
        <v/>
      </c>
      <c r="BV307" s="13" t="str">
        <f aca="false">IF($S307="DEVUELTO",1,"")</f>
        <v/>
      </c>
      <c r="BW307" s="13" t="str">
        <f aca="false">IF($S307="CANCELADO",1,"")</f>
        <v/>
      </c>
    </row>
    <row r="308" customFormat="false" ht="23.1" hidden="false" customHeight="true" outlineLevel="0" collapsed="false">
      <c r="A308" s="143" t="n">
        <v>301</v>
      </c>
      <c r="B308" s="144"/>
      <c r="C308" s="145"/>
      <c r="D308" s="146"/>
      <c r="E308" s="147"/>
      <c r="F308" s="148"/>
      <c r="G308" s="144"/>
      <c r="H308" s="144"/>
      <c r="I308" s="144"/>
      <c r="J308" s="148"/>
      <c r="K308" s="148"/>
      <c r="L308" s="149"/>
      <c r="M308" s="144"/>
      <c r="N308" s="150"/>
      <c r="O308" s="150"/>
      <c r="P308" s="151" t="n">
        <f aca="false">IF(O308="",N308,"")</f>
        <v>0</v>
      </c>
      <c r="Q308" s="151" t="str">
        <f aca="false">IF(O308="","",(IF(N308&gt;O308,N308-O308,"")))</f>
        <v/>
      </c>
      <c r="R308" s="151" t="str">
        <f aca="false">IF(N308-O308&lt;0,N308-O308,"")</f>
        <v/>
      </c>
      <c r="S308" s="151" t="str">
        <f aca="false">IF(C308&lt;&gt;"",IF($N308="","CANCELADO",IF($O308&lt;&gt;"","FACTURADO","DEVUELTO")),IF(C308="",""))</f>
        <v/>
      </c>
      <c r="T308" s="152"/>
      <c r="U308" s="144"/>
      <c r="V308" s="153"/>
      <c r="W308" s="153"/>
      <c r="X308" s="154" t="n">
        <f aca="false">V308+W308</f>
        <v>0</v>
      </c>
      <c r="Y308" s="128"/>
      <c r="Z308" s="128"/>
      <c r="AA308" s="129" t="n">
        <f aca="false">IF(AND(Y308&lt;&gt;"",Z308&lt;&gt;""),Z308-Y308,0)</f>
        <v>0</v>
      </c>
      <c r="AB308" s="130"/>
      <c r="AC308" s="130"/>
      <c r="AD308" s="129" t="n">
        <f aca="false">AA308-(AB308+AC308)</f>
        <v>0</v>
      </c>
      <c r="AE308" s="149"/>
      <c r="AF308" s="155"/>
      <c r="AG308" s="146"/>
      <c r="AH308" s="144"/>
      <c r="AI308" s="148"/>
      <c r="AJ308" s="144"/>
      <c r="AK308" s="148"/>
      <c r="AL308" s="149"/>
      <c r="AM308" s="144"/>
      <c r="AN308" s="144"/>
      <c r="AO308" s="156"/>
      <c r="AP308" s="135"/>
      <c r="AQ308" s="157"/>
      <c r="AS308" s="137" t="n">
        <v>301</v>
      </c>
      <c r="AT308" s="138" t="n">
        <v>77101001</v>
      </c>
      <c r="AU308" s="138"/>
      <c r="AV308" s="138"/>
      <c r="AW308" s="139" t="str">
        <f aca="false">IF(O308="","",O308)</f>
        <v/>
      </c>
      <c r="AX308" s="138"/>
      <c r="AY308" s="138"/>
      <c r="AZ308" s="138"/>
      <c r="BA308" s="140" t="str">
        <f aca="false">IF(E308="","",E308)</f>
        <v/>
      </c>
      <c r="BB308" s="141" t="str">
        <f aca="false">IF(K308="","",K308)</f>
        <v/>
      </c>
      <c r="BC308" s="142" t="str">
        <f aca="false">IF(L308="","",L308)</f>
        <v/>
      </c>
      <c r="BT308" s="13" t="str">
        <f aca="false">IF($S308="CANCELADO",1,"")</f>
        <v/>
      </c>
      <c r="BU308" s="13" t="str">
        <f aca="false">IF($S308="DEVUELTO",1,"")</f>
        <v/>
      </c>
      <c r="BV308" s="13" t="str">
        <f aca="false">IF($S308="DEVUELTO",1,"")</f>
        <v/>
      </c>
      <c r="BW308" s="13" t="str">
        <f aca="false">IF($S308="CANCELADO",1,"")</f>
        <v/>
      </c>
    </row>
    <row r="309" customFormat="false" ht="23.1" hidden="false" customHeight="true" outlineLevel="0" collapsed="false">
      <c r="A309" s="143" t="n">
        <v>302</v>
      </c>
      <c r="B309" s="144"/>
      <c r="C309" s="145"/>
      <c r="D309" s="146"/>
      <c r="E309" s="147"/>
      <c r="F309" s="148"/>
      <c r="G309" s="144"/>
      <c r="H309" s="144"/>
      <c r="I309" s="144"/>
      <c r="J309" s="148"/>
      <c r="K309" s="148"/>
      <c r="L309" s="149"/>
      <c r="M309" s="144"/>
      <c r="N309" s="150"/>
      <c r="O309" s="150"/>
      <c r="P309" s="151" t="n">
        <f aca="false">IF(O309="",N309,"")</f>
        <v>0</v>
      </c>
      <c r="Q309" s="151" t="str">
        <f aca="false">IF(O309="","",(IF(N309&gt;O309,N309-O309,"")))</f>
        <v/>
      </c>
      <c r="R309" s="151" t="str">
        <f aca="false">IF(N309-O309&lt;0,N309-O309,"")</f>
        <v/>
      </c>
      <c r="S309" s="151" t="str">
        <f aca="false">IF(C309&lt;&gt;"",IF($N309="","CANCELADO",IF($O309&lt;&gt;"","FACTURADO","DEVUELTO")),IF(C309="",""))</f>
        <v/>
      </c>
      <c r="T309" s="152"/>
      <c r="U309" s="144"/>
      <c r="V309" s="153"/>
      <c r="W309" s="153"/>
      <c r="X309" s="154" t="n">
        <f aca="false">V309+W309</f>
        <v>0</v>
      </c>
      <c r="Y309" s="128"/>
      <c r="Z309" s="128"/>
      <c r="AA309" s="129" t="n">
        <f aca="false">IF(AND(Y309&lt;&gt;"",Z309&lt;&gt;""),Z309-Y309,0)</f>
        <v>0</v>
      </c>
      <c r="AB309" s="130"/>
      <c r="AC309" s="130"/>
      <c r="AD309" s="129" t="n">
        <f aca="false">AA309-(AB309+AC309)</f>
        <v>0</v>
      </c>
      <c r="AE309" s="149"/>
      <c r="AF309" s="155"/>
      <c r="AG309" s="146"/>
      <c r="AH309" s="144"/>
      <c r="AI309" s="148"/>
      <c r="AJ309" s="144"/>
      <c r="AK309" s="148"/>
      <c r="AL309" s="149"/>
      <c r="AM309" s="144"/>
      <c r="AN309" s="144"/>
      <c r="AO309" s="156"/>
      <c r="AP309" s="135"/>
      <c r="AQ309" s="157"/>
      <c r="AS309" s="137" t="n">
        <v>302</v>
      </c>
      <c r="AT309" s="141" t="n">
        <v>77101001</v>
      </c>
      <c r="AU309" s="138"/>
      <c r="AV309" s="138"/>
      <c r="AW309" s="139" t="str">
        <f aca="false">IF(O309="","",O309)</f>
        <v/>
      </c>
      <c r="AX309" s="138"/>
      <c r="AY309" s="138"/>
      <c r="AZ309" s="138"/>
      <c r="BA309" s="140" t="str">
        <f aca="false">IF(E309="","",E309)</f>
        <v/>
      </c>
      <c r="BB309" s="141" t="str">
        <f aca="false">IF(K309="","",K309)</f>
        <v/>
      </c>
      <c r="BC309" s="142" t="str">
        <f aca="false">IF(L309="","",L309)</f>
        <v/>
      </c>
      <c r="BT309" s="13" t="str">
        <f aca="false">IF($S309="CANCELADO",1,"")</f>
        <v/>
      </c>
      <c r="BU309" s="13" t="str">
        <f aca="false">IF($S309="DEVUELTO",1,"")</f>
        <v/>
      </c>
      <c r="BV309" s="13" t="str">
        <f aca="false">IF($S309="DEVUELTO",1,"")</f>
        <v/>
      </c>
      <c r="BW309" s="13" t="str">
        <f aca="false">IF($S309="CANCELADO",1,"")</f>
        <v/>
      </c>
    </row>
    <row r="310" customFormat="false" ht="23.1" hidden="false" customHeight="true" outlineLevel="0" collapsed="false">
      <c r="A310" s="143" t="n">
        <v>303</v>
      </c>
      <c r="B310" s="144"/>
      <c r="C310" s="145"/>
      <c r="D310" s="146"/>
      <c r="E310" s="147"/>
      <c r="F310" s="148"/>
      <c r="G310" s="144"/>
      <c r="H310" s="144"/>
      <c r="I310" s="144"/>
      <c r="J310" s="148"/>
      <c r="K310" s="148"/>
      <c r="L310" s="149"/>
      <c r="M310" s="144"/>
      <c r="N310" s="150"/>
      <c r="O310" s="150"/>
      <c r="P310" s="151" t="n">
        <f aca="false">IF(O310="",N310,"")</f>
        <v>0</v>
      </c>
      <c r="Q310" s="151" t="str">
        <f aca="false">IF(O310="","",(IF(N310&gt;O310,N310-O310,"")))</f>
        <v/>
      </c>
      <c r="R310" s="151" t="str">
        <f aca="false">IF(N310-O310&lt;0,N310-O310,"")</f>
        <v/>
      </c>
      <c r="S310" s="151" t="str">
        <f aca="false">IF(C310&lt;&gt;"",IF($N310="","CANCELADO",IF($O310&lt;&gt;"","FACTURADO","DEVUELTO")),IF(C310="",""))</f>
        <v/>
      </c>
      <c r="T310" s="152"/>
      <c r="U310" s="144"/>
      <c r="V310" s="153"/>
      <c r="W310" s="153"/>
      <c r="X310" s="154" t="n">
        <f aca="false">V310+W310</f>
        <v>0</v>
      </c>
      <c r="Y310" s="128"/>
      <c r="Z310" s="128"/>
      <c r="AA310" s="129" t="n">
        <f aca="false">IF(AND(Y310&lt;&gt;"",Z310&lt;&gt;""),Z310-Y310,0)</f>
        <v>0</v>
      </c>
      <c r="AB310" s="130"/>
      <c r="AC310" s="130"/>
      <c r="AD310" s="129" t="n">
        <f aca="false">AA310-(AB310+AC310)</f>
        <v>0</v>
      </c>
      <c r="AE310" s="149"/>
      <c r="AF310" s="155"/>
      <c r="AG310" s="146"/>
      <c r="AH310" s="144"/>
      <c r="AI310" s="148"/>
      <c r="AJ310" s="144"/>
      <c r="AK310" s="148"/>
      <c r="AL310" s="149"/>
      <c r="AM310" s="144"/>
      <c r="AN310" s="144"/>
      <c r="AO310" s="156"/>
      <c r="AP310" s="135"/>
      <c r="AQ310" s="157"/>
      <c r="AS310" s="137" t="n">
        <v>303</v>
      </c>
      <c r="AT310" s="158" t="n">
        <v>77101001</v>
      </c>
      <c r="AU310" s="138"/>
      <c r="AV310" s="138"/>
      <c r="AW310" s="139" t="str">
        <f aca="false">IF(O310="","",O310)</f>
        <v/>
      </c>
      <c r="AX310" s="138"/>
      <c r="AY310" s="138"/>
      <c r="AZ310" s="138"/>
      <c r="BA310" s="140" t="str">
        <f aca="false">IF(E310="","",E310)</f>
        <v/>
      </c>
      <c r="BB310" s="141" t="str">
        <f aca="false">IF(K310="","",K310)</f>
        <v/>
      </c>
      <c r="BC310" s="142" t="str">
        <f aca="false">IF(L310="","",L310)</f>
        <v/>
      </c>
      <c r="BT310" s="13" t="str">
        <f aca="false">IF($S310="CANCELADO",1,"")</f>
        <v/>
      </c>
      <c r="BU310" s="13" t="str">
        <f aca="false">IF($S310="DEVUELTO",1,"")</f>
        <v/>
      </c>
      <c r="BV310" s="13" t="str">
        <f aca="false">IF($S310="DEVUELTO",1,"")</f>
        <v/>
      </c>
      <c r="BW310" s="13" t="str">
        <f aca="false">IF($S310="CANCELADO",1,"")</f>
        <v/>
      </c>
    </row>
    <row r="311" customFormat="false" ht="23.1" hidden="false" customHeight="true" outlineLevel="0" collapsed="false">
      <c r="A311" s="143" t="n">
        <v>304</v>
      </c>
      <c r="B311" s="144"/>
      <c r="C311" s="145"/>
      <c r="D311" s="146"/>
      <c r="E311" s="147"/>
      <c r="F311" s="148"/>
      <c r="G311" s="144"/>
      <c r="H311" s="144"/>
      <c r="I311" s="144"/>
      <c r="J311" s="148"/>
      <c r="K311" s="148"/>
      <c r="L311" s="149"/>
      <c r="M311" s="144"/>
      <c r="N311" s="150"/>
      <c r="O311" s="150"/>
      <c r="P311" s="151" t="n">
        <f aca="false">IF(O311="",N311,"")</f>
        <v>0</v>
      </c>
      <c r="Q311" s="151" t="str">
        <f aca="false">IF(O311="","",(IF(N311&gt;O311,N311-O311,"")))</f>
        <v/>
      </c>
      <c r="R311" s="151" t="str">
        <f aca="false">IF(N311-O311&lt;0,N311-O311,"")</f>
        <v/>
      </c>
      <c r="S311" s="151" t="str">
        <f aca="false">IF(C311&lt;&gt;"",IF($N311="","CANCELADO",IF($O311&lt;&gt;"","FACTURADO","DEVUELTO")),IF(C311="",""))</f>
        <v/>
      </c>
      <c r="T311" s="152"/>
      <c r="U311" s="144"/>
      <c r="V311" s="153"/>
      <c r="W311" s="153"/>
      <c r="X311" s="154" t="n">
        <f aca="false">V311+W311</f>
        <v>0</v>
      </c>
      <c r="Y311" s="128"/>
      <c r="Z311" s="128"/>
      <c r="AA311" s="129" t="n">
        <f aca="false">IF(AND(Y311&lt;&gt;"",Z311&lt;&gt;""),Z311-Y311,0)</f>
        <v>0</v>
      </c>
      <c r="AB311" s="130"/>
      <c r="AC311" s="130"/>
      <c r="AD311" s="129" t="n">
        <f aca="false">AA311-(AB311+AC311)</f>
        <v>0</v>
      </c>
      <c r="AE311" s="149"/>
      <c r="AF311" s="155"/>
      <c r="AG311" s="146"/>
      <c r="AH311" s="144"/>
      <c r="AI311" s="148"/>
      <c r="AJ311" s="144"/>
      <c r="AK311" s="148"/>
      <c r="AL311" s="149"/>
      <c r="AM311" s="144"/>
      <c r="AN311" s="144"/>
      <c r="AO311" s="156"/>
      <c r="AP311" s="135"/>
      <c r="AQ311" s="157"/>
      <c r="AS311" s="137" t="n">
        <v>304</v>
      </c>
      <c r="AT311" s="158" t="n">
        <v>77101001</v>
      </c>
      <c r="AU311" s="138"/>
      <c r="AV311" s="138"/>
      <c r="AW311" s="139" t="str">
        <f aca="false">IF(O311="","",O311)</f>
        <v/>
      </c>
      <c r="AX311" s="138"/>
      <c r="AY311" s="138"/>
      <c r="AZ311" s="138"/>
      <c r="BA311" s="140" t="str">
        <f aca="false">IF(E311="","",E311)</f>
        <v/>
      </c>
      <c r="BB311" s="141" t="str">
        <f aca="false">IF(K311="","",K311)</f>
        <v/>
      </c>
      <c r="BC311" s="142" t="str">
        <f aca="false">IF(L311="","",L311)</f>
        <v/>
      </c>
      <c r="BT311" s="13" t="str">
        <f aca="false">IF($S311="CANCELADO",1,"")</f>
        <v/>
      </c>
      <c r="BU311" s="13" t="str">
        <f aca="false">IF($S311="DEVUELTO",1,"")</f>
        <v/>
      </c>
      <c r="BV311" s="13" t="str">
        <f aca="false">IF($S311="DEVUELTO",1,"")</f>
        <v/>
      </c>
      <c r="BW311" s="13" t="str">
        <f aca="false">IF($S311="CANCELADO",1,"")</f>
        <v/>
      </c>
    </row>
    <row r="312" customFormat="false" ht="23.1" hidden="false" customHeight="true" outlineLevel="0" collapsed="false">
      <c r="A312" s="143" t="n">
        <v>305</v>
      </c>
      <c r="B312" s="144"/>
      <c r="C312" s="145"/>
      <c r="D312" s="146"/>
      <c r="E312" s="147"/>
      <c r="F312" s="148"/>
      <c r="G312" s="144"/>
      <c r="H312" s="144"/>
      <c r="I312" s="144"/>
      <c r="J312" s="148"/>
      <c r="K312" s="148"/>
      <c r="L312" s="149"/>
      <c r="M312" s="144"/>
      <c r="N312" s="150"/>
      <c r="O312" s="150"/>
      <c r="P312" s="151" t="n">
        <f aca="false">IF(O312="",N312,"")</f>
        <v>0</v>
      </c>
      <c r="Q312" s="151" t="str">
        <f aca="false">IF(O312="","",(IF(N312&gt;O312,N312-O312,"")))</f>
        <v/>
      </c>
      <c r="R312" s="151" t="str">
        <f aca="false">IF(N312-O312&lt;0,N312-O312,"")</f>
        <v/>
      </c>
      <c r="S312" s="151" t="str">
        <f aca="false">IF(C312&lt;&gt;"",IF($N312="","CANCELADO",IF($O312&lt;&gt;"","FACTURADO","DEVUELTO")),IF(C312="",""))</f>
        <v/>
      </c>
      <c r="T312" s="152"/>
      <c r="U312" s="144"/>
      <c r="V312" s="153"/>
      <c r="W312" s="153"/>
      <c r="X312" s="154" t="n">
        <f aca="false">V312+W312</f>
        <v>0</v>
      </c>
      <c r="Y312" s="128"/>
      <c r="Z312" s="128"/>
      <c r="AA312" s="129" t="n">
        <f aca="false">IF(AND(Y312&lt;&gt;"",Z312&lt;&gt;""),Z312-Y312,0)</f>
        <v>0</v>
      </c>
      <c r="AB312" s="130"/>
      <c r="AC312" s="130"/>
      <c r="AD312" s="129" t="n">
        <f aca="false">AA312-(AB312+AC312)</f>
        <v>0</v>
      </c>
      <c r="AE312" s="149"/>
      <c r="AF312" s="155"/>
      <c r="AG312" s="146"/>
      <c r="AH312" s="144"/>
      <c r="AI312" s="148"/>
      <c r="AJ312" s="144"/>
      <c r="AK312" s="148"/>
      <c r="AL312" s="149"/>
      <c r="AM312" s="144"/>
      <c r="AN312" s="144"/>
      <c r="AO312" s="156"/>
      <c r="AP312" s="135"/>
      <c r="AQ312" s="157"/>
      <c r="AS312" s="137" t="n">
        <v>305</v>
      </c>
      <c r="AT312" s="158" t="n">
        <v>77101001</v>
      </c>
      <c r="AU312" s="138"/>
      <c r="AV312" s="138"/>
      <c r="AW312" s="139" t="str">
        <f aca="false">IF(O312="","",O312)</f>
        <v/>
      </c>
      <c r="AX312" s="138"/>
      <c r="AY312" s="138"/>
      <c r="AZ312" s="138"/>
      <c r="BA312" s="140" t="str">
        <f aca="false">IF(E312="","",E312)</f>
        <v/>
      </c>
      <c r="BB312" s="141" t="str">
        <f aca="false">IF(K312="","",K312)</f>
        <v/>
      </c>
      <c r="BC312" s="142" t="str">
        <f aca="false">IF(L312="","",L312)</f>
        <v/>
      </c>
      <c r="BT312" s="13" t="str">
        <f aca="false">IF($S312="CANCELADO",1,"")</f>
        <v/>
      </c>
      <c r="BU312" s="13" t="str">
        <f aca="false">IF($S312="DEVUELTO",1,"")</f>
        <v/>
      </c>
      <c r="BV312" s="13" t="str">
        <f aca="false">IF($S312="DEVUELTO",1,"")</f>
        <v/>
      </c>
      <c r="BW312" s="13" t="str">
        <f aca="false">IF($S312="CANCELADO",1,"")</f>
        <v/>
      </c>
    </row>
    <row r="313" customFormat="false" ht="23.1" hidden="false" customHeight="true" outlineLevel="0" collapsed="false">
      <c r="A313" s="143" t="n">
        <v>306</v>
      </c>
      <c r="B313" s="144"/>
      <c r="C313" s="145"/>
      <c r="D313" s="146"/>
      <c r="E313" s="147"/>
      <c r="F313" s="148"/>
      <c r="G313" s="144"/>
      <c r="H313" s="144"/>
      <c r="I313" s="144"/>
      <c r="J313" s="148"/>
      <c r="K313" s="148"/>
      <c r="L313" s="149"/>
      <c r="M313" s="144"/>
      <c r="N313" s="150"/>
      <c r="O313" s="150"/>
      <c r="P313" s="151" t="n">
        <f aca="false">IF(O313="",N313,"")</f>
        <v>0</v>
      </c>
      <c r="Q313" s="151" t="str">
        <f aca="false">IF(O313="","",(IF(N313&gt;O313,N313-O313,"")))</f>
        <v/>
      </c>
      <c r="R313" s="151" t="str">
        <f aca="false">IF(N313-O313&lt;0,N313-O313,"")</f>
        <v/>
      </c>
      <c r="S313" s="151" t="str">
        <f aca="false">IF(C313&lt;&gt;"",IF($N313="","CANCELADO",IF($O313&lt;&gt;"","FACTURADO","DEVUELTO")),IF(C313="",""))</f>
        <v/>
      </c>
      <c r="T313" s="152"/>
      <c r="U313" s="144"/>
      <c r="V313" s="153"/>
      <c r="W313" s="153"/>
      <c r="X313" s="154" t="n">
        <f aca="false">V313+W313</f>
        <v>0</v>
      </c>
      <c r="Y313" s="128"/>
      <c r="Z313" s="128"/>
      <c r="AA313" s="129" t="n">
        <f aca="false">IF(AND(Y313&lt;&gt;"",Z313&lt;&gt;""),Z313-Y313,0)</f>
        <v>0</v>
      </c>
      <c r="AB313" s="130"/>
      <c r="AC313" s="130"/>
      <c r="AD313" s="129" t="n">
        <f aca="false">AA313-(AB313+AC313)</f>
        <v>0</v>
      </c>
      <c r="AE313" s="149"/>
      <c r="AF313" s="155"/>
      <c r="AG313" s="146"/>
      <c r="AH313" s="144"/>
      <c r="AI313" s="148"/>
      <c r="AJ313" s="144"/>
      <c r="AK313" s="148"/>
      <c r="AL313" s="149"/>
      <c r="AM313" s="144"/>
      <c r="AN313" s="144"/>
      <c r="AO313" s="156"/>
      <c r="AP313" s="135"/>
      <c r="AQ313" s="157"/>
      <c r="AS313" s="137" t="n">
        <v>306</v>
      </c>
      <c r="AT313" s="158" t="n">
        <v>77101001</v>
      </c>
      <c r="AU313" s="138"/>
      <c r="AV313" s="138"/>
      <c r="AW313" s="139" t="str">
        <f aca="false">IF(O313="","",O313)</f>
        <v/>
      </c>
      <c r="AX313" s="138"/>
      <c r="AY313" s="138"/>
      <c r="AZ313" s="138"/>
      <c r="BA313" s="140" t="str">
        <f aca="false">IF(E313="","",E313)</f>
        <v/>
      </c>
      <c r="BB313" s="141" t="str">
        <f aca="false">IF(K313="","",K313)</f>
        <v/>
      </c>
      <c r="BC313" s="142" t="str">
        <f aca="false">IF(L313="","",L313)</f>
        <v/>
      </c>
      <c r="BT313" s="13" t="str">
        <f aca="false">IF($S313="CANCELADO",1,"")</f>
        <v/>
      </c>
      <c r="BU313" s="13" t="str">
        <f aca="false">IF($S313="DEVUELTO",1,"")</f>
        <v/>
      </c>
      <c r="BV313" s="13" t="str">
        <f aca="false">IF($S313="DEVUELTO",1,"")</f>
        <v/>
      </c>
      <c r="BW313" s="13" t="str">
        <f aca="false">IF($S313="CANCELADO",1,"")</f>
        <v/>
      </c>
    </row>
    <row r="314" customFormat="false" ht="23.1" hidden="false" customHeight="true" outlineLevel="0" collapsed="false">
      <c r="A314" s="143" t="n">
        <v>307</v>
      </c>
      <c r="B314" s="144"/>
      <c r="C314" s="145"/>
      <c r="D314" s="146"/>
      <c r="E314" s="147"/>
      <c r="F314" s="148"/>
      <c r="G314" s="144"/>
      <c r="H314" s="144"/>
      <c r="I314" s="144"/>
      <c r="J314" s="148"/>
      <c r="K314" s="148"/>
      <c r="L314" s="149"/>
      <c r="M314" s="144"/>
      <c r="N314" s="150"/>
      <c r="O314" s="150"/>
      <c r="P314" s="151" t="n">
        <f aca="false">IF(O314="",N314,"")</f>
        <v>0</v>
      </c>
      <c r="Q314" s="151" t="str">
        <f aca="false">IF(O314="","",(IF(N314&gt;O314,N314-O314,"")))</f>
        <v/>
      </c>
      <c r="R314" s="151" t="str">
        <f aca="false">IF(N314-O314&lt;0,N314-O314,"")</f>
        <v/>
      </c>
      <c r="S314" s="151" t="str">
        <f aca="false">IF(C314&lt;&gt;"",IF($N314="","CANCELADO",IF($O314&lt;&gt;"","FACTURADO","DEVUELTO")),IF(C314="",""))</f>
        <v/>
      </c>
      <c r="T314" s="152"/>
      <c r="U314" s="144"/>
      <c r="V314" s="153"/>
      <c r="W314" s="153"/>
      <c r="X314" s="154" t="n">
        <f aca="false">V314+W314</f>
        <v>0</v>
      </c>
      <c r="Y314" s="128"/>
      <c r="Z314" s="128"/>
      <c r="AA314" s="129" t="n">
        <f aca="false">IF(AND(Y314&lt;&gt;"",Z314&lt;&gt;""),Z314-Y314,0)</f>
        <v>0</v>
      </c>
      <c r="AB314" s="130"/>
      <c r="AC314" s="130"/>
      <c r="AD314" s="129" t="n">
        <f aca="false">AA314-(AB314+AC314)</f>
        <v>0</v>
      </c>
      <c r="AE314" s="149"/>
      <c r="AF314" s="155"/>
      <c r="AG314" s="146"/>
      <c r="AH314" s="144"/>
      <c r="AI314" s="148"/>
      <c r="AJ314" s="144"/>
      <c r="AK314" s="148"/>
      <c r="AL314" s="149"/>
      <c r="AM314" s="144"/>
      <c r="AN314" s="144"/>
      <c r="AO314" s="156"/>
      <c r="AP314" s="135"/>
      <c r="AQ314" s="157"/>
      <c r="AS314" s="137" t="n">
        <v>307</v>
      </c>
      <c r="AT314" s="158" t="n">
        <v>77101001</v>
      </c>
      <c r="AU314" s="138"/>
      <c r="AV314" s="138"/>
      <c r="AW314" s="139" t="str">
        <f aca="false">IF(O314="","",O314)</f>
        <v/>
      </c>
      <c r="AX314" s="138"/>
      <c r="AY314" s="138"/>
      <c r="AZ314" s="138"/>
      <c r="BA314" s="140" t="str">
        <f aca="false">IF(E314="","",E314)</f>
        <v/>
      </c>
      <c r="BB314" s="141" t="str">
        <f aca="false">IF(K314="","",K314)</f>
        <v/>
      </c>
      <c r="BC314" s="142" t="str">
        <f aca="false">IF(L314="","",L314)</f>
        <v/>
      </c>
      <c r="BT314" s="13" t="str">
        <f aca="false">IF($S314="CANCELADO",1,"")</f>
        <v/>
      </c>
      <c r="BU314" s="13" t="str">
        <f aca="false">IF($S314="DEVUELTO",1,"")</f>
        <v/>
      </c>
      <c r="BV314" s="13" t="str">
        <f aca="false">IF($S314="DEVUELTO",1,"")</f>
        <v/>
      </c>
      <c r="BW314" s="13" t="str">
        <f aca="false">IF($S314="CANCELADO",1,"")</f>
        <v/>
      </c>
    </row>
    <row r="315" customFormat="false" ht="23.1" hidden="false" customHeight="true" outlineLevel="0" collapsed="false">
      <c r="A315" s="143" t="n">
        <v>308</v>
      </c>
      <c r="B315" s="144"/>
      <c r="C315" s="145"/>
      <c r="D315" s="146"/>
      <c r="E315" s="147"/>
      <c r="F315" s="148"/>
      <c r="G315" s="144"/>
      <c r="H315" s="144"/>
      <c r="I315" s="144"/>
      <c r="J315" s="148"/>
      <c r="K315" s="148"/>
      <c r="L315" s="149"/>
      <c r="M315" s="144"/>
      <c r="N315" s="150"/>
      <c r="O315" s="150"/>
      <c r="P315" s="151" t="n">
        <f aca="false">IF(O315="",N315,"")</f>
        <v>0</v>
      </c>
      <c r="Q315" s="151" t="str">
        <f aca="false">IF(O315="","",(IF(N315&gt;O315,N315-O315,"")))</f>
        <v/>
      </c>
      <c r="R315" s="151" t="str">
        <f aca="false">IF(N315-O315&lt;0,N315-O315,"")</f>
        <v/>
      </c>
      <c r="S315" s="151" t="str">
        <f aca="false">IF(C315&lt;&gt;"",IF($N315="","CANCELADO",IF($O315&lt;&gt;"","FACTURADO","DEVUELTO")),IF(C315="",""))</f>
        <v/>
      </c>
      <c r="T315" s="152"/>
      <c r="U315" s="144"/>
      <c r="V315" s="153"/>
      <c r="W315" s="153"/>
      <c r="X315" s="154" t="n">
        <f aca="false">V315+W315</f>
        <v>0</v>
      </c>
      <c r="Y315" s="128"/>
      <c r="Z315" s="128"/>
      <c r="AA315" s="129" t="n">
        <f aca="false">IF(AND(Y315&lt;&gt;"",Z315&lt;&gt;""),Z315-Y315,0)</f>
        <v>0</v>
      </c>
      <c r="AB315" s="130"/>
      <c r="AC315" s="130"/>
      <c r="AD315" s="129" t="n">
        <f aca="false">AA315-(AB315+AC315)</f>
        <v>0</v>
      </c>
      <c r="AE315" s="149"/>
      <c r="AF315" s="155"/>
      <c r="AG315" s="146"/>
      <c r="AH315" s="144"/>
      <c r="AI315" s="148"/>
      <c r="AJ315" s="144"/>
      <c r="AK315" s="148"/>
      <c r="AL315" s="149"/>
      <c r="AM315" s="144"/>
      <c r="AN315" s="144"/>
      <c r="AO315" s="156"/>
      <c r="AP315" s="135"/>
      <c r="AQ315" s="157"/>
      <c r="AS315" s="137" t="n">
        <v>308</v>
      </c>
      <c r="AT315" s="158" t="n">
        <v>77101001</v>
      </c>
      <c r="AU315" s="138"/>
      <c r="AV315" s="138"/>
      <c r="AW315" s="139" t="str">
        <f aca="false">IF(O315="","",O315)</f>
        <v/>
      </c>
      <c r="AX315" s="138"/>
      <c r="AY315" s="138"/>
      <c r="AZ315" s="138"/>
      <c r="BA315" s="140" t="str">
        <f aca="false">IF(E315="","",E315)</f>
        <v/>
      </c>
      <c r="BB315" s="141" t="str">
        <f aca="false">IF(K315="","",K315)</f>
        <v/>
      </c>
      <c r="BC315" s="142" t="str">
        <f aca="false">IF(L315="","",L315)</f>
        <v/>
      </c>
      <c r="BT315" s="13" t="str">
        <f aca="false">IF($S315="CANCELADO",1,"")</f>
        <v/>
      </c>
      <c r="BU315" s="13" t="str">
        <f aca="false">IF($S315="DEVUELTO",1,"")</f>
        <v/>
      </c>
      <c r="BV315" s="13" t="str">
        <f aca="false">IF($S315="DEVUELTO",1,"")</f>
        <v/>
      </c>
      <c r="BW315" s="13" t="str">
        <f aca="false">IF($S315="CANCELADO",1,"")</f>
        <v/>
      </c>
    </row>
    <row r="316" customFormat="false" ht="23.1" hidden="false" customHeight="true" outlineLevel="0" collapsed="false">
      <c r="A316" s="143" t="n">
        <v>309</v>
      </c>
      <c r="B316" s="144"/>
      <c r="C316" s="145"/>
      <c r="D316" s="146"/>
      <c r="E316" s="147"/>
      <c r="F316" s="148"/>
      <c r="G316" s="144"/>
      <c r="H316" s="144"/>
      <c r="I316" s="144"/>
      <c r="J316" s="148"/>
      <c r="K316" s="148"/>
      <c r="L316" s="149"/>
      <c r="M316" s="144"/>
      <c r="N316" s="150"/>
      <c r="O316" s="150"/>
      <c r="P316" s="151" t="n">
        <f aca="false">IF(O316="",N316,"")</f>
        <v>0</v>
      </c>
      <c r="Q316" s="151" t="str">
        <f aca="false">IF(O316="","",(IF(N316&gt;O316,N316-O316,"")))</f>
        <v/>
      </c>
      <c r="R316" s="151" t="str">
        <f aca="false">IF(N316-O316&lt;0,N316-O316,"")</f>
        <v/>
      </c>
      <c r="S316" s="151" t="str">
        <f aca="false">IF(C316&lt;&gt;"",IF($N316="","CANCELADO",IF($O316&lt;&gt;"","FACTURADO","DEVUELTO")),IF(C316="",""))</f>
        <v/>
      </c>
      <c r="T316" s="152"/>
      <c r="U316" s="144"/>
      <c r="V316" s="153"/>
      <c r="W316" s="153"/>
      <c r="X316" s="154" t="n">
        <f aca="false">V316+W316</f>
        <v>0</v>
      </c>
      <c r="Y316" s="128"/>
      <c r="Z316" s="128"/>
      <c r="AA316" s="129" t="n">
        <f aca="false">IF(AND(Y316&lt;&gt;"",Z316&lt;&gt;""),Z316-Y316,0)</f>
        <v>0</v>
      </c>
      <c r="AB316" s="130"/>
      <c r="AC316" s="130"/>
      <c r="AD316" s="129" t="n">
        <f aca="false">AA316-(AB316+AC316)</f>
        <v>0</v>
      </c>
      <c r="AE316" s="149"/>
      <c r="AF316" s="155"/>
      <c r="AG316" s="146"/>
      <c r="AH316" s="144"/>
      <c r="AI316" s="148"/>
      <c r="AJ316" s="144"/>
      <c r="AK316" s="148"/>
      <c r="AL316" s="149"/>
      <c r="AM316" s="144"/>
      <c r="AN316" s="144"/>
      <c r="AO316" s="156"/>
      <c r="AP316" s="135"/>
      <c r="AQ316" s="157"/>
      <c r="AS316" s="137" t="n">
        <v>309</v>
      </c>
      <c r="AT316" s="158" t="n">
        <v>77101001</v>
      </c>
      <c r="AU316" s="138"/>
      <c r="AV316" s="138"/>
      <c r="AW316" s="139" t="str">
        <f aca="false">IF(O316="","",O316)</f>
        <v/>
      </c>
      <c r="AX316" s="138"/>
      <c r="AY316" s="138"/>
      <c r="AZ316" s="138"/>
      <c r="BA316" s="140" t="str">
        <f aca="false">IF(E316="","",E316)</f>
        <v/>
      </c>
      <c r="BB316" s="141" t="str">
        <f aca="false">IF(K316="","",K316)</f>
        <v/>
      </c>
      <c r="BC316" s="142" t="str">
        <f aca="false">IF(L316="","",L316)</f>
        <v/>
      </c>
      <c r="BT316" s="13" t="str">
        <f aca="false">IF($S316="CANCELADO",1,"")</f>
        <v/>
      </c>
      <c r="BU316" s="13" t="str">
        <f aca="false">IF($S316="DEVUELTO",1,"")</f>
        <v/>
      </c>
      <c r="BV316" s="13" t="str">
        <f aca="false">IF($S316="DEVUELTO",1,"")</f>
        <v/>
      </c>
      <c r="BW316" s="13" t="str">
        <f aca="false">IF($S316="CANCELADO",1,"")</f>
        <v/>
      </c>
    </row>
    <row r="317" customFormat="false" ht="23.1" hidden="false" customHeight="true" outlineLevel="0" collapsed="false">
      <c r="A317" s="143" t="n">
        <v>310</v>
      </c>
      <c r="B317" s="144"/>
      <c r="C317" s="145"/>
      <c r="D317" s="146"/>
      <c r="E317" s="147"/>
      <c r="F317" s="148"/>
      <c r="G317" s="144"/>
      <c r="H317" s="144"/>
      <c r="I317" s="144"/>
      <c r="J317" s="148"/>
      <c r="K317" s="148"/>
      <c r="L317" s="149"/>
      <c r="M317" s="144"/>
      <c r="N317" s="150"/>
      <c r="O317" s="150"/>
      <c r="P317" s="151" t="n">
        <f aca="false">IF(O317="",N317,"")</f>
        <v>0</v>
      </c>
      <c r="Q317" s="151" t="str">
        <f aca="false">IF(O317="","",(IF(N317&gt;O317,N317-O317,"")))</f>
        <v/>
      </c>
      <c r="R317" s="151" t="str">
        <f aca="false">IF(N317-O317&lt;0,N317-O317,"")</f>
        <v/>
      </c>
      <c r="S317" s="151" t="str">
        <f aca="false">IF(C317&lt;&gt;"",IF($N317="","CANCELADO",IF($O317&lt;&gt;"","FACTURADO","DEVUELTO")),IF(C317="",""))</f>
        <v/>
      </c>
      <c r="T317" s="152"/>
      <c r="U317" s="144"/>
      <c r="V317" s="153"/>
      <c r="W317" s="153"/>
      <c r="X317" s="154" t="n">
        <f aca="false">V317+W317</f>
        <v>0</v>
      </c>
      <c r="Y317" s="128"/>
      <c r="Z317" s="128"/>
      <c r="AA317" s="129" t="n">
        <f aca="false">IF(AND(Y317&lt;&gt;"",Z317&lt;&gt;""),Z317-Y317,0)</f>
        <v>0</v>
      </c>
      <c r="AB317" s="130"/>
      <c r="AC317" s="130"/>
      <c r="AD317" s="129" t="n">
        <f aca="false">AA317-(AB317+AC317)</f>
        <v>0</v>
      </c>
      <c r="AE317" s="149"/>
      <c r="AF317" s="155"/>
      <c r="AG317" s="146"/>
      <c r="AH317" s="144"/>
      <c r="AI317" s="148"/>
      <c r="AJ317" s="144"/>
      <c r="AK317" s="148"/>
      <c r="AL317" s="149"/>
      <c r="AM317" s="144"/>
      <c r="AN317" s="144"/>
      <c r="AO317" s="156"/>
      <c r="AP317" s="135"/>
      <c r="AQ317" s="157"/>
      <c r="AS317" s="137" t="n">
        <v>310</v>
      </c>
      <c r="AT317" s="158" t="n">
        <v>77101001</v>
      </c>
      <c r="AU317" s="138"/>
      <c r="AV317" s="138"/>
      <c r="AW317" s="139" t="str">
        <f aca="false">IF(O317="","",O317)</f>
        <v/>
      </c>
      <c r="AX317" s="138"/>
      <c r="AY317" s="138"/>
      <c r="AZ317" s="138"/>
      <c r="BA317" s="140" t="str">
        <f aca="false">IF(E317="","",E317)</f>
        <v/>
      </c>
      <c r="BB317" s="141" t="str">
        <f aca="false">IF(K317="","",K317)</f>
        <v/>
      </c>
      <c r="BC317" s="142" t="str">
        <f aca="false">IF(L317="","",L317)</f>
        <v/>
      </c>
      <c r="BT317" s="13" t="str">
        <f aca="false">IF($S317="CANCELADO",1,"")</f>
        <v/>
      </c>
      <c r="BU317" s="13" t="str">
        <f aca="false">IF($S317="DEVUELTO",1,"")</f>
        <v/>
      </c>
      <c r="BV317" s="13" t="str">
        <f aca="false">IF($S317="DEVUELTO",1,"")</f>
        <v/>
      </c>
      <c r="BW317" s="13" t="str">
        <f aca="false">IF($S317="CANCELADO",1,"")</f>
        <v/>
      </c>
    </row>
    <row r="318" customFormat="false" ht="23.1" hidden="false" customHeight="true" outlineLevel="0" collapsed="false">
      <c r="A318" s="143" t="n">
        <v>311</v>
      </c>
      <c r="B318" s="144"/>
      <c r="C318" s="145"/>
      <c r="D318" s="146"/>
      <c r="E318" s="147"/>
      <c r="F318" s="148"/>
      <c r="G318" s="144"/>
      <c r="H318" s="144"/>
      <c r="I318" s="144"/>
      <c r="J318" s="148"/>
      <c r="K318" s="148"/>
      <c r="L318" s="149"/>
      <c r="M318" s="144"/>
      <c r="N318" s="150"/>
      <c r="O318" s="150"/>
      <c r="P318" s="151" t="n">
        <f aca="false">IF(O318="",N318,"")</f>
        <v>0</v>
      </c>
      <c r="Q318" s="151" t="str">
        <f aca="false">IF(O318="","",(IF(N318&gt;O318,N318-O318,"")))</f>
        <v/>
      </c>
      <c r="R318" s="151" t="str">
        <f aca="false">IF(N318-O318&lt;0,N318-O318,"")</f>
        <v/>
      </c>
      <c r="S318" s="151" t="str">
        <f aca="false">IF(C318&lt;&gt;"",IF($N318="","CANCELADO",IF($O318&lt;&gt;"","FACTURADO","DEVUELTO")),IF(C318="",""))</f>
        <v/>
      </c>
      <c r="T318" s="152"/>
      <c r="U318" s="144"/>
      <c r="V318" s="153"/>
      <c r="W318" s="153"/>
      <c r="X318" s="154" t="n">
        <f aca="false">V318+W318</f>
        <v>0</v>
      </c>
      <c r="Y318" s="128"/>
      <c r="Z318" s="128"/>
      <c r="AA318" s="129" t="n">
        <f aca="false">IF(AND(Y318&lt;&gt;"",Z318&lt;&gt;""),Z318-Y318,0)</f>
        <v>0</v>
      </c>
      <c r="AB318" s="130"/>
      <c r="AC318" s="130"/>
      <c r="AD318" s="129" t="n">
        <f aca="false">AA318-(AB318+AC318)</f>
        <v>0</v>
      </c>
      <c r="AE318" s="149"/>
      <c r="AF318" s="155"/>
      <c r="AG318" s="146"/>
      <c r="AH318" s="144"/>
      <c r="AI318" s="148"/>
      <c r="AJ318" s="144"/>
      <c r="AK318" s="148"/>
      <c r="AL318" s="149"/>
      <c r="AM318" s="144"/>
      <c r="AN318" s="144"/>
      <c r="AO318" s="156"/>
      <c r="AP318" s="135"/>
      <c r="AQ318" s="157"/>
      <c r="AS318" s="137" t="n">
        <v>311</v>
      </c>
      <c r="AT318" s="160" t="n">
        <v>77101001</v>
      </c>
      <c r="AU318" s="161"/>
      <c r="AV318" s="161"/>
      <c r="AW318" s="162" t="str">
        <f aca="false">IF(O318="","",O318)</f>
        <v/>
      </c>
      <c r="AX318" s="161"/>
      <c r="AY318" s="161"/>
      <c r="AZ318" s="161"/>
      <c r="BA318" s="163" t="str">
        <f aca="false">IF(E318="","",E318)</f>
        <v/>
      </c>
      <c r="BB318" s="164" t="str">
        <f aca="false">IF(K318="","",K318)</f>
        <v/>
      </c>
      <c r="BC318" s="165" t="str">
        <f aca="false">IF(L318="","",L318)</f>
        <v/>
      </c>
      <c r="BT318" s="13" t="str">
        <f aca="false">IF($S318="CANCELADO",1,"")</f>
        <v/>
      </c>
      <c r="BU318" s="13" t="str">
        <f aca="false">IF($S318="DEVUELTO",1,"")</f>
        <v/>
      </c>
      <c r="BV318" s="13" t="str">
        <f aca="false">IF($S318="DEVUELTO",1,"")</f>
        <v/>
      </c>
      <c r="BW318" s="13" t="str">
        <f aca="false">IF($S318="CANCELADO",1,"")</f>
        <v/>
      </c>
    </row>
    <row r="319" customFormat="false" ht="23.1" hidden="false" customHeight="true" outlineLevel="0" collapsed="false">
      <c r="A319" s="143" t="n">
        <v>312</v>
      </c>
      <c r="B319" s="144"/>
      <c r="C319" s="145"/>
      <c r="D319" s="146"/>
      <c r="E319" s="147"/>
      <c r="F319" s="148"/>
      <c r="G319" s="144"/>
      <c r="H319" s="144"/>
      <c r="I319" s="144"/>
      <c r="J319" s="148"/>
      <c r="K319" s="148"/>
      <c r="L319" s="149"/>
      <c r="M319" s="144"/>
      <c r="N319" s="150"/>
      <c r="O319" s="150"/>
      <c r="P319" s="151" t="n">
        <f aca="false">IF(O319="",N319,"")</f>
        <v>0</v>
      </c>
      <c r="Q319" s="151" t="str">
        <f aca="false">IF(O319="","",(IF(N319&gt;O319,N319-O319,"")))</f>
        <v/>
      </c>
      <c r="R319" s="151" t="str">
        <f aca="false">IF(N319-O319&lt;0,N319-O319,"")</f>
        <v/>
      </c>
      <c r="S319" s="151" t="str">
        <f aca="false">IF(C319&lt;&gt;"",IF($N319="","CANCELADO",IF($O319&lt;&gt;"","FACTURADO","DEVUELTO")),IF(C319="",""))</f>
        <v/>
      </c>
      <c r="T319" s="152"/>
      <c r="U319" s="144"/>
      <c r="V319" s="153"/>
      <c r="W319" s="153"/>
      <c r="X319" s="154" t="n">
        <f aca="false">V319+W319</f>
        <v>0</v>
      </c>
      <c r="Y319" s="128"/>
      <c r="Z319" s="128"/>
      <c r="AA319" s="129" t="n">
        <f aca="false">IF(AND(Y319&lt;&gt;"",Z319&lt;&gt;""),Z319-Y319,0)</f>
        <v>0</v>
      </c>
      <c r="AB319" s="130"/>
      <c r="AC319" s="130"/>
      <c r="AD319" s="129" t="n">
        <f aca="false">AA319-(AB319+AC319)</f>
        <v>0</v>
      </c>
      <c r="AE319" s="149"/>
      <c r="AF319" s="155"/>
      <c r="AG319" s="146"/>
      <c r="AH319" s="144"/>
      <c r="AI319" s="148"/>
      <c r="AJ319" s="144"/>
      <c r="AK319" s="148"/>
      <c r="AL319" s="149"/>
      <c r="AM319" s="144"/>
      <c r="AN319" s="144"/>
      <c r="AO319" s="156"/>
      <c r="AP319" s="135"/>
      <c r="AQ319" s="157"/>
      <c r="AS319" s="137" t="n">
        <v>312</v>
      </c>
      <c r="AT319" s="160" t="n">
        <v>77101001</v>
      </c>
      <c r="AU319" s="161"/>
      <c r="AV319" s="161"/>
      <c r="AW319" s="162" t="str">
        <f aca="false">IF(O319="","",O319)</f>
        <v/>
      </c>
      <c r="AX319" s="161"/>
      <c r="AY319" s="161"/>
      <c r="AZ319" s="161"/>
      <c r="BA319" s="163" t="str">
        <f aca="false">IF(E319="","",E319)</f>
        <v/>
      </c>
      <c r="BB319" s="164" t="str">
        <f aca="false">IF(K319="","",K319)</f>
        <v/>
      </c>
      <c r="BC319" s="165" t="str">
        <f aca="false">IF(L319="","",L319)</f>
        <v/>
      </c>
      <c r="BT319" s="13" t="str">
        <f aca="false">IF($S319="CANCELADO",1,"")</f>
        <v/>
      </c>
      <c r="BU319" s="13" t="str">
        <f aca="false">IF($S319="DEVUELTO",1,"")</f>
        <v/>
      </c>
      <c r="BV319" s="13" t="str">
        <f aca="false">IF($S319="DEVUELTO",1,"")</f>
        <v/>
      </c>
      <c r="BW319" s="13" t="str">
        <f aca="false">IF($S319="CANCELADO",1,"")</f>
        <v/>
      </c>
    </row>
    <row r="320" customFormat="false" ht="23.1" hidden="false" customHeight="true" outlineLevel="0" collapsed="false">
      <c r="A320" s="143" t="n">
        <v>313</v>
      </c>
      <c r="B320" s="144"/>
      <c r="C320" s="145"/>
      <c r="D320" s="146"/>
      <c r="E320" s="147"/>
      <c r="F320" s="148"/>
      <c r="G320" s="144"/>
      <c r="H320" s="144"/>
      <c r="I320" s="144"/>
      <c r="J320" s="148"/>
      <c r="K320" s="148"/>
      <c r="L320" s="149"/>
      <c r="M320" s="144"/>
      <c r="N320" s="150"/>
      <c r="O320" s="150"/>
      <c r="P320" s="151" t="n">
        <f aca="false">IF(O320="",N320,"")</f>
        <v>0</v>
      </c>
      <c r="Q320" s="151" t="str">
        <f aca="false">IF(O320="","",(IF(N320&gt;O320,N320-O320,"")))</f>
        <v/>
      </c>
      <c r="R320" s="151" t="str">
        <f aca="false">IF(N320-O320&lt;0,N320-O320,"")</f>
        <v/>
      </c>
      <c r="S320" s="151" t="str">
        <f aca="false">IF(C320&lt;&gt;"",IF($N320="","CANCELADO",IF($O320&lt;&gt;"","FACTURADO","DEVUELTO")),IF(C320="",""))</f>
        <v/>
      </c>
      <c r="T320" s="152"/>
      <c r="U320" s="144"/>
      <c r="V320" s="153"/>
      <c r="W320" s="153"/>
      <c r="X320" s="154" t="n">
        <f aca="false">V320+W320</f>
        <v>0</v>
      </c>
      <c r="Y320" s="128"/>
      <c r="Z320" s="128"/>
      <c r="AA320" s="129" t="n">
        <f aca="false">IF(AND(Y320&lt;&gt;"",Z320&lt;&gt;""),Z320-Y320,0)</f>
        <v>0</v>
      </c>
      <c r="AB320" s="130"/>
      <c r="AC320" s="130"/>
      <c r="AD320" s="129" t="n">
        <f aca="false">AA320-(AB320+AC320)</f>
        <v>0</v>
      </c>
      <c r="AE320" s="149"/>
      <c r="AF320" s="155"/>
      <c r="AG320" s="146"/>
      <c r="AH320" s="144"/>
      <c r="AI320" s="148"/>
      <c r="AJ320" s="144"/>
      <c r="AK320" s="148"/>
      <c r="AL320" s="149"/>
      <c r="AM320" s="144"/>
      <c r="AN320" s="144"/>
      <c r="AO320" s="156"/>
      <c r="AP320" s="135"/>
      <c r="AQ320" s="157"/>
      <c r="AS320" s="137" t="n">
        <v>313</v>
      </c>
      <c r="AT320" s="160" t="n">
        <v>77101001</v>
      </c>
      <c r="AU320" s="161"/>
      <c r="AV320" s="161"/>
      <c r="AW320" s="162" t="str">
        <f aca="false">IF(O320="","",O320)</f>
        <v/>
      </c>
      <c r="AX320" s="161"/>
      <c r="AY320" s="161"/>
      <c r="AZ320" s="161"/>
      <c r="BA320" s="163" t="str">
        <f aca="false">IF(E320="","",E320)</f>
        <v/>
      </c>
      <c r="BB320" s="164" t="str">
        <f aca="false">IF(K320="","",K320)</f>
        <v/>
      </c>
      <c r="BC320" s="165" t="str">
        <f aca="false">IF(L320="","",L320)</f>
        <v/>
      </c>
      <c r="BT320" s="13" t="str">
        <f aca="false">IF($S320="CANCELADO",1,"")</f>
        <v/>
      </c>
      <c r="BU320" s="13" t="str">
        <f aca="false">IF($S320="DEVUELTO",1,"")</f>
        <v/>
      </c>
      <c r="BV320" s="13" t="str">
        <f aca="false">IF($S320="DEVUELTO",1,"")</f>
        <v/>
      </c>
      <c r="BW320" s="13" t="str">
        <f aca="false">IF($S320="CANCELADO",1,"")</f>
        <v/>
      </c>
    </row>
    <row r="321" customFormat="false" ht="23.1" hidden="false" customHeight="true" outlineLevel="0" collapsed="false">
      <c r="A321" s="143" t="n">
        <v>314</v>
      </c>
      <c r="B321" s="144"/>
      <c r="C321" s="145"/>
      <c r="D321" s="146"/>
      <c r="E321" s="147"/>
      <c r="F321" s="148"/>
      <c r="G321" s="144"/>
      <c r="H321" s="144"/>
      <c r="I321" s="144"/>
      <c r="J321" s="148"/>
      <c r="K321" s="148"/>
      <c r="L321" s="149"/>
      <c r="M321" s="144"/>
      <c r="N321" s="150"/>
      <c r="O321" s="150"/>
      <c r="P321" s="151" t="n">
        <f aca="false">IF(O321="",N321,"")</f>
        <v>0</v>
      </c>
      <c r="Q321" s="151" t="str">
        <f aca="false">IF(O321="","",(IF(N321&gt;O321,N321-O321,"")))</f>
        <v/>
      </c>
      <c r="R321" s="151" t="str">
        <f aca="false">IF(N321-O321&lt;0,N321-O321,"")</f>
        <v/>
      </c>
      <c r="S321" s="151" t="str">
        <f aca="false">IF(C321&lt;&gt;"",IF($N321="","CANCELADO",IF($O321&lt;&gt;"","FACTURADO","DEVUELTO")),IF(C321="",""))</f>
        <v/>
      </c>
      <c r="T321" s="152"/>
      <c r="U321" s="144"/>
      <c r="V321" s="153"/>
      <c r="W321" s="153"/>
      <c r="X321" s="154" t="n">
        <f aca="false">V321+W321</f>
        <v>0</v>
      </c>
      <c r="Y321" s="128"/>
      <c r="Z321" s="128"/>
      <c r="AA321" s="129" t="n">
        <f aca="false">IF(AND(Y321&lt;&gt;"",Z321&lt;&gt;""),Z321-Y321,0)</f>
        <v>0</v>
      </c>
      <c r="AB321" s="130"/>
      <c r="AC321" s="130"/>
      <c r="AD321" s="129" t="n">
        <f aca="false">AA321-(AB321+AC321)</f>
        <v>0</v>
      </c>
      <c r="AE321" s="149"/>
      <c r="AF321" s="155"/>
      <c r="AG321" s="146"/>
      <c r="AH321" s="144"/>
      <c r="AI321" s="148"/>
      <c r="AJ321" s="144"/>
      <c r="AK321" s="148"/>
      <c r="AL321" s="149"/>
      <c r="AM321" s="144"/>
      <c r="AN321" s="144"/>
      <c r="AO321" s="156"/>
      <c r="AP321" s="135"/>
      <c r="AQ321" s="157"/>
      <c r="AS321" s="137" t="n">
        <v>314</v>
      </c>
      <c r="AT321" s="160" t="n">
        <v>77101001</v>
      </c>
      <c r="AU321" s="161"/>
      <c r="AV321" s="161"/>
      <c r="AW321" s="162" t="str">
        <f aca="false">IF(O321="","",O321)</f>
        <v/>
      </c>
      <c r="AX321" s="161"/>
      <c r="AY321" s="161"/>
      <c r="AZ321" s="161"/>
      <c r="BA321" s="163" t="str">
        <f aca="false">IF(E321="","",E321)</f>
        <v/>
      </c>
      <c r="BB321" s="164" t="str">
        <f aca="false">IF(K321="","",K321)</f>
        <v/>
      </c>
      <c r="BC321" s="165" t="str">
        <f aca="false">IF(L321="","",L321)</f>
        <v/>
      </c>
      <c r="BT321" s="13" t="str">
        <f aca="false">IF($S321="CANCELADO",1,"")</f>
        <v/>
      </c>
      <c r="BU321" s="13" t="str">
        <f aca="false">IF($S321="DEVUELTO",1,"")</f>
        <v/>
      </c>
      <c r="BV321" s="13" t="str">
        <f aca="false">IF($S321="DEVUELTO",1,"")</f>
        <v/>
      </c>
      <c r="BW321" s="13" t="str">
        <f aca="false">IF($S321="CANCELADO",1,"")</f>
        <v/>
      </c>
    </row>
    <row r="322" customFormat="false" ht="23.1" hidden="false" customHeight="true" outlineLevel="0" collapsed="false">
      <c r="A322" s="143" t="n">
        <v>315</v>
      </c>
      <c r="B322" s="144"/>
      <c r="C322" s="145"/>
      <c r="D322" s="146"/>
      <c r="E322" s="147"/>
      <c r="F322" s="148"/>
      <c r="G322" s="144"/>
      <c r="H322" s="144"/>
      <c r="I322" s="144"/>
      <c r="J322" s="148"/>
      <c r="K322" s="148"/>
      <c r="L322" s="149"/>
      <c r="M322" s="144"/>
      <c r="N322" s="150"/>
      <c r="O322" s="150"/>
      <c r="P322" s="151" t="n">
        <f aca="false">IF(O322="",N322,"")</f>
        <v>0</v>
      </c>
      <c r="Q322" s="151" t="str">
        <f aca="false">IF(O322="","",(IF(N322&gt;O322,N322-O322,"")))</f>
        <v/>
      </c>
      <c r="R322" s="151" t="str">
        <f aca="false">IF(N322-O322&lt;0,N322-O322,"")</f>
        <v/>
      </c>
      <c r="S322" s="151" t="str">
        <f aca="false">IF(C322&lt;&gt;"",IF($N322="","CANCELADO",IF($O322&lt;&gt;"","FACTURADO","DEVUELTO")),IF(C322="",""))</f>
        <v/>
      </c>
      <c r="T322" s="152"/>
      <c r="U322" s="144"/>
      <c r="V322" s="153"/>
      <c r="W322" s="153"/>
      <c r="X322" s="154" t="n">
        <f aca="false">V322+W322</f>
        <v>0</v>
      </c>
      <c r="Y322" s="128"/>
      <c r="Z322" s="128"/>
      <c r="AA322" s="129" t="n">
        <f aca="false">IF(AND(Y322&lt;&gt;"",Z322&lt;&gt;""),Z322-Y322,0)</f>
        <v>0</v>
      </c>
      <c r="AB322" s="130"/>
      <c r="AC322" s="130"/>
      <c r="AD322" s="129" t="n">
        <f aca="false">AA322-(AB322+AC322)</f>
        <v>0</v>
      </c>
      <c r="AE322" s="149"/>
      <c r="AF322" s="155"/>
      <c r="AG322" s="146"/>
      <c r="AH322" s="144"/>
      <c r="AI322" s="148"/>
      <c r="AJ322" s="144"/>
      <c r="AK322" s="148"/>
      <c r="AL322" s="149"/>
      <c r="AM322" s="144"/>
      <c r="AN322" s="144"/>
      <c r="AO322" s="156"/>
      <c r="AP322" s="135"/>
      <c r="AQ322" s="157"/>
      <c r="AS322" s="137" t="n">
        <v>315</v>
      </c>
      <c r="AT322" s="160" t="n">
        <v>77101001</v>
      </c>
      <c r="AU322" s="161"/>
      <c r="AV322" s="161"/>
      <c r="AW322" s="162" t="str">
        <f aca="false">IF(O322="","",O322)</f>
        <v/>
      </c>
      <c r="AX322" s="161"/>
      <c r="AY322" s="161"/>
      <c r="AZ322" s="161"/>
      <c r="BA322" s="163" t="str">
        <f aca="false">IF(E322="","",E322)</f>
        <v/>
      </c>
      <c r="BB322" s="164" t="str">
        <f aca="false">IF(K322="","",K322)</f>
        <v/>
      </c>
      <c r="BC322" s="165" t="str">
        <f aca="false">IF(L322="","",L322)</f>
        <v/>
      </c>
      <c r="BT322" s="13" t="str">
        <f aca="false">IF($S322="CANCELADO",1,"")</f>
        <v/>
      </c>
      <c r="BU322" s="13" t="str">
        <f aca="false">IF($S322="DEVUELTO",1,"")</f>
        <v/>
      </c>
      <c r="BV322" s="13" t="str">
        <f aca="false">IF($S322="DEVUELTO",1,"")</f>
        <v/>
      </c>
      <c r="BW322" s="13" t="str">
        <f aca="false">IF($S322="CANCELADO",1,"")</f>
        <v/>
      </c>
    </row>
    <row r="323" customFormat="false" ht="23.1" hidden="false" customHeight="true" outlineLevel="0" collapsed="false">
      <c r="A323" s="143" t="n">
        <v>316</v>
      </c>
      <c r="B323" s="144"/>
      <c r="C323" s="145"/>
      <c r="D323" s="146"/>
      <c r="E323" s="147"/>
      <c r="F323" s="148"/>
      <c r="G323" s="144"/>
      <c r="H323" s="144"/>
      <c r="I323" s="144"/>
      <c r="J323" s="148"/>
      <c r="K323" s="148"/>
      <c r="L323" s="149"/>
      <c r="M323" s="144"/>
      <c r="N323" s="150"/>
      <c r="O323" s="150"/>
      <c r="P323" s="151" t="n">
        <f aca="false">IF(O323="",N323,"")</f>
        <v>0</v>
      </c>
      <c r="Q323" s="151" t="str">
        <f aca="false">IF(O323="","",(IF(N323&gt;O323,N323-O323,"")))</f>
        <v/>
      </c>
      <c r="R323" s="151" t="str">
        <f aca="false">IF(N323-O323&lt;0,N323-O323,"")</f>
        <v/>
      </c>
      <c r="S323" s="151" t="str">
        <f aca="false">IF(C323&lt;&gt;"",IF($N323="","CANCELADO",IF($O323&lt;&gt;"","FACTURADO","DEVUELTO")),IF(C323="",""))</f>
        <v/>
      </c>
      <c r="T323" s="152"/>
      <c r="U323" s="144"/>
      <c r="V323" s="153"/>
      <c r="W323" s="153"/>
      <c r="X323" s="154" t="n">
        <f aca="false">V323+W323</f>
        <v>0</v>
      </c>
      <c r="Y323" s="128"/>
      <c r="Z323" s="128"/>
      <c r="AA323" s="129" t="n">
        <f aca="false">IF(AND(Y323&lt;&gt;"",Z323&lt;&gt;""),Z323-Y323,0)</f>
        <v>0</v>
      </c>
      <c r="AB323" s="130"/>
      <c r="AC323" s="130"/>
      <c r="AD323" s="129" t="n">
        <f aca="false">AA323-(AB323+AC323)</f>
        <v>0</v>
      </c>
      <c r="AE323" s="149"/>
      <c r="AF323" s="155"/>
      <c r="AG323" s="146"/>
      <c r="AH323" s="144"/>
      <c r="AI323" s="148"/>
      <c r="AJ323" s="144"/>
      <c r="AK323" s="148"/>
      <c r="AL323" s="149"/>
      <c r="AM323" s="144"/>
      <c r="AN323" s="144"/>
      <c r="AO323" s="156"/>
      <c r="AP323" s="135"/>
      <c r="AQ323" s="157"/>
      <c r="AS323" s="137" t="n">
        <v>316</v>
      </c>
      <c r="AT323" s="160" t="n">
        <v>77101001</v>
      </c>
      <c r="AU323" s="161"/>
      <c r="AV323" s="161"/>
      <c r="AW323" s="162" t="str">
        <f aca="false">IF(O323="","",O323)</f>
        <v/>
      </c>
      <c r="AX323" s="161"/>
      <c r="AY323" s="161"/>
      <c r="AZ323" s="161"/>
      <c r="BA323" s="163" t="str">
        <f aca="false">IF(E323="","",E323)</f>
        <v/>
      </c>
      <c r="BB323" s="164" t="str">
        <f aca="false">IF(K323="","",K323)</f>
        <v/>
      </c>
      <c r="BC323" s="165" t="str">
        <f aca="false">IF(L323="","",L323)</f>
        <v/>
      </c>
      <c r="BT323" s="13" t="str">
        <f aca="false">IF($S323="CANCELADO",1,"")</f>
        <v/>
      </c>
      <c r="BU323" s="13" t="str">
        <f aca="false">IF($S323="DEVUELTO",1,"")</f>
        <v/>
      </c>
      <c r="BV323" s="13" t="str">
        <f aca="false">IF($S323="DEVUELTO",1,"")</f>
        <v/>
      </c>
      <c r="BW323" s="13" t="str">
        <f aca="false">IF($S323="CANCELADO",1,"")</f>
        <v/>
      </c>
    </row>
    <row r="324" customFormat="false" ht="23.1" hidden="false" customHeight="true" outlineLevel="0" collapsed="false">
      <c r="A324" s="143" t="n">
        <v>317</v>
      </c>
      <c r="B324" s="144"/>
      <c r="C324" s="145"/>
      <c r="D324" s="146"/>
      <c r="E324" s="147"/>
      <c r="F324" s="148"/>
      <c r="G324" s="144"/>
      <c r="H324" s="144"/>
      <c r="I324" s="144"/>
      <c r="J324" s="148"/>
      <c r="K324" s="148"/>
      <c r="L324" s="149"/>
      <c r="M324" s="144"/>
      <c r="N324" s="150"/>
      <c r="O324" s="150"/>
      <c r="P324" s="151" t="n">
        <f aca="false">IF(O324="",N324,"")</f>
        <v>0</v>
      </c>
      <c r="Q324" s="151" t="str">
        <f aca="false">IF(O324="","",(IF(N324&gt;O324,N324-O324,"")))</f>
        <v/>
      </c>
      <c r="R324" s="151" t="str">
        <f aca="false">IF(N324-O324&lt;0,N324-O324,"")</f>
        <v/>
      </c>
      <c r="S324" s="151" t="str">
        <f aca="false">IF(C324&lt;&gt;"",IF($N324="","CANCELADO",IF($O324&lt;&gt;"","FACTURADO","DEVUELTO")),IF(C324="",""))</f>
        <v/>
      </c>
      <c r="T324" s="152"/>
      <c r="U324" s="144"/>
      <c r="V324" s="153"/>
      <c r="W324" s="153"/>
      <c r="X324" s="154" t="n">
        <f aca="false">V324+W324</f>
        <v>0</v>
      </c>
      <c r="Y324" s="128"/>
      <c r="Z324" s="128"/>
      <c r="AA324" s="129" t="n">
        <f aca="false">IF(AND(Y324&lt;&gt;"",Z324&lt;&gt;""),Z324-Y324,0)</f>
        <v>0</v>
      </c>
      <c r="AB324" s="130"/>
      <c r="AC324" s="130"/>
      <c r="AD324" s="129" t="n">
        <f aca="false">AA324-(AB324+AC324)</f>
        <v>0</v>
      </c>
      <c r="AE324" s="149"/>
      <c r="AF324" s="155"/>
      <c r="AG324" s="146"/>
      <c r="AH324" s="144"/>
      <c r="AI324" s="148"/>
      <c r="AJ324" s="144"/>
      <c r="AK324" s="148"/>
      <c r="AL324" s="149"/>
      <c r="AM324" s="144"/>
      <c r="AN324" s="144"/>
      <c r="AO324" s="156"/>
      <c r="AP324" s="135"/>
      <c r="AQ324" s="157"/>
      <c r="AS324" s="137" t="n">
        <v>317</v>
      </c>
      <c r="AT324" s="160" t="n">
        <v>77101001</v>
      </c>
      <c r="AU324" s="161"/>
      <c r="AV324" s="161"/>
      <c r="AW324" s="162" t="str">
        <f aca="false">IF(O324="","",O324)</f>
        <v/>
      </c>
      <c r="AX324" s="161"/>
      <c r="AY324" s="161"/>
      <c r="AZ324" s="161"/>
      <c r="BA324" s="163" t="str">
        <f aca="false">IF(E324="","",E324)</f>
        <v/>
      </c>
      <c r="BB324" s="164" t="str">
        <f aca="false">IF(K324="","",K324)</f>
        <v/>
      </c>
      <c r="BC324" s="165" t="str">
        <f aca="false">IF(L324="","",L324)</f>
        <v/>
      </c>
      <c r="BT324" s="13" t="str">
        <f aca="false">IF($S324="CANCELADO",1,"")</f>
        <v/>
      </c>
      <c r="BU324" s="13" t="str">
        <f aca="false">IF($S324="DEVUELTO",1,"")</f>
        <v/>
      </c>
      <c r="BV324" s="13" t="str">
        <f aca="false">IF($S324="DEVUELTO",1,"")</f>
        <v/>
      </c>
      <c r="BW324" s="13" t="str">
        <f aca="false">IF($S324="CANCELADO",1,"")</f>
        <v/>
      </c>
    </row>
    <row r="325" customFormat="false" ht="23.1" hidden="false" customHeight="true" outlineLevel="0" collapsed="false">
      <c r="A325" s="143" t="n">
        <v>318</v>
      </c>
      <c r="B325" s="144"/>
      <c r="C325" s="145"/>
      <c r="D325" s="146"/>
      <c r="E325" s="147"/>
      <c r="F325" s="148"/>
      <c r="G325" s="144"/>
      <c r="H325" s="144"/>
      <c r="I325" s="144"/>
      <c r="J325" s="148"/>
      <c r="K325" s="148"/>
      <c r="L325" s="149"/>
      <c r="M325" s="144"/>
      <c r="N325" s="150"/>
      <c r="O325" s="150"/>
      <c r="P325" s="151" t="n">
        <f aca="false">IF(O325="",N325,"")</f>
        <v>0</v>
      </c>
      <c r="Q325" s="151" t="str">
        <f aca="false">IF(O325="","",(IF(N325&gt;O325,N325-O325,"")))</f>
        <v/>
      </c>
      <c r="R325" s="151" t="str">
        <f aca="false">IF(N325-O325&lt;0,N325-O325,"")</f>
        <v/>
      </c>
      <c r="S325" s="151" t="str">
        <f aca="false">IF(C325&lt;&gt;"",IF($N325="","CANCELADO",IF($O325&lt;&gt;"","FACTURADO","DEVUELTO")),IF(C325="",""))</f>
        <v/>
      </c>
      <c r="T325" s="152"/>
      <c r="U325" s="144"/>
      <c r="V325" s="153"/>
      <c r="W325" s="153"/>
      <c r="X325" s="154" t="n">
        <f aca="false">V325+W325</f>
        <v>0</v>
      </c>
      <c r="Y325" s="128"/>
      <c r="Z325" s="128"/>
      <c r="AA325" s="129" t="n">
        <f aca="false">IF(AND(Y325&lt;&gt;"",Z325&lt;&gt;""),Z325-Y325,0)</f>
        <v>0</v>
      </c>
      <c r="AB325" s="130"/>
      <c r="AC325" s="130"/>
      <c r="AD325" s="129" t="n">
        <f aca="false">AA325-(AB325+AC325)</f>
        <v>0</v>
      </c>
      <c r="AE325" s="149"/>
      <c r="AF325" s="155"/>
      <c r="AG325" s="146"/>
      <c r="AH325" s="144"/>
      <c r="AI325" s="148"/>
      <c r="AJ325" s="144"/>
      <c r="AK325" s="148"/>
      <c r="AL325" s="149"/>
      <c r="AM325" s="144"/>
      <c r="AN325" s="144"/>
      <c r="AO325" s="156"/>
      <c r="AP325" s="135"/>
      <c r="AQ325" s="157"/>
      <c r="AS325" s="137" t="n">
        <v>318</v>
      </c>
      <c r="AT325" s="160" t="n">
        <v>77101001</v>
      </c>
      <c r="AU325" s="161"/>
      <c r="AV325" s="161"/>
      <c r="AW325" s="162" t="str">
        <f aca="false">IF(O325="","",O325)</f>
        <v/>
      </c>
      <c r="AX325" s="161"/>
      <c r="AY325" s="161"/>
      <c r="AZ325" s="161"/>
      <c r="BA325" s="163" t="str">
        <f aca="false">IF(E325="","",E325)</f>
        <v/>
      </c>
      <c r="BB325" s="164" t="str">
        <f aca="false">IF(K325="","",K325)</f>
        <v/>
      </c>
      <c r="BC325" s="165" t="str">
        <f aca="false">IF(L325="","",L325)</f>
        <v/>
      </c>
      <c r="BT325" s="13" t="str">
        <f aca="false">IF($S325="CANCELADO",1,"")</f>
        <v/>
      </c>
      <c r="BU325" s="13" t="str">
        <f aca="false">IF($S325="DEVUELTO",1,"")</f>
        <v/>
      </c>
      <c r="BV325" s="13" t="str">
        <f aca="false">IF($S325="DEVUELTO",1,"")</f>
        <v/>
      </c>
      <c r="BW325" s="13" t="str">
        <f aca="false">IF($S325="CANCELADO",1,"")</f>
        <v/>
      </c>
    </row>
    <row r="326" customFormat="false" ht="23.1" hidden="false" customHeight="true" outlineLevel="0" collapsed="false">
      <c r="A326" s="143" t="n">
        <v>319</v>
      </c>
      <c r="B326" s="144"/>
      <c r="C326" s="145"/>
      <c r="D326" s="146"/>
      <c r="E326" s="147"/>
      <c r="F326" s="148"/>
      <c r="G326" s="144"/>
      <c r="H326" s="144"/>
      <c r="I326" s="144"/>
      <c r="J326" s="148"/>
      <c r="K326" s="148"/>
      <c r="L326" s="149"/>
      <c r="M326" s="144"/>
      <c r="N326" s="150"/>
      <c r="O326" s="150"/>
      <c r="P326" s="151" t="n">
        <f aca="false">IF(O326="",N326,"")</f>
        <v>0</v>
      </c>
      <c r="Q326" s="151" t="str">
        <f aca="false">IF(O326="","",(IF(N326&gt;O326,N326-O326,"")))</f>
        <v/>
      </c>
      <c r="R326" s="151" t="str">
        <f aca="false">IF(N326-O326&lt;0,N326-O326,"")</f>
        <v/>
      </c>
      <c r="S326" s="151" t="str">
        <f aca="false">IF(C326&lt;&gt;"",IF($N326="","CANCELADO",IF($O326&lt;&gt;"","FACTURADO","DEVUELTO")),IF(C326="",""))</f>
        <v/>
      </c>
      <c r="T326" s="152"/>
      <c r="U326" s="144"/>
      <c r="V326" s="153"/>
      <c r="W326" s="153"/>
      <c r="X326" s="154" t="n">
        <f aca="false">V326+W326</f>
        <v>0</v>
      </c>
      <c r="Y326" s="128"/>
      <c r="Z326" s="128"/>
      <c r="AA326" s="129" t="n">
        <f aca="false">IF(AND(Y326&lt;&gt;"",Z326&lt;&gt;""),Z326-Y326,0)</f>
        <v>0</v>
      </c>
      <c r="AB326" s="130"/>
      <c r="AC326" s="130"/>
      <c r="AD326" s="129" t="n">
        <f aca="false">AA326-(AB326+AC326)</f>
        <v>0</v>
      </c>
      <c r="AE326" s="149"/>
      <c r="AF326" s="155"/>
      <c r="AG326" s="146"/>
      <c r="AH326" s="144"/>
      <c r="AI326" s="148"/>
      <c r="AJ326" s="144"/>
      <c r="AK326" s="148"/>
      <c r="AL326" s="149"/>
      <c r="AM326" s="144"/>
      <c r="AN326" s="144"/>
      <c r="AO326" s="156"/>
      <c r="AP326" s="135"/>
      <c r="AQ326" s="157"/>
      <c r="AS326" s="137" t="n">
        <v>319</v>
      </c>
      <c r="AT326" s="160" t="n">
        <v>77101001</v>
      </c>
      <c r="AU326" s="161"/>
      <c r="AV326" s="161"/>
      <c r="AW326" s="162" t="str">
        <f aca="false">IF(O326="","",O326)</f>
        <v/>
      </c>
      <c r="AX326" s="161"/>
      <c r="AY326" s="161"/>
      <c r="AZ326" s="161"/>
      <c r="BA326" s="163" t="str">
        <f aca="false">IF(E326="","",E326)</f>
        <v/>
      </c>
      <c r="BB326" s="164" t="str">
        <f aca="false">IF(K326="","",K326)</f>
        <v/>
      </c>
      <c r="BC326" s="165" t="str">
        <f aca="false">IF(L326="","",L326)</f>
        <v/>
      </c>
      <c r="BT326" s="13" t="str">
        <f aca="false">IF($S326="CANCELADO",1,"")</f>
        <v/>
      </c>
      <c r="BU326" s="13" t="str">
        <f aca="false">IF($S326="DEVUELTO",1,"")</f>
        <v/>
      </c>
      <c r="BV326" s="13" t="str">
        <f aca="false">IF($S326="DEVUELTO",1,"")</f>
        <v/>
      </c>
      <c r="BW326" s="13" t="str">
        <f aca="false">IF($S326="CANCELADO",1,"")</f>
        <v/>
      </c>
    </row>
    <row r="327" customFormat="false" ht="23.1" hidden="false" customHeight="true" outlineLevel="0" collapsed="false">
      <c r="A327" s="143" t="n">
        <v>320</v>
      </c>
      <c r="B327" s="144"/>
      <c r="C327" s="145"/>
      <c r="D327" s="146"/>
      <c r="E327" s="147"/>
      <c r="F327" s="148"/>
      <c r="G327" s="144"/>
      <c r="H327" s="144"/>
      <c r="I327" s="144"/>
      <c r="J327" s="148"/>
      <c r="K327" s="148"/>
      <c r="L327" s="149"/>
      <c r="M327" s="144"/>
      <c r="N327" s="150"/>
      <c r="O327" s="150"/>
      <c r="P327" s="151" t="n">
        <f aca="false">IF(O327="",N327,"")</f>
        <v>0</v>
      </c>
      <c r="Q327" s="151" t="str">
        <f aca="false">IF(O327="","",(IF(N327&gt;O327,N327-O327,"")))</f>
        <v/>
      </c>
      <c r="R327" s="151" t="str">
        <f aca="false">IF(N327-O327&lt;0,N327-O327,"")</f>
        <v/>
      </c>
      <c r="S327" s="151" t="str">
        <f aca="false">IF(C327&lt;&gt;"",IF($N327="","CANCELADO",IF($O327&lt;&gt;"","FACTURADO","DEVUELTO")),IF(C327="",""))</f>
        <v/>
      </c>
      <c r="T327" s="152"/>
      <c r="U327" s="144"/>
      <c r="V327" s="153"/>
      <c r="W327" s="153"/>
      <c r="X327" s="154" t="n">
        <f aca="false">V327+W327</f>
        <v>0</v>
      </c>
      <c r="Y327" s="128"/>
      <c r="Z327" s="128"/>
      <c r="AA327" s="129" t="n">
        <f aca="false">IF(AND(Y327&lt;&gt;"",Z327&lt;&gt;""),Z327-Y327,0)</f>
        <v>0</v>
      </c>
      <c r="AB327" s="130"/>
      <c r="AC327" s="130"/>
      <c r="AD327" s="129" t="n">
        <f aca="false">AA327-(AB327+AC327)</f>
        <v>0</v>
      </c>
      <c r="AE327" s="149"/>
      <c r="AF327" s="155"/>
      <c r="AG327" s="146"/>
      <c r="AH327" s="144"/>
      <c r="AI327" s="148"/>
      <c r="AJ327" s="144"/>
      <c r="AK327" s="148"/>
      <c r="AL327" s="149"/>
      <c r="AM327" s="144"/>
      <c r="AN327" s="144"/>
      <c r="AO327" s="156"/>
      <c r="AP327" s="135"/>
      <c r="AQ327" s="157"/>
      <c r="AS327" s="137" t="n">
        <v>320</v>
      </c>
      <c r="AT327" s="160" t="n">
        <v>77101001</v>
      </c>
      <c r="AU327" s="161"/>
      <c r="AV327" s="161"/>
      <c r="AW327" s="162" t="str">
        <f aca="false">IF(O327="","",O327)</f>
        <v/>
      </c>
      <c r="AX327" s="161"/>
      <c r="AY327" s="161"/>
      <c r="AZ327" s="161"/>
      <c r="BA327" s="163" t="str">
        <f aca="false">IF(E327="","",E327)</f>
        <v/>
      </c>
      <c r="BB327" s="164" t="str">
        <f aca="false">IF(K327="","",K327)</f>
        <v/>
      </c>
      <c r="BC327" s="165" t="str">
        <f aca="false">IF(L327="","",L327)</f>
        <v/>
      </c>
      <c r="BT327" s="13" t="str">
        <f aca="false">IF($S327="CANCELADO",1,"")</f>
        <v/>
      </c>
      <c r="BU327" s="13" t="str">
        <f aca="false">IF($S327="DEVUELTO",1,"")</f>
        <v/>
      </c>
      <c r="BV327" s="13" t="str">
        <f aca="false">IF($S327="DEVUELTO",1,"")</f>
        <v/>
      </c>
      <c r="BW327" s="13" t="str">
        <f aca="false">IF($S327="CANCELADO",1,"")</f>
        <v/>
      </c>
    </row>
    <row r="328" customFormat="false" ht="23.1" hidden="false" customHeight="true" outlineLevel="0" collapsed="false">
      <c r="A328" s="143" t="n">
        <v>321</v>
      </c>
      <c r="B328" s="144"/>
      <c r="C328" s="145"/>
      <c r="D328" s="146"/>
      <c r="E328" s="147"/>
      <c r="F328" s="148"/>
      <c r="G328" s="144"/>
      <c r="H328" s="144"/>
      <c r="I328" s="144"/>
      <c r="J328" s="148"/>
      <c r="K328" s="148"/>
      <c r="L328" s="149"/>
      <c r="M328" s="144"/>
      <c r="N328" s="150"/>
      <c r="O328" s="150"/>
      <c r="P328" s="151" t="n">
        <f aca="false">IF(O328="",N328,"")</f>
        <v>0</v>
      </c>
      <c r="Q328" s="151" t="str">
        <f aca="false">IF(O328="","",(IF(N328&gt;O328,N328-O328,"")))</f>
        <v/>
      </c>
      <c r="R328" s="151" t="str">
        <f aca="false">IF(N328-O328&lt;0,N328-O328,"")</f>
        <v/>
      </c>
      <c r="S328" s="151" t="str">
        <f aca="false">IF(C328&lt;&gt;"",IF($N328="","CANCELADO",IF($O328&lt;&gt;"","FACTURADO","DEVUELTO")),IF(C328="",""))</f>
        <v/>
      </c>
      <c r="T328" s="152"/>
      <c r="U328" s="144"/>
      <c r="V328" s="153"/>
      <c r="W328" s="153"/>
      <c r="X328" s="154" t="n">
        <f aca="false">V328+W328</f>
        <v>0</v>
      </c>
      <c r="Y328" s="128"/>
      <c r="Z328" s="128"/>
      <c r="AA328" s="129" t="n">
        <f aca="false">IF(AND(Y328&lt;&gt;"",Z328&lt;&gt;""),Z328-Y328,0)</f>
        <v>0</v>
      </c>
      <c r="AB328" s="130"/>
      <c r="AC328" s="130"/>
      <c r="AD328" s="129" t="n">
        <f aca="false">AA328-(AB328+AC328)</f>
        <v>0</v>
      </c>
      <c r="AE328" s="149"/>
      <c r="AF328" s="155"/>
      <c r="AG328" s="146"/>
      <c r="AH328" s="144"/>
      <c r="AI328" s="148"/>
      <c r="AJ328" s="144"/>
      <c r="AK328" s="148"/>
      <c r="AL328" s="149"/>
      <c r="AM328" s="144"/>
      <c r="AN328" s="144"/>
      <c r="AO328" s="156"/>
      <c r="AP328" s="135"/>
      <c r="AQ328" s="157"/>
      <c r="AS328" s="137" t="n">
        <v>321</v>
      </c>
      <c r="AT328" s="138" t="n">
        <v>77101001</v>
      </c>
      <c r="AU328" s="138"/>
      <c r="AV328" s="138"/>
      <c r="AW328" s="139" t="str">
        <f aca="false">IF(O328="","",O328)</f>
        <v/>
      </c>
      <c r="AX328" s="138"/>
      <c r="AY328" s="138"/>
      <c r="AZ328" s="138"/>
      <c r="BA328" s="140" t="str">
        <f aca="false">IF(E328="","",E328)</f>
        <v/>
      </c>
      <c r="BB328" s="141" t="str">
        <f aca="false">IF(K328="","",K328)</f>
        <v/>
      </c>
      <c r="BC328" s="142" t="str">
        <f aca="false">IF(L328="","",L328)</f>
        <v/>
      </c>
      <c r="BT328" s="13" t="str">
        <f aca="false">IF($S328="CANCELADO",1,"")</f>
        <v/>
      </c>
      <c r="BU328" s="13" t="str">
        <f aca="false">IF($S328="DEVUELTO",1,"")</f>
        <v/>
      </c>
      <c r="BV328" s="13" t="str">
        <f aca="false">IF($S328="DEVUELTO",1,"")</f>
        <v/>
      </c>
      <c r="BW328" s="13" t="str">
        <f aca="false">IF($S328="CANCELADO",1,"")</f>
        <v/>
      </c>
    </row>
    <row r="329" customFormat="false" ht="23.1" hidden="false" customHeight="true" outlineLevel="0" collapsed="false">
      <c r="A329" s="143" t="n">
        <v>322</v>
      </c>
      <c r="B329" s="144"/>
      <c r="C329" s="145"/>
      <c r="D329" s="146"/>
      <c r="E329" s="147"/>
      <c r="F329" s="148"/>
      <c r="G329" s="144"/>
      <c r="H329" s="144"/>
      <c r="I329" s="144"/>
      <c r="J329" s="148"/>
      <c r="K329" s="148"/>
      <c r="L329" s="149"/>
      <c r="M329" s="144"/>
      <c r="N329" s="150"/>
      <c r="O329" s="150"/>
      <c r="P329" s="151" t="n">
        <f aca="false">IF(O329="",N329,"")</f>
        <v>0</v>
      </c>
      <c r="Q329" s="151" t="str">
        <f aca="false">IF(O329="","",(IF(N329&gt;O329,N329-O329,"")))</f>
        <v/>
      </c>
      <c r="R329" s="151" t="str">
        <f aca="false">IF(N329-O329&lt;0,N329-O329,"")</f>
        <v/>
      </c>
      <c r="S329" s="151" t="str">
        <f aca="false">IF(C329&lt;&gt;"",IF($N329="","CANCELADO",IF($O329&lt;&gt;"","FACTURADO","DEVUELTO")),IF(C329="",""))</f>
        <v/>
      </c>
      <c r="T329" s="152"/>
      <c r="U329" s="144"/>
      <c r="V329" s="153"/>
      <c r="W329" s="153"/>
      <c r="X329" s="154" t="n">
        <f aca="false">V329+W329</f>
        <v>0</v>
      </c>
      <c r="Y329" s="128"/>
      <c r="Z329" s="128"/>
      <c r="AA329" s="129" t="n">
        <f aca="false">IF(AND(Y329&lt;&gt;"",Z329&lt;&gt;""),Z329-Y329,0)</f>
        <v>0</v>
      </c>
      <c r="AB329" s="130"/>
      <c r="AC329" s="130"/>
      <c r="AD329" s="129" t="n">
        <f aca="false">AA329-(AB329+AC329)</f>
        <v>0</v>
      </c>
      <c r="AE329" s="149"/>
      <c r="AF329" s="155"/>
      <c r="AG329" s="146"/>
      <c r="AH329" s="144"/>
      <c r="AI329" s="148"/>
      <c r="AJ329" s="144"/>
      <c r="AK329" s="148"/>
      <c r="AL329" s="149"/>
      <c r="AM329" s="144"/>
      <c r="AN329" s="144"/>
      <c r="AO329" s="156"/>
      <c r="AP329" s="135"/>
      <c r="AQ329" s="157"/>
      <c r="AS329" s="137" t="n">
        <v>322</v>
      </c>
      <c r="AT329" s="141" t="n">
        <v>77101001</v>
      </c>
      <c r="AU329" s="138"/>
      <c r="AV329" s="138"/>
      <c r="AW329" s="139" t="str">
        <f aca="false">IF(O329="","",O329)</f>
        <v/>
      </c>
      <c r="AX329" s="138"/>
      <c r="AY329" s="138"/>
      <c r="AZ329" s="138"/>
      <c r="BA329" s="140" t="str">
        <f aca="false">IF(E329="","",E329)</f>
        <v/>
      </c>
      <c r="BB329" s="141" t="str">
        <f aca="false">IF(K329="","",K329)</f>
        <v/>
      </c>
      <c r="BC329" s="142" t="str">
        <f aca="false">IF(L329="","",L329)</f>
        <v/>
      </c>
      <c r="BT329" s="13" t="str">
        <f aca="false">IF($S329="CANCELADO",1,"")</f>
        <v/>
      </c>
      <c r="BU329" s="13" t="str">
        <f aca="false">IF($S329="DEVUELTO",1,"")</f>
        <v/>
      </c>
      <c r="BV329" s="13" t="str">
        <f aca="false">IF($S329="DEVUELTO",1,"")</f>
        <v/>
      </c>
      <c r="BW329" s="13" t="str">
        <f aca="false">IF($S329="CANCELADO",1,"")</f>
        <v/>
      </c>
    </row>
    <row r="330" customFormat="false" ht="23.1" hidden="false" customHeight="true" outlineLevel="0" collapsed="false">
      <c r="A330" s="143" t="n">
        <v>323</v>
      </c>
      <c r="B330" s="144"/>
      <c r="C330" s="145"/>
      <c r="D330" s="146"/>
      <c r="E330" s="147"/>
      <c r="F330" s="148"/>
      <c r="G330" s="144"/>
      <c r="H330" s="144"/>
      <c r="I330" s="144"/>
      <c r="J330" s="148"/>
      <c r="K330" s="148"/>
      <c r="L330" s="149"/>
      <c r="M330" s="144"/>
      <c r="N330" s="150"/>
      <c r="O330" s="150"/>
      <c r="P330" s="151" t="n">
        <f aca="false">IF(O330="",N330,"")</f>
        <v>0</v>
      </c>
      <c r="Q330" s="151" t="str">
        <f aca="false">IF(O330="","",(IF(N330&gt;O330,N330-O330,"")))</f>
        <v/>
      </c>
      <c r="R330" s="151" t="str">
        <f aca="false">IF(N330-O330&lt;0,N330-O330,"")</f>
        <v/>
      </c>
      <c r="S330" s="151" t="str">
        <f aca="false">IF(C330&lt;&gt;"",IF($N330="","CANCELADO",IF($O330&lt;&gt;"","FACTURADO","DEVUELTO")),IF(C330="",""))</f>
        <v/>
      </c>
      <c r="T330" s="152"/>
      <c r="U330" s="144"/>
      <c r="V330" s="153"/>
      <c r="W330" s="153"/>
      <c r="X330" s="154" t="n">
        <f aca="false">V330+W330</f>
        <v>0</v>
      </c>
      <c r="Y330" s="128"/>
      <c r="Z330" s="128"/>
      <c r="AA330" s="129" t="n">
        <f aca="false">IF(AND(Y330&lt;&gt;"",Z330&lt;&gt;""),Z330-Y330,0)</f>
        <v>0</v>
      </c>
      <c r="AB330" s="130"/>
      <c r="AC330" s="130"/>
      <c r="AD330" s="129" t="n">
        <f aca="false">AA330-(AB330+AC330)</f>
        <v>0</v>
      </c>
      <c r="AE330" s="149"/>
      <c r="AF330" s="155"/>
      <c r="AG330" s="146"/>
      <c r="AH330" s="144"/>
      <c r="AI330" s="148"/>
      <c r="AJ330" s="144"/>
      <c r="AK330" s="148"/>
      <c r="AL330" s="149"/>
      <c r="AM330" s="144"/>
      <c r="AN330" s="144"/>
      <c r="AO330" s="156"/>
      <c r="AP330" s="135"/>
      <c r="AQ330" s="157"/>
      <c r="AS330" s="137" t="n">
        <v>323</v>
      </c>
      <c r="AT330" s="158" t="n">
        <v>77101001</v>
      </c>
      <c r="AU330" s="138"/>
      <c r="AV330" s="138"/>
      <c r="AW330" s="139" t="str">
        <f aca="false">IF(O330="","",O330)</f>
        <v/>
      </c>
      <c r="AX330" s="138"/>
      <c r="AY330" s="138"/>
      <c r="AZ330" s="138"/>
      <c r="BA330" s="140" t="str">
        <f aca="false">IF(E330="","",E330)</f>
        <v/>
      </c>
      <c r="BB330" s="141" t="str">
        <f aca="false">IF(K330="","",K330)</f>
        <v/>
      </c>
      <c r="BC330" s="142" t="str">
        <f aca="false">IF(L330="","",L330)</f>
        <v/>
      </c>
      <c r="BT330" s="13" t="str">
        <f aca="false">IF($S330="CANCELADO",1,"")</f>
        <v/>
      </c>
      <c r="BU330" s="13" t="str">
        <f aca="false">IF($S330="DEVUELTO",1,"")</f>
        <v/>
      </c>
      <c r="BV330" s="13" t="str">
        <f aca="false">IF($S330="DEVUELTO",1,"")</f>
        <v/>
      </c>
      <c r="BW330" s="13" t="str">
        <f aca="false">IF($S330="CANCELADO",1,"")</f>
        <v/>
      </c>
    </row>
    <row r="331" customFormat="false" ht="23.1" hidden="false" customHeight="true" outlineLevel="0" collapsed="false">
      <c r="A331" s="143" t="n">
        <v>324</v>
      </c>
      <c r="B331" s="144"/>
      <c r="C331" s="145"/>
      <c r="D331" s="146"/>
      <c r="E331" s="147"/>
      <c r="F331" s="148"/>
      <c r="G331" s="144"/>
      <c r="H331" s="144"/>
      <c r="I331" s="144"/>
      <c r="J331" s="148"/>
      <c r="K331" s="148"/>
      <c r="L331" s="149"/>
      <c r="M331" s="144"/>
      <c r="N331" s="150"/>
      <c r="O331" s="150"/>
      <c r="P331" s="151" t="n">
        <f aca="false">IF(O331="",N331,"")</f>
        <v>0</v>
      </c>
      <c r="Q331" s="151" t="str">
        <f aca="false">IF(O331="","",(IF(N331&gt;O331,N331-O331,"")))</f>
        <v/>
      </c>
      <c r="R331" s="151" t="str">
        <f aca="false">IF(N331-O331&lt;0,N331-O331,"")</f>
        <v/>
      </c>
      <c r="S331" s="151" t="str">
        <f aca="false">IF(C331&lt;&gt;"",IF($N331="","CANCELADO",IF($O331&lt;&gt;"","FACTURADO","DEVUELTO")),IF(C331="",""))</f>
        <v/>
      </c>
      <c r="T331" s="152"/>
      <c r="U331" s="144"/>
      <c r="V331" s="153"/>
      <c r="W331" s="153"/>
      <c r="X331" s="154" t="n">
        <f aca="false">V331+W331</f>
        <v>0</v>
      </c>
      <c r="Y331" s="128"/>
      <c r="Z331" s="128"/>
      <c r="AA331" s="129" t="n">
        <f aca="false">IF(AND(Y331&lt;&gt;"",Z331&lt;&gt;""),Z331-Y331,0)</f>
        <v>0</v>
      </c>
      <c r="AB331" s="130"/>
      <c r="AC331" s="130"/>
      <c r="AD331" s="129" t="n">
        <f aca="false">AA331-(AB331+AC331)</f>
        <v>0</v>
      </c>
      <c r="AE331" s="149"/>
      <c r="AF331" s="155"/>
      <c r="AG331" s="146"/>
      <c r="AH331" s="144"/>
      <c r="AI331" s="148"/>
      <c r="AJ331" s="144"/>
      <c r="AK331" s="148"/>
      <c r="AL331" s="149"/>
      <c r="AM331" s="144"/>
      <c r="AN331" s="144"/>
      <c r="AO331" s="156"/>
      <c r="AP331" s="135"/>
      <c r="AQ331" s="157"/>
      <c r="AS331" s="137" t="n">
        <v>324</v>
      </c>
      <c r="AT331" s="158" t="n">
        <v>77101001</v>
      </c>
      <c r="AU331" s="138"/>
      <c r="AV331" s="138"/>
      <c r="AW331" s="139" t="str">
        <f aca="false">IF(O331="","",O331)</f>
        <v/>
      </c>
      <c r="AX331" s="138"/>
      <c r="AY331" s="138"/>
      <c r="AZ331" s="138"/>
      <c r="BA331" s="140" t="str">
        <f aca="false">IF(E331="","",E331)</f>
        <v/>
      </c>
      <c r="BB331" s="141" t="str">
        <f aca="false">IF(K331="","",K331)</f>
        <v/>
      </c>
      <c r="BC331" s="142" t="str">
        <f aca="false">IF(L331="","",L331)</f>
        <v/>
      </c>
      <c r="BT331" s="13" t="str">
        <f aca="false">IF($S331="CANCELADO",1,"")</f>
        <v/>
      </c>
      <c r="BU331" s="13" t="str">
        <f aca="false">IF($S331="DEVUELTO",1,"")</f>
        <v/>
      </c>
      <c r="BV331" s="13" t="str">
        <f aca="false">IF($S331="DEVUELTO",1,"")</f>
        <v/>
      </c>
      <c r="BW331" s="13" t="str">
        <f aca="false">IF($S331="CANCELADO",1,"")</f>
        <v/>
      </c>
    </row>
    <row r="332" customFormat="false" ht="23.1" hidden="false" customHeight="true" outlineLevel="0" collapsed="false">
      <c r="A332" s="143" t="n">
        <v>325</v>
      </c>
      <c r="B332" s="144"/>
      <c r="C332" s="145"/>
      <c r="D332" s="146"/>
      <c r="E332" s="147"/>
      <c r="F332" s="148"/>
      <c r="G332" s="144"/>
      <c r="H332" s="144"/>
      <c r="I332" s="144"/>
      <c r="J332" s="148"/>
      <c r="K332" s="148"/>
      <c r="L332" s="149"/>
      <c r="M332" s="144"/>
      <c r="N332" s="150"/>
      <c r="O332" s="150"/>
      <c r="P332" s="151" t="n">
        <f aca="false">IF(O332="",N332,"")</f>
        <v>0</v>
      </c>
      <c r="Q332" s="151" t="str">
        <f aca="false">IF(O332="","",(IF(N332&gt;O332,N332-O332,"")))</f>
        <v/>
      </c>
      <c r="R332" s="151" t="str">
        <f aca="false">IF(N332-O332&lt;0,N332-O332,"")</f>
        <v/>
      </c>
      <c r="S332" s="151" t="str">
        <f aca="false">IF(C332&lt;&gt;"",IF($N332="","CANCELADO",IF($O332&lt;&gt;"","FACTURADO","DEVUELTO")),IF(C332="",""))</f>
        <v/>
      </c>
      <c r="T332" s="152"/>
      <c r="U332" s="144"/>
      <c r="V332" s="153"/>
      <c r="W332" s="153"/>
      <c r="X332" s="154" t="n">
        <f aca="false">V332+W332</f>
        <v>0</v>
      </c>
      <c r="Y332" s="128"/>
      <c r="Z332" s="128"/>
      <c r="AA332" s="129" t="n">
        <f aca="false">IF(AND(Y332&lt;&gt;"",Z332&lt;&gt;""),Z332-Y332,0)</f>
        <v>0</v>
      </c>
      <c r="AB332" s="130"/>
      <c r="AC332" s="130"/>
      <c r="AD332" s="129" t="n">
        <f aca="false">AA332-(AB332+AC332)</f>
        <v>0</v>
      </c>
      <c r="AE332" s="149"/>
      <c r="AF332" s="155"/>
      <c r="AG332" s="146"/>
      <c r="AH332" s="144"/>
      <c r="AI332" s="148"/>
      <c r="AJ332" s="144"/>
      <c r="AK332" s="148"/>
      <c r="AL332" s="149"/>
      <c r="AM332" s="144"/>
      <c r="AN332" s="144"/>
      <c r="AO332" s="156"/>
      <c r="AP332" s="135"/>
      <c r="AQ332" s="157"/>
      <c r="AS332" s="137" t="n">
        <v>325</v>
      </c>
      <c r="AT332" s="158" t="n">
        <v>77101001</v>
      </c>
      <c r="AU332" s="138"/>
      <c r="AV332" s="138"/>
      <c r="AW332" s="139" t="str">
        <f aca="false">IF(O332="","",O332)</f>
        <v/>
      </c>
      <c r="AX332" s="138"/>
      <c r="AY332" s="138"/>
      <c r="AZ332" s="138"/>
      <c r="BA332" s="140" t="str">
        <f aca="false">IF(E332="","",E332)</f>
        <v/>
      </c>
      <c r="BB332" s="141" t="str">
        <f aca="false">IF(K332="","",K332)</f>
        <v/>
      </c>
      <c r="BC332" s="142" t="str">
        <f aca="false">IF(L332="","",L332)</f>
        <v/>
      </c>
      <c r="BT332" s="13" t="str">
        <f aca="false">IF($S332="CANCELADO",1,"")</f>
        <v/>
      </c>
      <c r="BU332" s="13" t="str">
        <f aca="false">IF($S332="DEVUELTO",1,"")</f>
        <v/>
      </c>
      <c r="BV332" s="13" t="str">
        <f aca="false">IF($S332="DEVUELTO",1,"")</f>
        <v/>
      </c>
      <c r="BW332" s="13" t="str">
        <f aca="false">IF($S332="CANCELADO",1,"")</f>
        <v/>
      </c>
    </row>
    <row r="333" customFormat="false" ht="23.1" hidden="false" customHeight="true" outlineLevel="0" collapsed="false">
      <c r="A333" s="143" t="n">
        <v>326</v>
      </c>
      <c r="B333" s="144"/>
      <c r="C333" s="145"/>
      <c r="D333" s="146"/>
      <c r="E333" s="147"/>
      <c r="F333" s="148"/>
      <c r="G333" s="144"/>
      <c r="H333" s="144"/>
      <c r="I333" s="144"/>
      <c r="J333" s="148"/>
      <c r="K333" s="148"/>
      <c r="L333" s="149"/>
      <c r="M333" s="144"/>
      <c r="N333" s="150"/>
      <c r="O333" s="150"/>
      <c r="P333" s="151" t="n">
        <f aca="false">IF(O333="",N333,"")</f>
        <v>0</v>
      </c>
      <c r="Q333" s="151" t="str">
        <f aca="false">IF(O333="","",(IF(N333&gt;O333,N333-O333,"")))</f>
        <v/>
      </c>
      <c r="R333" s="151" t="str">
        <f aca="false">IF(N333-O333&lt;0,N333-O333,"")</f>
        <v/>
      </c>
      <c r="S333" s="151" t="str">
        <f aca="false">IF(C333&lt;&gt;"",IF($N333="","CANCELADO",IF($O333&lt;&gt;"","FACTURADO","DEVUELTO")),IF(C333="",""))</f>
        <v/>
      </c>
      <c r="T333" s="152"/>
      <c r="U333" s="144"/>
      <c r="V333" s="153"/>
      <c r="W333" s="153"/>
      <c r="X333" s="154" t="n">
        <f aca="false">V333+W333</f>
        <v>0</v>
      </c>
      <c r="Y333" s="128"/>
      <c r="Z333" s="128"/>
      <c r="AA333" s="129" t="n">
        <f aca="false">IF(AND(Y333&lt;&gt;"",Z333&lt;&gt;""),Z333-Y333,0)</f>
        <v>0</v>
      </c>
      <c r="AB333" s="130"/>
      <c r="AC333" s="130"/>
      <c r="AD333" s="129" t="n">
        <f aca="false">AA333-(AB333+AC333)</f>
        <v>0</v>
      </c>
      <c r="AE333" s="149"/>
      <c r="AF333" s="155"/>
      <c r="AG333" s="146"/>
      <c r="AH333" s="144"/>
      <c r="AI333" s="148"/>
      <c r="AJ333" s="144"/>
      <c r="AK333" s="148"/>
      <c r="AL333" s="149"/>
      <c r="AM333" s="144"/>
      <c r="AN333" s="144"/>
      <c r="AO333" s="156"/>
      <c r="AP333" s="135"/>
      <c r="AQ333" s="157"/>
      <c r="AS333" s="137" t="n">
        <v>326</v>
      </c>
      <c r="AT333" s="158" t="n">
        <v>77101001</v>
      </c>
      <c r="AU333" s="138"/>
      <c r="AV333" s="138"/>
      <c r="AW333" s="139" t="str">
        <f aca="false">IF(O333="","",O333)</f>
        <v/>
      </c>
      <c r="AX333" s="138"/>
      <c r="AY333" s="138"/>
      <c r="AZ333" s="138"/>
      <c r="BA333" s="140" t="str">
        <f aca="false">IF(E333="","",E333)</f>
        <v/>
      </c>
      <c r="BB333" s="141" t="str">
        <f aca="false">IF(K333="","",K333)</f>
        <v/>
      </c>
      <c r="BC333" s="142" t="str">
        <f aca="false">IF(L333="","",L333)</f>
        <v/>
      </c>
      <c r="BT333" s="13" t="str">
        <f aca="false">IF($S333="CANCELADO",1,"")</f>
        <v/>
      </c>
      <c r="BU333" s="13" t="str">
        <f aca="false">IF($S333="DEVUELTO",1,"")</f>
        <v/>
      </c>
      <c r="BV333" s="13" t="str">
        <f aca="false">IF($S333="DEVUELTO",1,"")</f>
        <v/>
      </c>
      <c r="BW333" s="13" t="str">
        <f aca="false">IF($S333="CANCELADO",1,"")</f>
        <v/>
      </c>
    </row>
    <row r="334" customFormat="false" ht="23.1" hidden="false" customHeight="true" outlineLevel="0" collapsed="false">
      <c r="A334" s="143" t="n">
        <v>327</v>
      </c>
      <c r="B334" s="144"/>
      <c r="C334" s="145"/>
      <c r="D334" s="146"/>
      <c r="E334" s="147"/>
      <c r="F334" s="148"/>
      <c r="G334" s="144"/>
      <c r="H334" s="144"/>
      <c r="I334" s="144"/>
      <c r="J334" s="148"/>
      <c r="K334" s="148"/>
      <c r="L334" s="149"/>
      <c r="M334" s="144"/>
      <c r="N334" s="150"/>
      <c r="O334" s="150"/>
      <c r="P334" s="151" t="n">
        <f aca="false">IF(O334="",N334,"")</f>
        <v>0</v>
      </c>
      <c r="Q334" s="151" t="str">
        <f aca="false">IF(O334="","",(IF(N334&gt;O334,N334-O334,"")))</f>
        <v/>
      </c>
      <c r="R334" s="151" t="str">
        <f aca="false">IF(N334-O334&lt;0,N334-O334,"")</f>
        <v/>
      </c>
      <c r="S334" s="151" t="str">
        <f aca="false">IF(C334&lt;&gt;"",IF($N334="","CANCELADO",IF($O334&lt;&gt;"","FACTURADO","DEVUELTO")),IF(C334="",""))</f>
        <v/>
      </c>
      <c r="T334" s="152"/>
      <c r="U334" s="144"/>
      <c r="V334" s="153"/>
      <c r="W334" s="153"/>
      <c r="X334" s="154" t="n">
        <f aca="false">V334+W334</f>
        <v>0</v>
      </c>
      <c r="Y334" s="128"/>
      <c r="Z334" s="128"/>
      <c r="AA334" s="129" t="n">
        <f aca="false">IF(AND(Y334&lt;&gt;"",Z334&lt;&gt;""),Z334-Y334,0)</f>
        <v>0</v>
      </c>
      <c r="AB334" s="130"/>
      <c r="AC334" s="130"/>
      <c r="AD334" s="129" t="n">
        <f aca="false">AA334-(AB334+AC334)</f>
        <v>0</v>
      </c>
      <c r="AE334" s="149"/>
      <c r="AF334" s="155"/>
      <c r="AG334" s="146"/>
      <c r="AH334" s="144"/>
      <c r="AI334" s="148"/>
      <c r="AJ334" s="144"/>
      <c r="AK334" s="148"/>
      <c r="AL334" s="149"/>
      <c r="AM334" s="144"/>
      <c r="AN334" s="144"/>
      <c r="AO334" s="156"/>
      <c r="AP334" s="135"/>
      <c r="AQ334" s="157"/>
      <c r="AS334" s="137" t="n">
        <v>327</v>
      </c>
      <c r="AT334" s="158" t="n">
        <v>77101001</v>
      </c>
      <c r="AU334" s="138"/>
      <c r="AV334" s="138"/>
      <c r="AW334" s="139" t="str">
        <f aca="false">IF(O334="","",O334)</f>
        <v/>
      </c>
      <c r="AX334" s="138"/>
      <c r="AY334" s="138"/>
      <c r="AZ334" s="138"/>
      <c r="BA334" s="140" t="str">
        <f aca="false">IF(E334="","",E334)</f>
        <v/>
      </c>
      <c r="BB334" s="141" t="str">
        <f aca="false">IF(K334="","",K334)</f>
        <v/>
      </c>
      <c r="BC334" s="142" t="str">
        <f aca="false">IF(L334="","",L334)</f>
        <v/>
      </c>
      <c r="BT334" s="13" t="str">
        <f aca="false">IF($S334="CANCELADO",1,"")</f>
        <v/>
      </c>
      <c r="BU334" s="13" t="str">
        <f aca="false">IF($S334="DEVUELTO",1,"")</f>
        <v/>
      </c>
      <c r="BV334" s="13" t="str">
        <f aca="false">IF($S334="DEVUELTO",1,"")</f>
        <v/>
      </c>
      <c r="BW334" s="13" t="str">
        <f aca="false">IF($S334="CANCELADO",1,"")</f>
        <v/>
      </c>
    </row>
    <row r="335" customFormat="false" ht="23.1" hidden="false" customHeight="true" outlineLevel="0" collapsed="false">
      <c r="A335" s="143" t="n">
        <v>328</v>
      </c>
      <c r="B335" s="144"/>
      <c r="C335" s="145"/>
      <c r="D335" s="146"/>
      <c r="E335" s="147"/>
      <c r="F335" s="148"/>
      <c r="G335" s="144"/>
      <c r="H335" s="144"/>
      <c r="I335" s="144"/>
      <c r="J335" s="148"/>
      <c r="K335" s="148"/>
      <c r="L335" s="149"/>
      <c r="M335" s="144"/>
      <c r="N335" s="150"/>
      <c r="O335" s="150"/>
      <c r="P335" s="151" t="n">
        <f aca="false">IF(O335="",N335,"")</f>
        <v>0</v>
      </c>
      <c r="Q335" s="151" t="str">
        <f aca="false">IF(O335="","",(IF(N335&gt;O335,N335-O335,"")))</f>
        <v/>
      </c>
      <c r="R335" s="151" t="str">
        <f aca="false">IF(N335-O335&lt;0,N335-O335,"")</f>
        <v/>
      </c>
      <c r="S335" s="151" t="str">
        <f aca="false">IF(C335&lt;&gt;"",IF($N335="","CANCELADO",IF($O335&lt;&gt;"","FACTURADO","DEVUELTO")),IF(C335="",""))</f>
        <v/>
      </c>
      <c r="T335" s="152"/>
      <c r="U335" s="144"/>
      <c r="V335" s="153"/>
      <c r="W335" s="153"/>
      <c r="X335" s="154" t="n">
        <f aca="false">V335+W335</f>
        <v>0</v>
      </c>
      <c r="Y335" s="128"/>
      <c r="Z335" s="128"/>
      <c r="AA335" s="129" t="n">
        <f aca="false">IF(AND(Y335&lt;&gt;"",Z335&lt;&gt;""),Z335-Y335,0)</f>
        <v>0</v>
      </c>
      <c r="AB335" s="130"/>
      <c r="AC335" s="130"/>
      <c r="AD335" s="129" t="n">
        <f aca="false">AA335-(AB335+AC335)</f>
        <v>0</v>
      </c>
      <c r="AE335" s="149"/>
      <c r="AF335" s="155"/>
      <c r="AG335" s="146"/>
      <c r="AH335" s="144"/>
      <c r="AI335" s="148"/>
      <c r="AJ335" s="144"/>
      <c r="AK335" s="148"/>
      <c r="AL335" s="149"/>
      <c r="AM335" s="144"/>
      <c r="AN335" s="144"/>
      <c r="AO335" s="156"/>
      <c r="AP335" s="135"/>
      <c r="AQ335" s="157"/>
      <c r="AS335" s="137" t="n">
        <v>328</v>
      </c>
      <c r="AT335" s="158" t="n">
        <v>77101001</v>
      </c>
      <c r="AU335" s="138"/>
      <c r="AV335" s="138"/>
      <c r="AW335" s="139" t="str">
        <f aca="false">IF(O335="","",O335)</f>
        <v/>
      </c>
      <c r="AX335" s="138"/>
      <c r="AY335" s="138"/>
      <c r="AZ335" s="138"/>
      <c r="BA335" s="140" t="str">
        <f aca="false">IF(E335="","",E335)</f>
        <v/>
      </c>
      <c r="BB335" s="141" t="str">
        <f aca="false">IF(K335="","",K335)</f>
        <v/>
      </c>
      <c r="BC335" s="142" t="str">
        <f aca="false">IF(L335="","",L335)</f>
        <v/>
      </c>
      <c r="BT335" s="13" t="str">
        <f aca="false">IF($S335="CANCELADO",1,"")</f>
        <v/>
      </c>
      <c r="BU335" s="13" t="str">
        <f aca="false">IF($S335="DEVUELTO",1,"")</f>
        <v/>
      </c>
      <c r="BV335" s="13" t="str">
        <f aca="false">IF($S335="DEVUELTO",1,"")</f>
        <v/>
      </c>
      <c r="BW335" s="13" t="str">
        <f aca="false">IF($S335="CANCELADO",1,"")</f>
        <v/>
      </c>
    </row>
    <row r="336" customFormat="false" ht="23.1" hidden="false" customHeight="true" outlineLevel="0" collapsed="false">
      <c r="A336" s="143" t="n">
        <v>329</v>
      </c>
      <c r="B336" s="144"/>
      <c r="C336" s="145"/>
      <c r="D336" s="146"/>
      <c r="E336" s="147"/>
      <c r="F336" s="148"/>
      <c r="G336" s="144"/>
      <c r="H336" s="144"/>
      <c r="I336" s="144"/>
      <c r="J336" s="148"/>
      <c r="K336" s="148"/>
      <c r="L336" s="149"/>
      <c r="M336" s="144"/>
      <c r="N336" s="150"/>
      <c r="O336" s="150"/>
      <c r="P336" s="151" t="n">
        <f aca="false">IF(O336="",N336,"")</f>
        <v>0</v>
      </c>
      <c r="Q336" s="151" t="str">
        <f aca="false">IF(O336="","",(IF(N336&gt;O336,N336-O336,"")))</f>
        <v/>
      </c>
      <c r="R336" s="151" t="str">
        <f aca="false">IF(N336-O336&lt;0,N336-O336,"")</f>
        <v/>
      </c>
      <c r="S336" s="151" t="str">
        <f aca="false">IF(C336&lt;&gt;"",IF($N336="","CANCELADO",IF($O336&lt;&gt;"","FACTURADO","DEVUELTO")),IF(C336="",""))</f>
        <v/>
      </c>
      <c r="T336" s="152"/>
      <c r="U336" s="144"/>
      <c r="V336" s="153"/>
      <c r="W336" s="153"/>
      <c r="X336" s="154" t="n">
        <f aca="false">V336+W336</f>
        <v>0</v>
      </c>
      <c r="Y336" s="128"/>
      <c r="Z336" s="128"/>
      <c r="AA336" s="129" t="n">
        <f aca="false">IF(AND(Y336&lt;&gt;"",Z336&lt;&gt;""),Z336-Y336,0)</f>
        <v>0</v>
      </c>
      <c r="AB336" s="130"/>
      <c r="AC336" s="130"/>
      <c r="AD336" s="129" t="n">
        <f aca="false">AA336-(AB336+AC336)</f>
        <v>0</v>
      </c>
      <c r="AE336" s="149"/>
      <c r="AF336" s="155"/>
      <c r="AG336" s="146"/>
      <c r="AH336" s="144"/>
      <c r="AI336" s="148"/>
      <c r="AJ336" s="144"/>
      <c r="AK336" s="148"/>
      <c r="AL336" s="149"/>
      <c r="AM336" s="144"/>
      <c r="AN336" s="144"/>
      <c r="AO336" s="156"/>
      <c r="AP336" s="135"/>
      <c r="AQ336" s="157"/>
      <c r="AS336" s="137" t="n">
        <v>329</v>
      </c>
      <c r="AT336" s="158" t="n">
        <v>77101001</v>
      </c>
      <c r="AU336" s="138"/>
      <c r="AV336" s="138"/>
      <c r="AW336" s="139" t="str">
        <f aca="false">IF(O336="","",O336)</f>
        <v/>
      </c>
      <c r="AX336" s="138"/>
      <c r="AY336" s="138"/>
      <c r="AZ336" s="138"/>
      <c r="BA336" s="140" t="str">
        <f aca="false">IF(E336="","",E336)</f>
        <v/>
      </c>
      <c r="BB336" s="141" t="str">
        <f aca="false">IF(K336="","",K336)</f>
        <v/>
      </c>
      <c r="BC336" s="142" t="str">
        <f aca="false">IF(L336="","",L336)</f>
        <v/>
      </c>
      <c r="BT336" s="13" t="str">
        <f aca="false">IF($S336="CANCELADO",1,"")</f>
        <v/>
      </c>
      <c r="BU336" s="13" t="str">
        <f aca="false">IF($S336="DEVUELTO",1,"")</f>
        <v/>
      </c>
      <c r="BV336" s="13" t="str">
        <f aca="false">IF($S336="DEVUELTO",1,"")</f>
        <v/>
      </c>
      <c r="BW336" s="13" t="str">
        <f aca="false">IF($S336="CANCELADO",1,"")</f>
        <v/>
      </c>
    </row>
    <row r="337" customFormat="false" ht="23.1" hidden="false" customHeight="true" outlineLevel="0" collapsed="false">
      <c r="A337" s="143" t="n">
        <v>330</v>
      </c>
      <c r="B337" s="144"/>
      <c r="C337" s="145"/>
      <c r="D337" s="146"/>
      <c r="E337" s="147"/>
      <c r="F337" s="148"/>
      <c r="G337" s="144"/>
      <c r="H337" s="144"/>
      <c r="I337" s="144"/>
      <c r="J337" s="148"/>
      <c r="K337" s="148"/>
      <c r="L337" s="149"/>
      <c r="M337" s="144"/>
      <c r="N337" s="150"/>
      <c r="O337" s="150"/>
      <c r="P337" s="151" t="n">
        <f aca="false">IF(O337="",N337,"")</f>
        <v>0</v>
      </c>
      <c r="Q337" s="151" t="str">
        <f aca="false">IF(O337="","",(IF(N337&gt;O337,N337-O337,"")))</f>
        <v/>
      </c>
      <c r="R337" s="151" t="str">
        <f aca="false">IF(N337-O337&lt;0,N337-O337,"")</f>
        <v/>
      </c>
      <c r="S337" s="151" t="str">
        <f aca="false">IF(C337&lt;&gt;"",IF($N337="","CANCELADO",IF($O337&lt;&gt;"","FACTURADO","DEVUELTO")),IF(C337="",""))</f>
        <v/>
      </c>
      <c r="T337" s="152"/>
      <c r="U337" s="144"/>
      <c r="V337" s="153"/>
      <c r="W337" s="153"/>
      <c r="X337" s="154" t="n">
        <f aca="false">V337+W337</f>
        <v>0</v>
      </c>
      <c r="Y337" s="128"/>
      <c r="Z337" s="128"/>
      <c r="AA337" s="129" t="n">
        <f aca="false">IF(AND(Y337&lt;&gt;"",Z337&lt;&gt;""),Z337-Y337,0)</f>
        <v>0</v>
      </c>
      <c r="AB337" s="130"/>
      <c r="AC337" s="130"/>
      <c r="AD337" s="129" t="n">
        <f aca="false">AA337-(AB337+AC337)</f>
        <v>0</v>
      </c>
      <c r="AE337" s="149"/>
      <c r="AF337" s="155"/>
      <c r="AG337" s="146"/>
      <c r="AH337" s="144"/>
      <c r="AI337" s="148"/>
      <c r="AJ337" s="144"/>
      <c r="AK337" s="148"/>
      <c r="AL337" s="149"/>
      <c r="AM337" s="144"/>
      <c r="AN337" s="144"/>
      <c r="AO337" s="156"/>
      <c r="AP337" s="135"/>
      <c r="AQ337" s="157"/>
      <c r="AS337" s="137" t="n">
        <v>330</v>
      </c>
      <c r="AT337" s="158" t="n">
        <v>77101001</v>
      </c>
      <c r="AU337" s="138"/>
      <c r="AV337" s="138"/>
      <c r="AW337" s="139" t="str">
        <f aca="false">IF(O337="","",O337)</f>
        <v/>
      </c>
      <c r="AX337" s="138"/>
      <c r="AY337" s="138"/>
      <c r="AZ337" s="138"/>
      <c r="BA337" s="140" t="str">
        <f aca="false">IF(E337="","",E337)</f>
        <v/>
      </c>
      <c r="BB337" s="141" t="str">
        <f aca="false">IF(K337="","",K337)</f>
        <v/>
      </c>
      <c r="BC337" s="142" t="str">
        <f aca="false">IF(L337="","",L337)</f>
        <v/>
      </c>
      <c r="BT337" s="13" t="str">
        <f aca="false">IF($S337="CANCELADO",1,"")</f>
        <v/>
      </c>
      <c r="BU337" s="13" t="str">
        <f aca="false">IF($S337="DEVUELTO",1,"")</f>
        <v/>
      </c>
      <c r="BV337" s="13" t="str">
        <f aca="false">IF($S337="DEVUELTO",1,"")</f>
        <v/>
      </c>
      <c r="BW337" s="13" t="str">
        <f aca="false">IF($S337="CANCELADO",1,"")</f>
        <v/>
      </c>
    </row>
    <row r="338" customFormat="false" ht="23.1" hidden="false" customHeight="true" outlineLevel="0" collapsed="false">
      <c r="A338" s="143" t="n">
        <v>331</v>
      </c>
      <c r="B338" s="144"/>
      <c r="C338" s="145"/>
      <c r="D338" s="146"/>
      <c r="E338" s="147"/>
      <c r="F338" s="148"/>
      <c r="G338" s="144"/>
      <c r="H338" s="144"/>
      <c r="I338" s="144"/>
      <c r="J338" s="148"/>
      <c r="K338" s="148"/>
      <c r="L338" s="149"/>
      <c r="M338" s="144"/>
      <c r="N338" s="150"/>
      <c r="O338" s="150"/>
      <c r="P338" s="151" t="n">
        <f aca="false">IF(O338="",N338,"")</f>
        <v>0</v>
      </c>
      <c r="Q338" s="151" t="str">
        <f aca="false">IF(O338="","",(IF(N338&gt;O338,N338-O338,"")))</f>
        <v/>
      </c>
      <c r="R338" s="151" t="str">
        <f aca="false">IF(N338-O338&lt;0,N338-O338,"")</f>
        <v/>
      </c>
      <c r="S338" s="151" t="str">
        <f aca="false">IF(C338&lt;&gt;"",IF($N338="","CANCELADO",IF($O338&lt;&gt;"","FACTURADO","DEVUELTO")),IF(C338="",""))</f>
        <v/>
      </c>
      <c r="T338" s="152"/>
      <c r="U338" s="144"/>
      <c r="V338" s="153"/>
      <c r="W338" s="153"/>
      <c r="X338" s="154" t="n">
        <f aca="false">V338+W338</f>
        <v>0</v>
      </c>
      <c r="Y338" s="128"/>
      <c r="Z338" s="128"/>
      <c r="AA338" s="129" t="n">
        <f aca="false">IF(AND(Y338&lt;&gt;"",Z338&lt;&gt;""),Z338-Y338,0)</f>
        <v>0</v>
      </c>
      <c r="AB338" s="130"/>
      <c r="AC338" s="130"/>
      <c r="AD338" s="129" t="n">
        <f aca="false">AA338-(AB338+AC338)</f>
        <v>0</v>
      </c>
      <c r="AE338" s="149"/>
      <c r="AF338" s="155"/>
      <c r="AG338" s="146"/>
      <c r="AH338" s="144"/>
      <c r="AI338" s="148"/>
      <c r="AJ338" s="144"/>
      <c r="AK338" s="148"/>
      <c r="AL338" s="149"/>
      <c r="AM338" s="144"/>
      <c r="AN338" s="144"/>
      <c r="AO338" s="156"/>
      <c r="AP338" s="135"/>
      <c r="AQ338" s="157"/>
      <c r="AS338" s="137" t="n">
        <v>331</v>
      </c>
      <c r="AT338" s="160" t="n">
        <v>77101001</v>
      </c>
      <c r="AU338" s="161"/>
      <c r="AV338" s="161"/>
      <c r="AW338" s="162" t="str">
        <f aca="false">IF(O338="","",O338)</f>
        <v/>
      </c>
      <c r="AX338" s="161"/>
      <c r="AY338" s="161"/>
      <c r="AZ338" s="161"/>
      <c r="BA338" s="163" t="str">
        <f aca="false">IF(E338="","",E338)</f>
        <v/>
      </c>
      <c r="BB338" s="164" t="str">
        <f aca="false">IF(K338="","",K338)</f>
        <v/>
      </c>
      <c r="BC338" s="165" t="str">
        <f aca="false">IF(L338="","",L338)</f>
        <v/>
      </c>
      <c r="BT338" s="13" t="str">
        <f aca="false">IF($S338="CANCELADO",1,"")</f>
        <v/>
      </c>
      <c r="BU338" s="13" t="str">
        <f aca="false">IF($S338="DEVUELTO",1,"")</f>
        <v/>
      </c>
      <c r="BV338" s="13" t="str">
        <f aca="false">IF($S338="DEVUELTO",1,"")</f>
        <v/>
      </c>
      <c r="BW338" s="13" t="str">
        <f aca="false">IF($S338="CANCELADO",1,"")</f>
        <v/>
      </c>
    </row>
    <row r="339" customFormat="false" ht="23.1" hidden="false" customHeight="true" outlineLevel="0" collapsed="false">
      <c r="A339" s="143" t="n">
        <v>332</v>
      </c>
      <c r="B339" s="144"/>
      <c r="C339" s="145"/>
      <c r="D339" s="146"/>
      <c r="E339" s="147"/>
      <c r="F339" s="148"/>
      <c r="G339" s="144"/>
      <c r="H339" s="144"/>
      <c r="I339" s="144"/>
      <c r="J339" s="148"/>
      <c r="K339" s="148"/>
      <c r="L339" s="149"/>
      <c r="M339" s="144"/>
      <c r="N339" s="150"/>
      <c r="O339" s="150"/>
      <c r="P339" s="151" t="n">
        <f aca="false">IF(O339="",N339,"")</f>
        <v>0</v>
      </c>
      <c r="Q339" s="151" t="str">
        <f aca="false">IF(O339="","",(IF(N339&gt;O339,N339-O339,"")))</f>
        <v/>
      </c>
      <c r="R339" s="151" t="str">
        <f aca="false">IF(N339-O339&lt;0,N339-O339,"")</f>
        <v/>
      </c>
      <c r="S339" s="151" t="str">
        <f aca="false">IF(C339&lt;&gt;"",IF($N339="","CANCELADO",IF($O339&lt;&gt;"","FACTURADO","DEVUELTO")),IF(C339="",""))</f>
        <v/>
      </c>
      <c r="T339" s="152"/>
      <c r="U339" s="144"/>
      <c r="V339" s="153"/>
      <c r="W339" s="153"/>
      <c r="X339" s="154" t="n">
        <f aca="false">V339+W339</f>
        <v>0</v>
      </c>
      <c r="Y339" s="128"/>
      <c r="Z339" s="128"/>
      <c r="AA339" s="129" t="n">
        <f aca="false">IF(AND(Y339&lt;&gt;"",Z339&lt;&gt;""),Z339-Y339,0)</f>
        <v>0</v>
      </c>
      <c r="AB339" s="130"/>
      <c r="AC339" s="130"/>
      <c r="AD339" s="129" t="n">
        <f aca="false">AA339-(AB339+AC339)</f>
        <v>0</v>
      </c>
      <c r="AE339" s="149"/>
      <c r="AF339" s="155"/>
      <c r="AG339" s="146"/>
      <c r="AH339" s="144"/>
      <c r="AI339" s="148"/>
      <c r="AJ339" s="144"/>
      <c r="AK339" s="148"/>
      <c r="AL339" s="149"/>
      <c r="AM339" s="144"/>
      <c r="AN339" s="144"/>
      <c r="AO339" s="156"/>
      <c r="AP339" s="135"/>
      <c r="AQ339" s="157"/>
      <c r="AS339" s="137" t="n">
        <v>332</v>
      </c>
      <c r="AT339" s="160" t="n">
        <v>77101001</v>
      </c>
      <c r="AU339" s="161"/>
      <c r="AV339" s="161"/>
      <c r="AW339" s="162" t="str">
        <f aca="false">IF(O339="","",O339)</f>
        <v/>
      </c>
      <c r="AX339" s="161"/>
      <c r="AY339" s="161"/>
      <c r="AZ339" s="161"/>
      <c r="BA339" s="163" t="str">
        <f aca="false">IF(E339="","",E339)</f>
        <v/>
      </c>
      <c r="BB339" s="164" t="str">
        <f aca="false">IF(K339="","",K339)</f>
        <v/>
      </c>
      <c r="BC339" s="165" t="str">
        <f aca="false">IF(L339="","",L339)</f>
        <v/>
      </c>
      <c r="BT339" s="13" t="str">
        <f aca="false">IF($S339="CANCELADO",1,"")</f>
        <v/>
      </c>
      <c r="BU339" s="13" t="str">
        <f aca="false">IF($S339="DEVUELTO",1,"")</f>
        <v/>
      </c>
      <c r="BV339" s="13" t="str">
        <f aca="false">IF($S339="DEVUELTO",1,"")</f>
        <v/>
      </c>
      <c r="BW339" s="13" t="str">
        <f aca="false">IF($S339="CANCELADO",1,"")</f>
        <v/>
      </c>
    </row>
    <row r="340" customFormat="false" ht="23.1" hidden="false" customHeight="true" outlineLevel="0" collapsed="false">
      <c r="A340" s="143" t="n">
        <v>333</v>
      </c>
      <c r="B340" s="144"/>
      <c r="C340" s="145"/>
      <c r="D340" s="146"/>
      <c r="E340" s="147"/>
      <c r="F340" s="148"/>
      <c r="G340" s="144"/>
      <c r="H340" s="144"/>
      <c r="I340" s="144"/>
      <c r="J340" s="148"/>
      <c r="K340" s="148"/>
      <c r="L340" s="149"/>
      <c r="M340" s="144"/>
      <c r="N340" s="150"/>
      <c r="O340" s="150"/>
      <c r="P340" s="151" t="n">
        <f aca="false">IF(O340="",N340,"")</f>
        <v>0</v>
      </c>
      <c r="Q340" s="151" t="str">
        <f aca="false">IF(O340="","",(IF(N340&gt;O340,N340-O340,"")))</f>
        <v/>
      </c>
      <c r="R340" s="151" t="str">
        <f aca="false">IF(N340-O340&lt;0,N340-O340,"")</f>
        <v/>
      </c>
      <c r="S340" s="151" t="str">
        <f aca="false">IF(C340&lt;&gt;"",IF($N340="","CANCELADO",IF($O340&lt;&gt;"","FACTURADO","DEVUELTO")),IF(C340="",""))</f>
        <v/>
      </c>
      <c r="T340" s="152"/>
      <c r="U340" s="144"/>
      <c r="V340" s="153"/>
      <c r="W340" s="153"/>
      <c r="X340" s="154" t="n">
        <f aca="false">V340+W340</f>
        <v>0</v>
      </c>
      <c r="Y340" s="128"/>
      <c r="Z340" s="128"/>
      <c r="AA340" s="129" t="n">
        <f aca="false">IF(AND(Y340&lt;&gt;"",Z340&lt;&gt;""),Z340-Y340,0)</f>
        <v>0</v>
      </c>
      <c r="AB340" s="130"/>
      <c r="AC340" s="130"/>
      <c r="AD340" s="129" t="n">
        <f aca="false">AA340-(AB340+AC340)</f>
        <v>0</v>
      </c>
      <c r="AE340" s="149"/>
      <c r="AF340" s="155"/>
      <c r="AG340" s="146"/>
      <c r="AH340" s="144"/>
      <c r="AI340" s="148"/>
      <c r="AJ340" s="144"/>
      <c r="AK340" s="148"/>
      <c r="AL340" s="149"/>
      <c r="AM340" s="144"/>
      <c r="AN340" s="144"/>
      <c r="AO340" s="156"/>
      <c r="AP340" s="135"/>
      <c r="AQ340" s="157"/>
      <c r="AS340" s="137" t="n">
        <v>333</v>
      </c>
      <c r="AT340" s="160" t="n">
        <v>77101001</v>
      </c>
      <c r="AU340" s="161"/>
      <c r="AV340" s="161"/>
      <c r="AW340" s="162" t="str">
        <f aca="false">IF(O340="","",O340)</f>
        <v/>
      </c>
      <c r="AX340" s="161"/>
      <c r="AY340" s="161"/>
      <c r="AZ340" s="161"/>
      <c r="BA340" s="163" t="str">
        <f aca="false">IF(E340="","",E340)</f>
        <v/>
      </c>
      <c r="BB340" s="164" t="str">
        <f aca="false">IF(K340="","",K340)</f>
        <v/>
      </c>
      <c r="BC340" s="165" t="str">
        <f aca="false">IF(L340="","",L340)</f>
        <v/>
      </c>
      <c r="BT340" s="13" t="str">
        <f aca="false">IF($S340="CANCELADO",1,"")</f>
        <v/>
      </c>
      <c r="BU340" s="13" t="str">
        <f aca="false">IF($S340="DEVUELTO",1,"")</f>
        <v/>
      </c>
      <c r="BV340" s="13" t="str">
        <f aca="false">IF($S340="DEVUELTO",1,"")</f>
        <v/>
      </c>
      <c r="BW340" s="13" t="str">
        <f aca="false">IF($S340="CANCELADO",1,"")</f>
        <v/>
      </c>
    </row>
    <row r="341" customFormat="false" ht="23.1" hidden="false" customHeight="true" outlineLevel="0" collapsed="false">
      <c r="A341" s="143" t="n">
        <v>334</v>
      </c>
      <c r="B341" s="144"/>
      <c r="C341" s="145"/>
      <c r="D341" s="146"/>
      <c r="E341" s="147"/>
      <c r="F341" s="148"/>
      <c r="G341" s="144"/>
      <c r="H341" s="144"/>
      <c r="I341" s="144"/>
      <c r="J341" s="148"/>
      <c r="K341" s="148"/>
      <c r="L341" s="149"/>
      <c r="M341" s="144"/>
      <c r="N341" s="150"/>
      <c r="O341" s="150"/>
      <c r="P341" s="151" t="n">
        <f aca="false">IF(O341="",N341,"")</f>
        <v>0</v>
      </c>
      <c r="Q341" s="151" t="str">
        <f aca="false">IF(O341="","",(IF(N341&gt;O341,N341-O341,"")))</f>
        <v/>
      </c>
      <c r="R341" s="151" t="str">
        <f aca="false">IF(N341-O341&lt;0,N341-O341,"")</f>
        <v/>
      </c>
      <c r="S341" s="151" t="str">
        <f aca="false">IF(C341&lt;&gt;"",IF($N341="","CANCELADO",IF($O341&lt;&gt;"","FACTURADO","DEVUELTO")),IF(C341="",""))</f>
        <v/>
      </c>
      <c r="T341" s="152"/>
      <c r="U341" s="144"/>
      <c r="V341" s="153"/>
      <c r="W341" s="153"/>
      <c r="X341" s="154" t="n">
        <f aca="false">V341+W341</f>
        <v>0</v>
      </c>
      <c r="Y341" s="128"/>
      <c r="Z341" s="128"/>
      <c r="AA341" s="129" t="n">
        <f aca="false">IF(AND(Y341&lt;&gt;"",Z341&lt;&gt;""),Z341-Y341,0)</f>
        <v>0</v>
      </c>
      <c r="AB341" s="130"/>
      <c r="AC341" s="130"/>
      <c r="AD341" s="129" t="n">
        <f aca="false">AA341-(AB341+AC341)</f>
        <v>0</v>
      </c>
      <c r="AE341" s="149"/>
      <c r="AF341" s="155"/>
      <c r="AG341" s="146"/>
      <c r="AH341" s="144"/>
      <c r="AI341" s="148"/>
      <c r="AJ341" s="144"/>
      <c r="AK341" s="148"/>
      <c r="AL341" s="149"/>
      <c r="AM341" s="144"/>
      <c r="AN341" s="144"/>
      <c r="AO341" s="156"/>
      <c r="AP341" s="135"/>
      <c r="AQ341" s="157"/>
      <c r="AS341" s="137" t="n">
        <v>334</v>
      </c>
      <c r="AT341" s="160" t="n">
        <v>77101001</v>
      </c>
      <c r="AU341" s="161"/>
      <c r="AV341" s="161"/>
      <c r="AW341" s="162" t="str">
        <f aca="false">IF(O341="","",O341)</f>
        <v/>
      </c>
      <c r="AX341" s="161"/>
      <c r="AY341" s="161"/>
      <c r="AZ341" s="161"/>
      <c r="BA341" s="163" t="str">
        <f aca="false">IF(E341="","",E341)</f>
        <v/>
      </c>
      <c r="BB341" s="164" t="str">
        <f aca="false">IF(K341="","",K341)</f>
        <v/>
      </c>
      <c r="BC341" s="165" t="str">
        <f aca="false">IF(L341="","",L341)</f>
        <v/>
      </c>
      <c r="BT341" s="13" t="str">
        <f aca="false">IF($S341="CANCELADO",1,"")</f>
        <v/>
      </c>
      <c r="BU341" s="13" t="str">
        <f aca="false">IF($S341="DEVUELTO",1,"")</f>
        <v/>
      </c>
      <c r="BV341" s="13" t="str">
        <f aca="false">IF($S341="DEVUELTO",1,"")</f>
        <v/>
      </c>
      <c r="BW341" s="13" t="str">
        <f aca="false">IF($S341="CANCELADO",1,"")</f>
        <v/>
      </c>
    </row>
    <row r="342" customFormat="false" ht="23.1" hidden="false" customHeight="true" outlineLevel="0" collapsed="false">
      <c r="A342" s="143" t="n">
        <v>335</v>
      </c>
      <c r="B342" s="144"/>
      <c r="C342" s="145"/>
      <c r="D342" s="146"/>
      <c r="E342" s="147"/>
      <c r="F342" s="148"/>
      <c r="G342" s="144"/>
      <c r="H342" s="144"/>
      <c r="I342" s="144"/>
      <c r="J342" s="148"/>
      <c r="K342" s="148"/>
      <c r="L342" s="149"/>
      <c r="M342" s="144"/>
      <c r="N342" s="150"/>
      <c r="O342" s="150"/>
      <c r="P342" s="151" t="n">
        <f aca="false">IF(O342="",N342,"")</f>
        <v>0</v>
      </c>
      <c r="Q342" s="151" t="str">
        <f aca="false">IF(O342="","",(IF(N342&gt;O342,N342-O342,"")))</f>
        <v/>
      </c>
      <c r="R342" s="151" t="str">
        <f aca="false">IF(N342-O342&lt;0,N342-O342,"")</f>
        <v/>
      </c>
      <c r="S342" s="151" t="str">
        <f aca="false">IF(C342&lt;&gt;"",IF($N342="","CANCELADO",IF($O342&lt;&gt;"","FACTURADO","DEVUELTO")),IF(C342="",""))</f>
        <v/>
      </c>
      <c r="T342" s="152"/>
      <c r="U342" s="144"/>
      <c r="V342" s="153"/>
      <c r="W342" s="153"/>
      <c r="X342" s="154" t="n">
        <f aca="false">V342+W342</f>
        <v>0</v>
      </c>
      <c r="Y342" s="128"/>
      <c r="Z342" s="128"/>
      <c r="AA342" s="129" t="n">
        <f aca="false">IF(AND(Y342&lt;&gt;"",Z342&lt;&gt;""),Z342-Y342,0)</f>
        <v>0</v>
      </c>
      <c r="AB342" s="130"/>
      <c r="AC342" s="130"/>
      <c r="AD342" s="129" t="n">
        <f aca="false">AA342-(AB342+AC342)</f>
        <v>0</v>
      </c>
      <c r="AE342" s="149"/>
      <c r="AF342" s="155"/>
      <c r="AG342" s="146"/>
      <c r="AH342" s="144"/>
      <c r="AI342" s="148"/>
      <c r="AJ342" s="144"/>
      <c r="AK342" s="148"/>
      <c r="AL342" s="149"/>
      <c r="AM342" s="144"/>
      <c r="AN342" s="144"/>
      <c r="AO342" s="156"/>
      <c r="AP342" s="135"/>
      <c r="AQ342" s="157"/>
      <c r="AS342" s="137" t="n">
        <v>335</v>
      </c>
      <c r="AT342" s="160" t="n">
        <v>77101001</v>
      </c>
      <c r="AU342" s="161"/>
      <c r="AV342" s="161"/>
      <c r="AW342" s="162" t="str">
        <f aca="false">IF(O342="","",O342)</f>
        <v/>
      </c>
      <c r="AX342" s="161"/>
      <c r="AY342" s="161"/>
      <c r="AZ342" s="161"/>
      <c r="BA342" s="163" t="str">
        <f aca="false">IF(E342="","",E342)</f>
        <v/>
      </c>
      <c r="BB342" s="164" t="str">
        <f aca="false">IF(K342="","",K342)</f>
        <v/>
      </c>
      <c r="BC342" s="165" t="str">
        <f aca="false">IF(L342="","",L342)</f>
        <v/>
      </c>
      <c r="BT342" s="13" t="str">
        <f aca="false">IF($S342="CANCELADO",1,"")</f>
        <v/>
      </c>
      <c r="BU342" s="13" t="str">
        <f aca="false">IF($S342="DEVUELTO",1,"")</f>
        <v/>
      </c>
      <c r="BV342" s="13" t="str">
        <f aca="false">IF($S342="DEVUELTO",1,"")</f>
        <v/>
      </c>
      <c r="BW342" s="13" t="str">
        <f aca="false">IF($S342="CANCELADO",1,"")</f>
        <v/>
      </c>
    </row>
    <row r="343" customFormat="false" ht="23.1" hidden="false" customHeight="true" outlineLevel="0" collapsed="false">
      <c r="A343" s="143" t="n">
        <v>336</v>
      </c>
      <c r="B343" s="144"/>
      <c r="C343" s="145"/>
      <c r="D343" s="146"/>
      <c r="E343" s="147"/>
      <c r="F343" s="148"/>
      <c r="G343" s="144"/>
      <c r="H343" s="144"/>
      <c r="I343" s="144"/>
      <c r="J343" s="148"/>
      <c r="K343" s="148"/>
      <c r="L343" s="149"/>
      <c r="M343" s="144"/>
      <c r="N343" s="150"/>
      <c r="O343" s="150"/>
      <c r="P343" s="151" t="n">
        <f aca="false">IF(O343="",N343,"")</f>
        <v>0</v>
      </c>
      <c r="Q343" s="151" t="str">
        <f aca="false">IF(O343="","",(IF(N343&gt;O343,N343-O343,"")))</f>
        <v/>
      </c>
      <c r="R343" s="151" t="str">
        <f aca="false">IF(N343-O343&lt;0,N343-O343,"")</f>
        <v/>
      </c>
      <c r="S343" s="151" t="str">
        <f aca="false">IF(C343&lt;&gt;"",IF($N343="","CANCELADO",IF($O343&lt;&gt;"","FACTURADO","DEVUELTO")),IF(C343="",""))</f>
        <v/>
      </c>
      <c r="T343" s="152"/>
      <c r="U343" s="144"/>
      <c r="V343" s="153"/>
      <c r="W343" s="153"/>
      <c r="X343" s="154" t="n">
        <f aca="false">V343+W343</f>
        <v>0</v>
      </c>
      <c r="Y343" s="128"/>
      <c r="Z343" s="128"/>
      <c r="AA343" s="129" t="n">
        <f aca="false">IF(AND(Y343&lt;&gt;"",Z343&lt;&gt;""),Z343-Y343,0)</f>
        <v>0</v>
      </c>
      <c r="AB343" s="130"/>
      <c r="AC343" s="130"/>
      <c r="AD343" s="129" t="n">
        <f aca="false">AA343-(AB343+AC343)</f>
        <v>0</v>
      </c>
      <c r="AE343" s="149"/>
      <c r="AF343" s="155"/>
      <c r="AG343" s="146"/>
      <c r="AH343" s="144"/>
      <c r="AI343" s="148"/>
      <c r="AJ343" s="144"/>
      <c r="AK343" s="148"/>
      <c r="AL343" s="149"/>
      <c r="AM343" s="144"/>
      <c r="AN343" s="144"/>
      <c r="AO343" s="156"/>
      <c r="AP343" s="135"/>
      <c r="AQ343" s="157"/>
      <c r="AS343" s="137" t="n">
        <v>336</v>
      </c>
      <c r="AT343" s="160" t="n">
        <v>77101001</v>
      </c>
      <c r="AU343" s="161"/>
      <c r="AV343" s="161"/>
      <c r="AW343" s="162" t="str">
        <f aca="false">IF(O343="","",O343)</f>
        <v/>
      </c>
      <c r="AX343" s="161"/>
      <c r="AY343" s="161"/>
      <c r="AZ343" s="161"/>
      <c r="BA343" s="163" t="str">
        <f aca="false">IF(E343="","",E343)</f>
        <v/>
      </c>
      <c r="BB343" s="164" t="str">
        <f aca="false">IF(K343="","",K343)</f>
        <v/>
      </c>
      <c r="BC343" s="165" t="str">
        <f aca="false">IF(L343="","",L343)</f>
        <v/>
      </c>
      <c r="BT343" s="13" t="str">
        <f aca="false">IF($S343="CANCELADO",1,"")</f>
        <v/>
      </c>
      <c r="BU343" s="13" t="str">
        <f aca="false">IF($S343="DEVUELTO",1,"")</f>
        <v/>
      </c>
      <c r="BV343" s="13" t="str">
        <f aca="false">IF($S343="DEVUELTO",1,"")</f>
        <v/>
      </c>
      <c r="BW343" s="13" t="str">
        <f aca="false">IF($S343="CANCELADO",1,"")</f>
        <v/>
      </c>
    </row>
    <row r="344" customFormat="false" ht="23.1" hidden="false" customHeight="true" outlineLevel="0" collapsed="false">
      <c r="A344" s="143" t="n">
        <v>337</v>
      </c>
      <c r="B344" s="144"/>
      <c r="C344" s="145"/>
      <c r="D344" s="146"/>
      <c r="E344" s="147"/>
      <c r="F344" s="148"/>
      <c r="G344" s="144"/>
      <c r="H344" s="144"/>
      <c r="I344" s="144"/>
      <c r="J344" s="148"/>
      <c r="K344" s="148"/>
      <c r="L344" s="149"/>
      <c r="M344" s="144"/>
      <c r="N344" s="150"/>
      <c r="O344" s="150"/>
      <c r="P344" s="151" t="n">
        <f aca="false">IF(O344="",N344,"")</f>
        <v>0</v>
      </c>
      <c r="Q344" s="151" t="str">
        <f aca="false">IF(O344="","",(IF(N344&gt;O344,N344-O344,"")))</f>
        <v/>
      </c>
      <c r="R344" s="151" t="str">
        <f aca="false">IF(N344-O344&lt;0,N344-O344,"")</f>
        <v/>
      </c>
      <c r="S344" s="151" t="str">
        <f aca="false">IF(C344&lt;&gt;"",IF($N344="","CANCELADO",IF($O344&lt;&gt;"","FACTURADO","DEVUELTO")),IF(C344="",""))</f>
        <v/>
      </c>
      <c r="T344" s="152"/>
      <c r="U344" s="144"/>
      <c r="V344" s="153"/>
      <c r="W344" s="153"/>
      <c r="X344" s="154" t="n">
        <f aca="false">V344+W344</f>
        <v>0</v>
      </c>
      <c r="Y344" s="128"/>
      <c r="Z344" s="128"/>
      <c r="AA344" s="129" t="n">
        <f aca="false">IF(AND(Y344&lt;&gt;"",Z344&lt;&gt;""),Z344-Y344,0)</f>
        <v>0</v>
      </c>
      <c r="AB344" s="130"/>
      <c r="AC344" s="130"/>
      <c r="AD344" s="129" t="n">
        <f aca="false">AA344-(AB344+AC344)</f>
        <v>0</v>
      </c>
      <c r="AE344" s="149"/>
      <c r="AF344" s="155"/>
      <c r="AG344" s="146"/>
      <c r="AH344" s="144"/>
      <c r="AI344" s="148"/>
      <c r="AJ344" s="144"/>
      <c r="AK344" s="148"/>
      <c r="AL344" s="149"/>
      <c r="AM344" s="144"/>
      <c r="AN344" s="144"/>
      <c r="AO344" s="156"/>
      <c r="AP344" s="135"/>
      <c r="AQ344" s="157"/>
      <c r="AS344" s="137" t="n">
        <v>337</v>
      </c>
      <c r="AT344" s="160" t="n">
        <v>77101001</v>
      </c>
      <c r="AU344" s="161"/>
      <c r="AV344" s="161"/>
      <c r="AW344" s="162" t="str">
        <f aca="false">IF(O344="","",O344)</f>
        <v/>
      </c>
      <c r="AX344" s="161"/>
      <c r="AY344" s="161"/>
      <c r="AZ344" s="161"/>
      <c r="BA344" s="163" t="str">
        <f aca="false">IF(E344="","",E344)</f>
        <v/>
      </c>
      <c r="BB344" s="164" t="str">
        <f aca="false">IF(K344="","",K344)</f>
        <v/>
      </c>
      <c r="BC344" s="165" t="str">
        <f aca="false">IF(L344="","",L344)</f>
        <v/>
      </c>
      <c r="BT344" s="13" t="str">
        <f aca="false">IF($S344="CANCELADO",1,"")</f>
        <v/>
      </c>
      <c r="BU344" s="13" t="str">
        <f aca="false">IF($S344="DEVUELTO",1,"")</f>
        <v/>
      </c>
      <c r="BV344" s="13" t="str">
        <f aca="false">IF($S344="DEVUELTO",1,"")</f>
        <v/>
      </c>
      <c r="BW344" s="13" t="str">
        <f aca="false">IF($S344="CANCELADO",1,"")</f>
        <v/>
      </c>
    </row>
    <row r="345" customFormat="false" ht="23.1" hidden="false" customHeight="true" outlineLevel="0" collapsed="false">
      <c r="A345" s="143" t="n">
        <v>338</v>
      </c>
      <c r="B345" s="144"/>
      <c r="C345" s="145"/>
      <c r="D345" s="146"/>
      <c r="E345" s="147"/>
      <c r="F345" s="148"/>
      <c r="G345" s="144"/>
      <c r="H345" s="144"/>
      <c r="I345" s="144"/>
      <c r="J345" s="148"/>
      <c r="K345" s="148"/>
      <c r="L345" s="149"/>
      <c r="M345" s="144"/>
      <c r="N345" s="150"/>
      <c r="O345" s="150"/>
      <c r="P345" s="151" t="n">
        <f aca="false">IF(O345="",N345,"")</f>
        <v>0</v>
      </c>
      <c r="Q345" s="151" t="str">
        <f aca="false">IF(O345="","",(IF(N345&gt;O345,N345-O345,"")))</f>
        <v/>
      </c>
      <c r="R345" s="151" t="str">
        <f aca="false">IF(N345-O345&lt;0,N345-O345,"")</f>
        <v/>
      </c>
      <c r="S345" s="151" t="str">
        <f aca="false">IF(C345&lt;&gt;"",IF($N345="","CANCELADO",IF($O345&lt;&gt;"","FACTURADO","DEVUELTO")),IF(C345="",""))</f>
        <v/>
      </c>
      <c r="T345" s="152"/>
      <c r="U345" s="144"/>
      <c r="V345" s="153"/>
      <c r="W345" s="153"/>
      <c r="X345" s="154" t="n">
        <f aca="false">V345+W345</f>
        <v>0</v>
      </c>
      <c r="Y345" s="128"/>
      <c r="Z345" s="128"/>
      <c r="AA345" s="129" t="n">
        <f aca="false">IF(AND(Y345&lt;&gt;"",Z345&lt;&gt;""),Z345-Y345,0)</f>
        <v>0</v>
      </c>
      <c r="AB345" s="130"/>
      <c r="AC345" s="130"/>
      <c r="AD345" s="129" t="n">
        <f aca="false">AA345-(AB345+AC345)</f>
        <v>0</v>
      </c>
      <c r="AE345" s="149"/>
      <c r="AF345" s="155"/>
      <c r="AG345" s="146"/>
      <c r="AH345" s="144"/>
      <c r="AI345" s="148"/>
      <c r="AJ345" s="144"/>
      <c r="AK345" s="148"/>
      <c r="AL345" s="149"/>
      <c r="AM345" s="144"/>
      <c r="AN345" s="144"/>
      <c r="AO345" s="156"/>
      <c r="AP345" s="135"/>
      <c r="AQ345" s="157"/>
      <c r="AS345" s="137" t="n">
        <v>338</v>
      </c>
      <c r="AT345" s="160" t="n">
        <v>77101001</v>
      </c>
      <c r="AU345" s="161"/>
      <c r="AV345" s="161"/>
      <c r="AW345" s="162" t="str">
        <f aca="false">IF(O345="","",O345)</f>
        <v/>
      </c>
      <c r="AX345" s="161"/>
      <c r="AY345" s="161"/>
      <c r="AZ345" s="161"/>
      <c r="BA345" s="163" t="str">
        <f aca="false">IF(E345="","",E345)</f>
        <v/>
      </c>
      <c r="BB345" s="164" t="str">
        <f aca="false">IF(K345="","",K345)</f>
        <v/>
      </c>
      <c r="BC345" s="165" t="str">
        <f aca="false">IF(L345="","",L345)</f>
        <v/>
      </c>
      <c r="BT345" s="13" t="str">
        <f aca="false">IF($S345="CANCELADO",1,"")</f>
        <v/>
      </c>
      <c r="BU345" s="13" t="str">
        <f aca="false">IF($S345="DEVUELTO",1,"")</f>
        <v/>
      </c>
      <c r="BV345" s="13" t="str">
        <f aca="false">IF($S345="DEVUELTO",1,"")</f>
        <v/>
      </c>
      <c r="BW345" s="13" t="str">
        <f aca="false">IF($S345="CANCELADO",1,"")</f>
        <v/>
      </c>
    </row>
    <row r="346" customFormat="false" ht="23.1" hidden="false" customHeight="true" outlineLevel="0" collapsed="false">
      <c r="A346" s="143" t="n">
        <v>339</v>
      </c>
      <c r="B346" s="144"/>
      <c r="C346" s="145"/>
      <c r="D346" s="146"/>
      <c r="E346" s="147"/>
      <c r="F346" s="148"/>
      <c r="G346" s="144"/>
      <c r="H346" s="144"/>
      <c r="I346" s="144"/>
      <c r="J346" s="148"/>
      <c r="K346" s="148"/>
      <c r="L346" s="149"/>
      <c r="M346" s="144"/>
      <c r="N346" s="150"/>
      <c r="O346" s="150"/>
      <c r="P346" s="151" t="n">
        <f aca="false">IF(O346="",N346,"")</f>
        <v>0</v>
      </c>
      <c r="Q346" s="151" t="str">
        <f aca="false">IF(O346="","",(IF(N346&gt;O346,N346-O346,"")))</f>
        <v/>
      </c>
      <c r="R346" s="151" t="str">
        <f aca="false">IF(N346-O346&lt;0,N346-O346,"")</f>
        <v/>
      </c>
      <c r="S346" s="151" t="str">
        <f aca="false">IF(C346&lt;&gt;"",IF($N346="","CANCELADO",IF($O346&lt;&gt;"","FACTURADO","DEVUELTO")),IF(C346="",""))</f>
        <v/>
      </c>
      <c r="T346" s="152"/>
      <c r="U346" s="144"/>
      <c r="V346" s="153"/>
      <c r="W346" s="153"/>
      <c r="X346" s="154" t="n">
        <f aca="false">V346+W346</f>
        <v>0</v>
      </c>
      <c r="Y346" s="128"/>
      <c r="Z346" s="128"/>
      <c r="AA346" s="129" t="n">
        <f aca="false">IF(AND(Y346&lt;&gt;"",Z346&lt;&gt;""),Z346-Y346,0)</f>
        <v>0</v>
      </c>
      <c r="AB346" s="130"/>
      <c r="AC346" s="130"/>
      <c r="AD346" s="129" t="n">
        <f aca="false">AA346-(AB346+AC346)</f>
        <v>0</v>
      </c>
      <c r="AE346" s="149"/>
      <c r="AF346" s="155"/>
      <c r="AG346" s="146"/>
      <c r="AH346" s="144"/>
      <c r="AI346" s="148"/>
      <c r="AJ346" s="144"/>
      <c r="AK346" s="148"/>
      <c r="AL346" s="149"/>
      <c r="AM346" s="144"/>
      <c r="AN346" s="144"/>
      <c r="AO346" s="156"/>
      <c r="AP346" s="135"/>
      <c r="AQ346" s="157"/>
      <c r="AS346" s="137" t="n">
        <v>339</v>
      </c>
      <c r="AT346" s="160" t="n">
        <v>77101001</v>
      </c>
      <c r="AU346" s="161"/>
      <c r="AV346" s="161"/>
      <c r="AW346" s="162" t="str">
        <f aca="false">IF(O346="","",O346)</f>
        <v/>
      </c>
      <c r="AX346" s="161"/>
      <c r="AY346" s="161"/>
      <c r="AZ346" s="161"/>
      <c r="BA346" s="163" t="str">
        <f aca="false">IF(E346="","",E346)</f>
        <v/>
      </c>
      <c r="BB346" s="164" t="str">
        <f aca="false">IF(K346="","",K346)</f>
        <v/>
      </c>
      <c r="BC346" s="165" t="str">
        <f aca="false">IF(L346="","",L346)</f>
        <v/>
      </c>
      <c r="BT346" s="13" t="str">
        <f aca="false">IF($S346="CANCELADO",1,"")</f>
        <v/>
      </c>
      <c r="BU346" s="13" t="str">
        <f aca="false">IF($S346="DEVUELTO",1,"")</f>
        <v/>
      </c>
      <c r="BV346" s="13" t="str">
        <f aca="false">IF($S346="DEVUELTO",1,"")</f>
        <v/>
      </c>
      <c r="BW346" s="13" t="str">
        <f aca="false">IF($S346="CANCELADO",1,"")</f>
        <v/>
      </c>
    </row>
    <row r="347" customFormat="false" ht="23.1" hidden="false" customHeight="true" outlineLevel="0" collapsed="false">
      <c r="A347" s="143" t="n">
        <v>340</v>
      </c>
      <c r="B347" s="144"/>
      <c r="C347" s="145"/>
      <c r="D347" s="146"/>
      <c r="E347" s="147"/>
      <c r="F347" s="148"/>
      <c r="G347" s="144"/>
      <c r="H347" s="144"/>
      <c r="I347" s="144"/>
      <c r="J347" s="148"/>
      <c r="K347" s="148"/>
      <c r="L347" s="149"/>
      <c r="M347" s="144"/>
      <c r="N347" s="150"/>
      <c r="O347" s="150"/>
      <c r="P347" s="151" t="n">
        <f aca="false">IF(O347="",N347,"")</f>
        <v>0</v>
      </c>
      <c r="Q347" s="151" t="str">
        <f aca="false">IF(O347="","",(IF(N347&gt;O347,N347-O347,"")))</f>
        <v/>
      </c>
      <c r="R347" s="151" t="str">
        <f aca="false">IF(N347-O347&lt;0,N347-O347,"")</f>
        <v/>
      </c>
      <c r="S347" s="151" t="str">
        <f aca="false">IF(C347&lt;&gt;"",IF($N347="","CANCELADO",IF($O347&lt;&gt;"","FACTURADO","DEVUELTO")),IF(C347="",""))</f>
        <v/>
      </c>
      <c r="T347" s="152"/>
      <c r="U347" s="144"/>
      <c r="V347" s="153"/>
      <c r="W347" s="153"/>
      <c r="X347" s="154" t="n">
        <f aca="false">V347+W347</f>
        <v>0</v>
      </c>
      <c r="Y347" s="128"/>
      <c r="Z347" s="128"/>
      <c r="AA347" s="129" t="n">
        <f aca="false">IF(AND(Y347&lt;&gt;"",Z347&lt;&gt;""),Z347-Y347,0)</f>
        <v>0</v>
      </c>
      <c r="AB347" s="130"/>
      <c r="AC347" s="130"/>
      <c r="AD347" s="129" t="n">
        <f aca="false">AA347-(AB347+AC347)</f>
        <v>0</v>
      </c>
      <c r="AE347" s="149"/>
      <c r="AF347" s="155"/>
      <c r="AG347" s="146"/>
      <c r="AH347" s="144"/>
      <c r="AI347" s="148"/>
      <c r="AJ347" s="144"/>
      <c r="AK347" s="148"/>
      <c r="AL347" s="149"/>
      <c r="AM347" s="144"/>
      <c r="AN347" s="144"/>
      <c r="AO347" s="156"/>
      <c r="AP347" s="135"/>
      <c r="AQ347" s="157"/>
      <c r="AS347" s="137" t="n">
        <v>340</v>
      </c>
      <c r="AT347" s="160" t="n">
        <v>77101001</v>
      </c>
      <c r="AU347" s="161"/>
      <c r="AV347" s="161"/>
      <c r="AW347" s="162" t="str">
        <f aca="false">IF(O347="","",O347)</f>
        <v/>
      </c>
      <c r="AX347" s="161"/>
      <c r="AY347" s="161"/>
      <c r="AZ347" s="161"/>
      <c r="BA347" s="163" t="str">
        <f aca="false">IF(E347="","",E347)</f>
        <v/>
      </c>
      <c r="BB347" s="164" t="str">
        <f aca="false">IF(K347="","",K347)</f>
        <v/>
      </c>
      <c r="BC347" s="165" t="str">
        <f aca="false">IF(L347="","",L347)</f>
        <v/>
      </c>
      <c r="BT347" s="13" t="str">
        <f aca="false">IF($S347="CANCELADO",1,"")</f>
        <v/>
      </c>
      <c r="BU347" s="13" t="str">
        <f aca="false">IF($S347="DEVUELTO",1,"")</f>
        <v/>
      </c>
      <c r="BV347" s="13" t="str">
        <f aca="false">IF($S347="DEVUELTO",1,"")</f>
        <v/>
      </c>
      <c r="BW347" s="13" t="str">
        <f aca="false">IF($S347="CANCELADO",1,"")</f>
        <v/>
      </c>
    </row>
    <row r="348" customFormat="false" ht="23.1" hidden="false" customHeight="true" outlineLevel="0" collapsed="false">
      <c r="A348" s="143" t="n">
        <v>341</v>
      </c>
      <c r="B348" s="144"/>
      <c r="C348" s="145"/>
      <c r="D348" s="146"/>
      <c r="E348" s="147"/>
      <c r="F348" s="148"/>
      <c r="G348" s="144"/>
      <c r="H348" s="144"/>
      <c r="I348" s="144"/>
      <c r="J348" s="148"/>
      <c r="K348" s="148"/>
      <c r="L348" s="149"/>
      <c r="M348" s="144"/>
      <c r="N348" s="150"/>
      <c r="O348" s="150"/>
      <c r="P348" s="151" t="n">
        <f aca="false">IF(O348="",N348,"")</f>
        <v>0</v>
      </c>
      <c r="Q348" s="151" t="str">
        <f aca="false">IF(O348="","",(IF(N348&gt;O348,N348-O348,"")))</f>
        <v/>
      </c>
      <c r="R348" s="151" t="str">
        <f aca="false">IF(N348-O348&lt;0,N348-O348,"")</f>
        <v/>
      </c>
      <c r="S348" s="151" t="str">
        <f aca="false">IF(C348&lt;&gt;"",IF($N348="","CANCELADO",IF($O348&lt;&gt;"","FACTURADO","DEVUELTO")),IF(C348="",""))</f>
        <v/>
      </c>
      <c r="T348" s="152"/>
      <c r="U348" s="144"/>
      <c r="V348" s="153"/>
      <c r="W348" s="153"/>
      <c r="X348" s="154" t="n">
        <f aca="false">V348+W348</f>
        <v>0</v>
      </c>
      <c r="Y348" s="128"/>
      <c r="Z348" s="128"/>
      <c r="AA348" s="129" t="n">
        <f aca="false">IF(AND(Y348&lt;&gt;"",Z348&lt;&gt;""),Z348-Y348,0)</f>
        <v>0</v>
      </c>
      <c r="AB348" s="130"/>
      <c r="AC348" s="130"/>
      <c r="AD348" s="129" t="n">
        <f aca="false">AA348-(AB348+AC348)</f>
        <v>0</v>
      </c>
      <c r="AE348" s="149"/>
      <c r="AF348" s="155"/>
      <c r="AG348" s="146"/>
      <c r="AH348" s="144"/>
      <c r="AI348" s="148"/>
      <c r="AJ348" s="144"/>
      <c r="AK348" s="148"/>
      <c r="AL348" s="149"/>
      <c r="AM348" s="144"/>
      <c r="AN348" s="144"/>
      <c r="AO348" s="156"/>
      <c r="AP348" s="135"/>
      <c r="AQ348" s="157"/>
      <c r="AS348" s="137" t="n">
        <v>341</v>
      </c>
      <c r="AT348" s="138" t="n">
        <v>77101001</v>
      </c>
      <c r="AU348" s="138"/>
      <c r="AV348" s="138"/>
      <c r="AW348" s="139" t="str">
        <f aca="false">IF(O348="","",O348)</f>
        <v/>
      </c>
      <c r="AX348" s="138"/>
      <c r="AY348" s="138"/>
      <c r="AZ348" s="138"/>
      <c r="BA348" s="140" t="str">
        <f aca="false">IF(E348="","",E348)</f>
        <v/>
      </c>
      <c r="BB348" s="141" t="str">
        <f aca="false">IF(K348="","",K348)</f>
        <v/>
      </c>
      <c r="BC348" s="142" t="str">
        <f aca="false">IF(L348="","",L348)</f>
        <v/>
      </c>
      <c r="BT348" s="13" t="str">
        <f aca="false">IF($S348="CANCELADO",1,"")</f>
        <v/>
      </c>
      <c r="BU348" s="13" t="str">
        <f aca="false">IF($S348="DEVUELTO",1,"")</f>
        <v/>
      </c>
      <c r="BV348" s="13" t="str">
        <f aca="false">IF($S348="DEVUELTO",1,"")</f>
        <v/>
      </c>
      <c r="BW348" s="13" t="str">
        <f aca="false">IF($S348="CANCELADO",1,"")</f>
        <v/>
      </c>
    </row>
    <row r="349" customFormat="false" ht="23.1" hidden="false" customHeight="true" outlineLevel="0" collapsed="false">
      <c r="A349" s="143" t="n">
        <v>342</v>
      </c>
      <c r="B349" s="144"/>
      <c r="C349" s="145"/>
      <c r="D349" s="146"/>
      <c r="E349" s="147"/>
      <c r="F349" s="148"/>
      <c r="G349" s="144"/>
      <c r="H349" s="144"/>
      <c r="I349" s="144"/>
      <c r="J349" s="148"/>
      <c r="K349" s="148"/>
      <c r="L349" s="149"/>
      <c r="M349" s="144"/>
      <c r="N349" s="150"/>
      <c r="O349" s="150"/>
      <c r="P349" s="151" t="n">
        <f aca="false">IF(O349="",N349,"")</f>
        <v>0</v>
      </c>
      <c r="Q349" s="151" t="str">
        <f aca="false">IF(O349="","",(IF(N349&gt;O349,N349-O349,"")))</f>
        <v/>
      </c>
      <c r="R349" s="151" t="str">
        <f aca="false">IF(N349-O349&lt;0,N349-O349,"")</f>
        <v/>
      </c>
      <c r="S349" s="151" t="str">
        <f aca="false">IF(C349&lt;&gt;"",IF($N349="","CANCELADO",IF($O349&lt;&gt;"","FACTURADO","DEVUELTO")),IF(C349="",""))</f>
        <v/>
      </c>
      <c r="T349" s="152"/>
      <c r="U349" s="144"/>
      <c r="V349" s="153"/>
      <c r="W349" s="153"/>
      <c r="X349" s="154" t="n">
        <f aca="false">V349+W349</f>
        <v>0</v>
      </c>
      <c r="Y349" s="128"/>
      <c r="Z349" s="128"/>
      <c r="AA349" s="129" t="n">
        <f aca="false">IF(AND(Y349&lt;&gt;"",Z349&lt;&gt;""),Z349-Y349,0)</f>
        <v>0</v>
      </c>
      <c r="AB349" s="130"/>
      <c r="AC349" s="130"/>
      <c r="AD349" s="129" t="n">
        <f aca="false">AA349-(AB349+AC349)</f>
        <v>0</v>
      </c>
      <c r="AE349" s="149"/>
      <c r="AF349" s="155"/>
      <c r="AG349" s="146"/>
      <c r="AH349" s="144"/>
      <c r="AI349" s="148"/>
      <c r="AJ349" s="144"/>
      <c r="AK349" s="148"/>
      <c r="AL349" s="149"/>
      <c r="AM349" s="144"/>
      <c r="AN349" s="144"/>
      <c r="AO349" s="156"/>
      <c r="AP349" s="135"/>
      <c r="AQ349" s="157"/>
      <c r="AS349" s="137" t="n">
        <v>342</v>
      </c>
      <c r="AT349" s="141" t="n">
        <v>77101001</v>
      </c>
      <c r="AU349" s="138"/>
      <c r="AV349" s="138"/>
      <c r="AW349" s="139" t="str">
        <f aca="false">IF(O349="","",O349)</f>
        <v/>
      </c>
      <c r="AX349" s="138"/>
      <c r="AY349" s="138"/>
      <c r="AZ349" s="138"/>
      <c r="BA349" s="140" t="str">
        <f aca="false">IF(E349="","",E349)</f>
        <v/>
      </c>
      <c r="BB349" s="141" t="str">
        <f aca="false">IF(K349="","",K349)</f>
        <v/>
      </c>
      <c r="BC349" s="142" t="str">
        <f aca="false">IF(L349="","",L349)</f>
        <v/>
      </c>
      <c r="BT349" s="13" t="str">
        <f aca="false">IF($S349="CANCELADO",1,"")</f>
        <v/>
      </c>
      <c r="BU349" s="13" t="str">
        <f aca="false">IF($S349="DEVUELTO",1,"")</f>
        <v/>
      </c>
      <c r="BV349" s="13" t="str">
        <f aca="false">IF($S349="DEVUELTO",1,"")</f>
        <v/>
      </c>
      <c r="BW349" s="13" t="str">
        <f aca="false">IF($S349="CANCELADO",1,"")</f>
        <v/>
      </c>
    </row>
    <row r="350" customFormat="false" ht="23.1" hidden="false" customHeight="true" outlineLevel="0" collapsed="false">
      <c r="A350" s="143" t="n">
        <v>343</v>
      </c>
      <c r="B350" s="144"/>
      <c r="C350" s="145"/>
      <c r="D350" s="146"/>
      <c r="E350" s="147"/>
      <c r="F350" s="148"/>
      <c r="G350" s="144"/>
      <c r="H350" s="144"/>
      <c r="I350" s="144"/>
      <c r="J350" s="148"/>
      <c r="K350" s="148"/>
      <c r="L350" s="149"/>
      <c r="M350" s="144"/>
      <c r="N350" s="150"/>
      <c r="O350" s="150"/>
      <c r="P350" s="151" t="n">
        <f aca="false">IF(O350="",N350,"")</f>
        <v>0</v>
      </c>
      <c r="Q350" s="151" t="str">
        <f aca="false">IF(O350="","",(IF(N350&gt;O350,N350-O350,"")))</f>
        <v/>
      </c>
      <c r="R350" s="151" t="str">
        <f aca="false">IF(N350-O350&lt;0,N350-O350,"")</f>
        <v/>
      </c>
      <c r="S350" s="151" t="str">
        <f aca="false">IF(C350&lt;&gt;"",IF($N350="","CANCELADO",IF($O350&lt;&gt;"","FACTURADO","DEVUELTO")),IF(C350="",""))</f>
        <v/>
      </c>
      <c r="T350" s="152"/>
      <c r="U350" s="144"/>
      <c r="V350" s="153"/>
      <c r="W350" s="153"/>
      <c r="X350" s="154" t="n">
        <f aca="false">V350+W350</f>
        <v>0</v>
      </c>
      <c r="Y350" s="128"/>
      <c r="Z350" s="128"/>
      <c r="AA350" s="129" t="n">
        <f aca="false">IF(AND(Y350&lt;&gt;"",Z350&lt;&gt;""),Z350-Y350,0)</f>
        <v>0</v>
      </c>
      <c r="AB350" s="130"/>
      <c r="AC350" s="130"/>
      <c r="AD350" s="129" t="n">
        <f aca="false">AA350-(AB350+AC350)</f>
        <v>0</v>
      </c>
      <c r="AE350" s="149"/>
      <c r="AF350" s="155"/>
      <c r="AG350" s="146"/>
      <c r="AH350" s="144"/>
      <c r="AI350" s="148"/>
      <c r="AJ350" s="144"/>
      <c r="AK350" s="148"/>
      <c r="AL350" s="149"/>
      <c r="AM350" s="144"/>
      <c r="AN350" s="144"/>
      <c r="AO350" s="156"/>
      <c r="AP350" s="135"/>
      <c r="AQ350" s="157"/>
      <c r="AS350" s="137" t="n">
        <v>343</v>
      </c>
      <c r="AT350" s="158" t="n">
        <v>77101001</v>
      </c>
      <c r="AU350" s="138"/>
      <c r="AV350" s="138"/>
      <c r="AW350" s="139" t="str">
        <f aca="false">IF(O350="","",O350)</f>
        <v/>
      </c>
      <c r="AX350" s="138"/>
      <c r="AY350" s="138"/>
      <c r="AZ350" s="138"/>
      <c r="BA350" s="140" t="str">
        <f aca="false">IF(E350="","",E350)</f>
        <v/>
      </c>
      <c r="BB350" s="141" t="str">
        <f aca="false">IF(K350="","",K350)</f>
        <v/>
      </c>
      <c r="BC350" s="142" t="str">
        <f aca="false">IF(L350="","",L350)</f>
        <v/>
      </c>
      <c r="BT350" s="13" t="str">
        <f aca="false">IF($S350="CANCELADO",1,"")</f>
        <v/>
      </c>
      <c r="BU350" s="13" t="str">
        <f aca="false">IF($S350="DEVUELTO",1,"")</f>
        <v/>
      </c>
      <c r="BV350" s="13" t="str">
        <f aca="false">IF($S350="DEVUELTO",1,"")</f>
        <v/>
      </c>
      <c r="BW350" s="13" t="str">
        <f aca="false">IF($S350="CANCELADO",1,"")</f>
        <v/>
      </c>
    </row>
    <row r="351" customFormat="false" ht="23.1" hidden="false" customHeight="true" outlineLevel="0" collapsed="false">
      <c r="A351" s="143" t="n">
        <v>344</v>
      </c>
      <c r="B351" s="144"/>
      <c r="C351" s="145"/>
      <c r="D351" s="146"/>
      <c r="E351" s="147"/>
      <c r="F351" s="148"/>
      <c r="G351" s="144"/>
      <c r="H351" s="144"/>
      <c r="I351" s="144"/>
      <c r="J351" s="148"/>
      <c r="K351" s="148"/>
      <c r="L351" s="149"/>
      <c r="M351" s="144"/>
      <c r="N351" s="150"/>
      <c r="O351" s="150"/>
      <c r="P351" s="151" t="n">
        <f aca="false">IF(O351="",N351,"")</f>
        <v>0</v>
      </c>
      <c r="Q351" s="151" t="str">
        <f aca="false">IF(O351="","",(IF(N351&gt;O351,N351-O351,"")))</f>
        <v/>
      </c>
      <c r="R351" s="151" t="str">
        <f aca="false">IF(N351-O351&lt;0,N351-O351,"")</f>
        <v/>
      </c>
      <c r="S351" s="151" t="str">
        <f aca="false">IF(C351&lt;&gt;"",IF($N351="","CANCELADO",IF($O351&lt;&gt;"","FACTURADO","DEVUELTO")),IF(C351="",""))</f>
        <v/>
      </c>
      <c r="T351" s="152"/>
      <c r="U351" s="144"/>
      <c r="V351" s="153"/>
      <c r="W351" s="153"/>
      <c r="X351" s="154" t="n">
        <f aca="false">V351+W351</f>
        <v>0</v>
      </c>
      <c r="Y351" s="128"/>
      <c r="Z351" s="128"/>
      <c r="AA351" s="129" t="n">
        <f aca="false">IF(AND(Y351&lt;&gt;"",Z351&lt;&gt;""),Z351-Y351,0)</f>
        <v>0</v>
      </c>
      <c r="AB351" s="130"/>
      <c r="AC351" s="130"/>
      <c r="AD351" s="129" t="n">
        <f aca="false">AA351-(AB351+AC351)</f>
        <v>0</v>
      </c>
      <c r="AE351" s="149"/>
      <c r="AF351" s="155"/>
      <c r="AG351" s="146"/>
      <c r="AH351" s="144"/>
      <c r="AI351" s="148"/>
      <c r="AJ351" s="144"/>
      <c r="AK351" s="148"/>
      <c r="AL351" s="149"/>
      <c r="AM351" s="144"/>
      <c r="AN351" s="144"/>
      <c r="AO351" s="156"/>
      <c r="AP351" s="135"/>
      <c r="AQ351" s="157"/>
      <c r="AS351" s="137" t="n">
        <v>344</v>
      </c>
      <c r="AT351" s="158" t="n">
        <v>77101001</v>
      </c>
      <c r="AU351" s="138"/>
      <c r="AV351" s="138"/>
      <c r="AW351" s="139" t="str">
        <f aca="false">IF(O351="","",O351)</f>
        <v/>
      </c>
      <c r="AX351" s="138"/>
      <c r="AY351" s="138"/>
      <c r="AZ351" s="138"/>
      <c r="BA351" s="140" t="str">
        <f aca="false">IF(E351="","",E351)</f>
        <v/>
      </c>
      <c r="BB351" s="141" t="str">
        <f aca="false">IF(K351="","",K351)</f>
        <v/>
      </c>
      <c r="BC351" s="142" t="str">
        <f aca="false">IF(L351="","",L351)</f>
        <v/>
      </c>
      <c r="BT351" s="13" t="str">
        <f aca="false">IF($S351="CANCELADO",1,"")</f>
        <v/>
      </c>
      <c r="BU351" s="13" t="str">
        <f aca="false">IF($S351="DEVUELTO",1,"")</f>
        <v/>
      </c>
      <c r="BV351" s="13" t="str">
        <f aca="false">IF($S351="DEVUELTO",1,"")</f>
        <v/>
      </c>
      <c r="BW351" s="13" t="str">
        <f aca="false">IF($S351="CANCELADO",1,"")</f>
        <v/>
      </c>
    </row>
    <row r="352" customFormat="false" ht="23.1" hidden="false" customHeight="true" outlineLevel="0" collapsed="false">
      <c r="A352" s="143" t="n">
        <v>345</v>
      </c>
      <c r="B352" s="144"/>
      <c r="C352" s="145"/>
      <c r="D352" s="146"/>
      <c r="E352" s="147"/>
      <c r="F352" s="148"/>
      <c r="G352" s="144"/>
      <c r="H352" s="144"/>
      <c r="I352" s="144"/>
      <c r="J352" s="148"/>
      <c r="K352" s="148"/>
      <c r="L352" s="149"/>
      <c r="M352" s="144"/>
      <c r="N352" s="150"/>
      <c r="O352" s="150"/>
      <c r="P352" s="151" t="n">
        <f aca="false">IF(O352="",N352,"")</f>
        <v>0</v>
      </c>
      <c r="Q352" s="151" t="str">
        <f aca="false">IF(O352="","",(IF(N352&gt;O352,N352-O352,"")))</f>
        <v/>
      </c>
      <c r="R352" s="151" t="str">
        <f aca="false">IF(N352-O352&lt;0,N352-O352,"")</f>
        <v/>
      </c>
      <c r="S352" s="151" t="str">
        <f aca="false">IF(C352&lt;&gt;"",IF($N352="","CANCELADO",IF($O352&lt;&gt;"","FACTURADO","DEVUELTO")),IF(C352="",""))</f>
        <v/>
      </c>
      <c r="T352" s="152"/>
      <c r="U352" s="144"/>
      <c r="V352" s="153"/>
      <c r="W352" s="153"/>
      <c r="X352" s="154" t="n">
        <f aca="false">V352+W352</f>
        <v>0</v>
      </c>
      <c r="Y352" s="128"/>
      <c r="Z352" s="128"/>
      <c r="AA352" s="129" t="n">
        <f aca="false">IF(AND(Y352&lt;&gt;"",Z352&lt;&gt;""),Z352-Y352,0)</f>
        <v>0</v>
      </c>
      <c r="AB352" s="130"/>
      <c r="AC352" s="130"/>
      <c r="AD352" s="129" t="n">
        <f aca="false">AA352-(AB352+AC352)</f>
        <v>0</v>
      </c>
      <c r="AE352" s="149"/>
      <c r="AF352" s="155"/>
      <c r="AG352" s="146"/>
      <c r="AH352" s="144"/>
      <c r="AI352" s="148"/>
      <c r="AJ352" s="144"/>
      <c r="AK352" s="148"/>
      <c r="AL352" s="149"/>
      <c r="AM352" s="144"/>
      <c r="AN352" s="144"/>
      <c r="AO352" s="156"/>
      <c r="AP352" s="135"/>
      <c r="AQ352" s="157"/>
      <c r="AS352" s="137" t="n">
        <v>345</v>
      </c>
      <c r="AT352" s="158" t="n">
        <v>77101001</v>
      </c>
      <c r="AU352" s="138"/>
      <c r="AV352" s="138"/>
      <c r="AW352" s="139" t="str">
        <f aca="false">IF(O352="","",O352)</f>
        <v/>
      </c>
      <c r="AX352" s="138"/>
      <c r="AY352" s="138"/>
      <c r="AZ352" s="138"/>
      <c r="BA352" s="140" t="str">
        <f aca="false">IF(E352="","",E352)</f>
        <v/>
      </c>
      <c r="BB352" s="141" t="str">
        <f aca="false">IF(K352="","",K352)</f>
        <v/>
      </c>
      <c r="BC352" s="142" t="str">
        <f aca="false">IF(L352="","",L352)</f>
        <v/>
      </c>
      <c r="BT352" s="13" t="str">
        <f aca="false">IF($S352="CANCELADO",1,"")</f>
        <v/>
      </c>
      <c r="BU352" s="13" t="str">
        <f aca="false">IF($S352="DEVUELTO",1,"")</f>
        <v/>
      </c>
      <c r="BV352" s="13" t="str">
        <f aca="false">IF($S352="DEVUELTO",1,"")</f>
        <v/>
      </c>
      <c r="BW352" s="13" t="str">
        <f aca="false">IF($S352="CANCELADO",1,"")</f>
        <v/>
      </c>
    </row>
    <row r="353" customFormat="false" ht="23.1" hidden="false" customHeight="true" outlineLevel="0" collapsed="false">
      <c r="A353" s="143" t="n">
        <v>346</v>
      </c>
      <c r="B353" s="144"/>
      <c r="C353" s="145"/>
      <c r="D353" s="146"/>
      <c r="E353" s="147"/>
      <c r="F353" s="148"/>
      <c r="G353" s="144"/>
      <c r="H353" s="144"/>
      <c r="I353" s="144"/>
      <c r="J353" s="148"/>
      <c r="K353" s="148"/>
      <c r="L353" s="149"/>
      <c r="M353" s="144"/>
      <c r="N353" s="150"/>
      <c r="O353" s="150"/>
      <c r="P353" s="151" t="n">
        <f aca="false">IF(O353="",N353,"")</f>
        <v>0</v>
      </c>
      <c r="Q353" s="151" t="str">
        <f aca="false">IF(O353="","",(IF(N353&gt;O353,N353-O353,"")))</f>
        <v/>
      </c>
      <c r="R353" s="151" t="str">
        <f aca="false">IF(N353-O353&lt;0,N353-O353,"")</f>
        <v/>
      </c>
      <c r="S353" s="151" t="str">
        <f aca="false">IF(C353&lt;&gt;"",IF($N353="","CANCELADO",IF($O353&lt;&gt;"","FACTURADO","DEVUELTO")),IF(C353="",""))</f>
        <v/>
      </c>
      <c r="T353" s="152"/>
      <c r="U353" s="144"/>
      <c r="V353" s="153"/>
      <c r="W353" s="153"/>
      <c r="X353" s="154" t="n">
        <f aca="false">V353+W353</f>
        <v>0</v>
      </c>
      <c r="Y353" s="128"/>
      <c r="Z353" s="128"/>
      <c r="AA353" s="129" t="n">
        <f aca="false">IF(AND(Y353&lt;&gt;"",Z353&lt;&gt;""),Z353-Y353,0)</f>
        <v>0</v>
      </c>
      <c r="AB353" s="130"/>
      <c r="AC353" s="130"/>
      <c r="AD353" s="129" t="n">
        <f aca="false">AA353-(AB353+AC353)</f>
        <v>0</v>
      </c>
      <c r="AE353" s="149"/>
      <c r="AF353" s="155"/>
      <c r="AG353" s="146"/>
      <c r="AH353" s="144"/>
      <c r="AI353" s="148"/>
      <c r="AJ353" s="144"/>
      <c r="AK353" s="148"/>
      <c r="AL353" s="149"/>
      <c r="AM353" s="144"/>
      <c r="AN353" s="144"/>
      <c r="AO353" s="156"/>
      <c r="AP353" s="135"/>
      <c r="AQ353" s="157"/>
      <c r="AS353" s="137" t="n">
        <v>346</v>
      </c>
      <c r="AT353" s="158" t="n">
        <v>77101001</v>
      </c>
      <c r="AU353" s="138"/>
      <c r="AV353" s="138"/>
      <c r="AW353" s="139" t="str">
        <f aca="false">IF(O353="","",O353)</f>
        <v/>
      </c>
      <c r="AX353" s="138"/>
      <c r="AY353" s="138"/>
      <c r="AZ353" s="138"/>
      <c r="BA353" s="140" t="str">
        <f aca="false">IF(E353="","",E353)</f>
        <v/>
      </c>
      <c r="BB353" s="141" t="str">
        <f aca="false">IF(K353="","",K353)</f>
        <v/>
      </c>
      <c r="BC353" s="142" t="str">
        <f aca="false">IF(L353="","",L353)</f>
        <v/>
      </c>
      <c r="BT353" s="13" t="str">
        <f aca="false">IF($S353="CANCELADO",1,"")</f>
        <v/>
      </c>
      <c r="BU353" s="13" t="str">
        <f aca="false">IF($S353="DEVUELTO",1,"")</f>
        <v/>
      </c>
      <c r="BV353" s="13" t="str">
        <f aca="false">IF($S353="DEVUELTO",1,"")</f>
        <v/>
      </c>
      <c r="BW353" s="13" t="str">
        <f aca="false">IF($S353="CANCELADO",1,"")</f>
        <v/>
      </c>
    </row>
    <row r="354" customFormat="false" ht="23.1" hidden="false" customHeight="true" outlineLevel="0" collapsed="false">
      <c r="A354" s="143" t="n">
        <v>347</v>
      </c>
      <c r="B354" s="144"/>
      <c r="C354" s="145"/>
      <c r="D354" s="146"/>
      <c r="E354" s="147"/>
      <c r="F354" s="148"/>
      <c r="G354" s="144"/>
      <c r="H354" s="144"/>
      <c r="I354" s="144"/>
      <c r="J354" s="148"/>
      <c r="K354" s="148"/>
      <c r="L354" s="149"/>
      <c r="M354" s="144"/>
      <c r="N354" s="150"/>
      <c r="O354" s="150"/>
      <c r="P354" s="151" t="n">
        <f aca="false">IF(O354="",N354,"")</f>
        <v>0</v>
      </c>
      <c r="Q354" s="151" t="str">
        <f aca="false">IF(O354="","",(IF(N354&gt;O354,N354-O354,"")))</f>
        <v/>
      </c>
      <c r="R354" s="151" t="str">
        <f aca="false">IF(N354-O354&lt;0,N354-O354,"")</f>
        <v/>
      </c>
      <c r="S354" s="151" t="str">
        <f aca="false">IF(C354&lt;&gt;"",IF($N354="","CANCELADO",IF($O354&lt;&gt;"","FACTURADO","DEVUELTO")),IF(C354="",""))</f>
        <v/>
      </c>
      <c r="T354" s="152"/>
      <c r="U354" s="144"/>
      <c r="V354" s="153"/>
      <c r="W354" s="153"/>
      <c r="X354" s="154" t="n">
        <f aca="false">V354+W354</f>
        <v>0</v>
      </c>
      <c r="Y354" s="128"/>
      <c r="Z354" s="128"/>
      <c r="AA354" s="129" t="n">
        <f aca="false">IF(AND(Y354&lt;&gt;"",Z354&lt;&gt;""),Z354-Y354,0)</f>
        <v>0</v>
      </c>
      <c r="AB354" s="130"/>
      <c r="AC354" s="130"/>
      <c r="AD354" s="129" t="n">
        <f aca="false">AA354-(AB354+AC354)</f>
        <v>0</v>
      </c>
      <c r="AE354" s="149"/>
      <c r="AF354" s="155"/>
      <c r="AG354" s="146"/>
      <c r="AH354" s="144"/>
      <c r="AI354" s="148"/>
      <c r="AJ354" s="144"/>
      <c r="AK354" s="148"/>
      <c r="AL354" s="149"/>
      <c r="AM354" s="144"/>
      <c r="AN354" s="144"/>
      <c r="AO354" s="156"/>
      <c r="AP354" s="135"/>
      <c r="AQ354" s="157"/>
      <c r="AS354" s="137" t="n">
        <v>347</v>
      </c>
      <c r="AT354" s="158" t="n">
        <v>77101001</v>
      </c>
      <c r="AU354" s="138"/>
      <c r="AV354" s="138"/>
      <c r="AW354" s="139" t="str">
        <f aca="false">IF(O354="","",O354)</f>
        <v/>
      </c>
      <c r="AX354" s="138"/>
      <c r="AY354" s="138"/>
      <c r="AZ354" s="138"/>
      <c r="BA354" s="140" t="str">
        <f aca="false">IF(E354="","",E354)</f>
        <v/>
      </c>
      <c r="BB354" s="141" t="str">
        <f aca="false">IF(K354="","",K354)</f>
        <v/>
      </c>
      <c r="BC354" s="142" t="str">
        <f aca="false">IF(L354="","",L354)</f>
        <v/>
      </c>
      <c r="BT354" s="13" t="str">
        <f aca="false">IF($S354="CANCELADO",1,"")</f>
        <v/>
      </c>
      <c r="BU354" s="13" t="str">
        <f aca="false">IF($S354="DEVUELTO",1,"")</f>
        <v/>
      </c>
      <c r="BV354" s="13" t="str">
        <f aca="false">IF($S354="DEVUELTO",1,"")</f>
        <v/>
      </c>
      <c r="BW354" s="13" t="str">
        <f aca="false">IF($S354="CANCELADO",1,"")</f>
        <v/>
      </c>
    </row>
    <row r="355" customFormat="false" ht="23.1" hidden="false" customHeight="true" outlineLevel="0" collapsed="false">
      <c r="A355" s="143" t="n">
        <v>348</v>
      </c>
      <c r="B355" s="144"/>
      <c r="C355" s="145"/>
      <c r="D355" s="146"/>
      <c r="E355" s="147"/>
      <c r="F355" s="148"/>
      <c r="G355" s="144"/>
      <c r="H355" s="144"/>
      <c r="I355" s="144"/>
      <c r="J355" s="148"/>
      <c r="K355" s="148"/>
      <c r="L355" s="149"/>
      <c r="M355" s="144"/>
      <c r="N355" s="150"/>
      <c r="O355" s="150"/>
      <c r="P355" s="151" t="n">
        <f aca="false">IF(O355="",N355,"")</f>
        <v>0</v>
      </c>
      <c r="Q355" s="151" t="str">
        <f aca="false">IF(O355="","",(IF(N355&gt;O355,N355-O355,"")))</f>
        <v/>
      </c>
      <c r="R355" s="151" t="str">
        <f aca="false">IF(N355-O355&lt;0,N355-O355,"")</f>
        <v/>
      </c>
      <c r="S355" s="151" t="str">
        <f aca="false">IF(C355&lt;&gt;"",IF($N355="","CANCELADO",IF($O355&lt;&gt;"","FACTURADO","DEVUELTO")),IF(C355="",""))</f>
        <v/>
      </c>
      <c r="T355" s="152"/>
      <c r="U355" s="144"/>
      <c r="V355" s="153"/>
      <c r="W355" s="153"/>
      <c r="X355" s="154" t="n">
        <f aca="false">V355+W355</f>
        <v>0</v>
      </c>
      <c r="Y355" s="128"/>
      <c r="Z355" s="128"/>
      <c r="AA355" s="129" t="n">
        <f aca="false">IF(AND(Y355&lt;&gt;"",Z355&lt;&gt;""),Z355-Y355,0)</f>
        <v>0</v>
      </c>
      <c r="AB355" s="130"/>
      <c r="AC355" s="130"/>
      <c r="AD355" s="129" t="n">
        <f aca="false">AA355-(AB355+AC355)</f>
        <v>0</v>
      </c>
      <c r="AE355" s="149"/>
      <c r="AF355" s="155"/>
      <c r="AG355" s="146"/>
      <c r="AH355" s="144"/>
      <c r="AI355" s="148"/>
      <c r="AJ355" s="144"/>
      <c r="AK355" s="148"/>
      <c r="AL355" s="149"/>
      <c r="AM355" s="144"/>
      <c r="AN355" s="144"/>
      <c r="AO355" s="156"/>
      <c r="AP355" s="135"/>
      <c r="AQ355" s="157"/>
      <c r="AS355" s="137" t="n">
        <v>348</v>
      </c>
      <c r="AT355" s="158" t="n">
        <v>77101001</v>
      </c>
      <c r="AU355" s="138"/>
      <c r="AV355" s="138"/>
      <c r="AW355" s="139" t="str">
        <f aca="false">IF(O355="","",O355)</f>
        <v/>
      </c>
      <c r="AX355" s="138"/>
      <c r="AY355" s="138"/>
      <c r="AZ355" s="138"/>
      <c r="BA355" s="140" t="str">
        <f aca="false">IF(E355="","",E355)</f>
        <v/>
      </c>
      <c r="BB355" s="141" t="str">
        <f aca="false">IF(K355="","",K355)</f>
        <v/>
      </c>
      <c r="BC355" s="142" t="str">
        <f aca="false">IF(L355="","",L355)</f>
        <v/>
      </c>
      <c r="BT355" s="13" t="str">
        <f aca="false">IF($S355="CANCELADO",1,"")</f>
        <v/>
      </c>
      <c r="BU355" s="13" t="str">
        <f aca="false">IF($S355="DEVUELTO",1,"")</f>
        <v/>
      </c>
      <c r="BV355" s="13" t="str">
        <f aca="false">IF($S355="DEVUELTO",1,"")</f>
        <v/>
      </c>
      <c r="BW355" s="13" t="str">
        <f aca="false">IF($S355="CANCELADO",1,"")</f>
        <v/>
      </c>
    </row>
    <row r="356" customFormat="false" ht="23.1" hidden="false" customHeight="true" outlineLevel="0" collapsed="false">
      <c r="A356" s="143" t="n">
        <v>349</v>
      </c>
      <c r="B356" s="144"/>
      <c r="C356" s="145"/>
      <c r="D356" s="146"/>
      <c r="E356" s="147"/>
      <c r="F356" s="148"/>
      <c r="G356" s="144"/>
      <c r="H356" s="144"/>
      <c r="I356" s="144"/>
      <c r="J356" s="148"/>
      <c r="K356" s="148"/>
      <c r="L356" s="149"/>
      <c r="M356" s="144"/>
      <c r="N356" s="150"/>
      <c r="O356" s="150"/>
      <c r="P356" s="151" t="n">
        <f aca="false">IF(O356="",N356,"")</f>
        <v>0</v>
      </c>
      <c r="Q356" s="151" t="str">
        <f aca="false">IF(O356="","",(IF(N356&gt;O356,N356-O356,"")))</f>
        <v/>
      </c>
      <c r="R356" s="151" t="str">
        <f aca="false">IF(N356-O356&lt;0,N356-O356,"")</f>
        <v/>
      </c>
      <c r="S356" s="151" t="str">
        <f aca="false">IF(C356&lt;&gt;"",IF($N356="","CANCELADO",IF($O356&lt;&gt;"","FACTURADO","DEVUELTO")),IF(C356="",""))</f>
        <v/>
      </c>
      <c r="T356" s="152"/>
      <c r="U356" s="144"/>
      <c r="V356" s="153"/>
      <c r="W356" s="153"/>
      <c r="X356" s="154" t="n">
        <f aca="false">V356+W356</f>
        <v>0</v>
      </c>
      <c r="Y356" s="128"/>
      <c r="Z356" s="128"/>
      <c r="AA356" s="129" t="n">
        <f aca="false">IF(AND(Y356&lt;&gt;"",Z356&lt;&gt;""),Z356-Y356,0)</f>
        <v>0</v>
      </c>
      <c r="AB356" s="130"/>
      <c r="AC356" s="130"/>
      <c r="AD356" s="129" t="n">
        <f aca="false">AA356-(AB356+AC356)</f>
        <v>0</v>
      </c>
      <c r="AE356" s="149"/>
      <c r="AF356" s="155"/>
      <c r="AG356" s="146"/>
      <c r="AH356" s="144"/>
      <c r="AI356" s="148"/>
      <c r="AJ356" s="144"/>
      <c r="AK356" s="148"/>
      <c r="AL356" s="149"/>
      <c r="AM356" s="144"/>
      <c r="AN356" s="144"/>
      <c r="AO356" s="156"/>
      <c r="AP356" s="135"/>
      <c r="AQ356" s="157"/>
      <c r="AS356" s="137" t="n">
        <v>349</v>
      </c>
      <c r="AT356" s="158" t="n">
        <v>77101001</v>
      </c>
      <c r="AU356" s="138"/>
      <c r="AV356" s="138"/>
      <c r="AW356" s="139" t="str">
        <f aca="false">IF(O356="","",O356)</f>
        <v/>
      </c>
      <c r="AX356" s="138"/>
      <c r="AY356" s="138"/>
      <c r="AZ356" s="138"/>
      <c r="BA356" s="140" t="str">
        <f aca="false">IF(E356="","",E356)</f>
        <v/>
      </c>
      <c r="BB356" s="141" t="str">
        <f aca="false">IF(K356="","",K356)</f>
        <v/>
      </c>
      <c r="BC356" s="142" t="str">
        <f aca="false">IF(L356="","",L356)</f>
        <v/>
      </c>
      <c r="BT356" s="13" t="str">
        <f aca="false">IF($S356="CANCELADO",1,"")</f>
        <v/>
      </c>
      <c r="BU356" s="13" t="str">
        <f aca="false">IF($S356="DEVUELTO",1,"")</f>
        <v/>
      </c>
      <c r="BV356" s="13" t="str">
        <f aca="false">IF($S356="DEVUELTO",1,"")</f>
        <v/>
      </c>
      <c r="BW356" s="13" t="str">
        <f aca="false">IF($S356="CANCELADO",1,"")</f>
        <v/>
      </c>
    </row>
    <row r="357" customFormat="false" ht="23.1" hidden="false" customHeight="true" outlineLevel="0" collapsed="false">
      <c r="A357" s="143" t="n">
        <v>350</v>
      </c>
      <c r="B357" s="144"/>
      <c r="C357" s="145"/>
      <c r="D357" s="146"/>
      <c r="E357" s="147"/>
      <c r="F357" s="148"/>
      <c r="G357" s="144"/>
      <c r="H357" s="144"/>
      <c r="I357" s="144"/>
      <c r="J357" s="148"/>
      <c r="K357" s="148"/>
      <c r="L357" s="149"/>
      <c r="M357" s="144"/>
      <c r="N357" s="150"/>
      <c r="O357" s="150"/>
      <c r="P357" s="151" t="n">
        <f aca="false">IF(O357="",N357,"")</f>
        <v>0</v>
      </c>
      <c r="Q357" s="151" t="str">
        <f aca="false">IF(O357="","",(IF(N357&gt;O357,N357-O357,"")))</f>
        <v/>
      </c>
      <c r="R357" s="151" t="str">
        <f aca="false">IF(N357-O357&lt;0,N357-O357,"")</f>
        <v/>
      </c>
      <c r="S357" s="151" t="str">
        <f aca="false">IF(C357&lt;&gt;"",IF($N357="","CANCELADO",IF($O357&lt;&gt;"","FACTURADO","DEVUELTO")),IF(C357="",""))</f>
        <v/>
      </c>
      <c r="T357" s="152"/>
      <c r="U357" s="144"/>
      <c r="V357" s="153"/>
      <c r="W357" s="153"/>
      <c r="X357" s="154" t="n">
        <f aca="false">V357+W357</f>
        <v>0</v>
      </c>
      <c r="Y357" s="128"/>
      <c r="Z357" s="128"/>
      <c r="AA357" s="129" t="n">
        <f aca="false">IF(AND(Y357&lt;&gt;"",Z357&lt;&gt;""),Z357-Y357,0)</f>
        <v>0</v>
      </c>
      <c r="AB357" s="130"/>
      <c r="AC357" s="130"/>
      <c r="AD357" s="129" t="n">
        <f aca="false">AA357-(AB357+AC357)</f>
        <v>0</v>
      </c>
      <c r="AE357" s="149"/>
      <c r="AF357" s="155"/>
      <c r="AG357" s="146"/>
      <c r="AH357" s="144"/>
      <c r="AI357" s="148"/>
      <c r="AJ357" s="144"/>
      <c r="AK357" s="148"/>
      <c r="AL357" s="149"/>
      <c r="AM357" s="144"/>
      <c r="AN357" s="144"/>
      <c r="AO357" s="156"/>
      <c r="AP357" s="135"/>
      <c r="AQ357" s="157"/>
      <c r="AS357" s="137" t="n">
        <v>350</v>
      </c>
      <c r="AT357" s="158" t="n">
        <v>77101001</v>
      </c>
      <c r="AU357" s="138"/>
      <c r="AV357" s="138"/>
      <c r="AW357" s="139" t="str">
        <f aca="false">IF(O357="","",O357)</f>
        <v/>
      </c>
      <c r="AX357" s="138"/>
      <c r="AY357" s="138"/>
      <c r="AZ357" s="138"/>
      <c r="BA357" s="140" t="str">
        <f aca="false">IF(E357="","",E357)</f>
        <v/>
      </c>
      <c r="BB357" s="141" t="str">
        <f aca="false">IF(K357="","",K357)</f>
        <v/>
      </c>
      <c r="BC357" s="142" t="str">
        <f aca="false">IF(L357="","",L357)</f>
        <v/>
      </c>
      <c r="BT357" s="13" t="str">
        <f aca="false">IF($S357="CANCELADO",1,"")</f>
        <v/>
      </c>
      <c r="BU357" s="13" t="str">
        <f aca="false">IF($S357="DEVUELTO",1,"")</f>
        <v/>
      </c>
      <c r="BV357" s="13" t="str">
        <f aca="false">IF($S357="DEVUELTO",1,"")</f>
        <v/>
      </c>
      <c r="BW357" s="13" t="str">
        <f aca="false">IF($S357="CANCELADO",1,"")</f>
        <v/>
      </c>
    </row>
    <row r="358" customFormat="false" ht="23.1" hidden="false" customHeight="true" outlineLevel="0" collapsed="false">
      <c r="A358" s="143" t="n">
        <v>351</v>
      </c>
      <c r="B358" s="144"/>
      <c r="C358" s="145"/>
      <c r="D358" s="146"/>
      <c r="E358" s="147"/>
      <c r="F358" s="148"/>
      <c r="G358" s="144"/>
      <c r="H358" s="144"/>
      <c r="I358" s="144"/>
      <c r="J358" s="148"/>
      <c r="K358" s="148"/>
      <c r="L358" s="149"/>
      <c r="M358" s="144"/>
      <c r="N358" s="150"/>
      <c r="O358" s="150"/>
      <c r="P358" s="151" t="n">
        <f aca="false">IF(O358="",N358,"")</f>
        <v>0</v>
      </c>
      <c r="Q358" s="151" t="str">
        <f aca="false">IF(O358="","",(IF(N358&gt;O358,N358-O358,"")))</f>
        <v/>
      </c>
      <c r="R358" s="151" t="str">
        <f aca="false">IF(N358-O358&lt;0,N358-O358,"")</f>
        <v/>
      </c>
      <c r="S358" s="151" t="str">
        <f aca="false">IF(C358&lt;&gt;"",IF($N358="","CANCELADO",IF($O358&lt;&gt;"","FACTURADO","DEVUELTO")),IF(C358="",""))</f>
        <v/>
      </c>
      <c r="T358" s="152"/>
      <c r="U358" s="144"/>
      <c r="V358" s="153"/>
      <c r="W358" s="153"/>
      <c r="X358" s="154" t="n">
        <f aca="false">V358+W358</f>
        <v>0</v>
      </c>
      <c r="Y358" s="128"/>
      <c r="Z358" s="128"/>
      <c r="AA358" s="129" t="n">
        <f aca="false">IF(AND(Y358&lt;&gt;"",Z358&lt;&gt;""),Z358-Y358,0)</f>
        <v>0</v>
      </c>
      <c r="AB358" s="130"/>
      <c r="AC358" s="130"/>
      <c r="AD358" s="129" t="n">
        <f aca="false">AA358-(AB358+AC358)</f>
        <v>0</v>
      </c>
      <c r="AE358" s="149"/>
      <c r="AF358" s="155"/>
      <c r="AG358" s="146"/>
      <c r="AH358" s="144"/>
      <c r="AI358" s="148"/>
      <c r="AJ358" s="144"/>
      <c r="AK358" s="148"/>
      <c r="AL358" s="149"/>
      <c r="AM358" s="144"/>
      <c r="AN358" s="144"/>
      <c r="AO358" s="156"/>
      <c r="AP358" s="135"/>
      <c r="AQ358" s="157"/>
      <c r="AS358" s="137" t="n">
        <v>351</v>
      </c>
      <c r="AT358" s="160" t="n">
        <v>77101001</v>
      </c>
      <c r="AU358" s="161"/>
      <c r="AV358" s="161"/>
      <c r="AW358" s="162" t="str">
        <f aca="false">IF(O358="","",O358)</f>
        <v/>
      </c>
      <c r="AX358" s="161"/>
      <c r="AY358" s="161"/>
      <c r="AZ358" s="161"/>
      <c r="BA358" s="163" t="str">
        <f aca="false">IF(E358="","",E358)</f>
        <v/>
      </c>
      <c r="BB358" s="164" t="str">
        <f aca="false">IF(K358="","",K358)</f>
        <v/>
      </c>
      <c r="BC358" s="165" t="str">
        <f aca="false">IF(L358="","",L358)</f>
        <v/>
      </c>
      <c r="BT358" s="13" t="str">
        <f aca="false">IF($S358="CANCELADO",1,"")</f>
        <v/>
      </c>
      <c r="BU358" s="13" t="str">
        <f aca="false">IF($S358="DEVUELTO",1,"")</f>
        <v/>
      </c>
      <c r="BV358" s="13" t="str">
        <f aca="false">IF($S358="DEVUELTO",1,"")</f>
        <v/>
      </c>
      <c r="BW358" s="13" t="str">
        <f aca="false">IF($S358="CANCELADO",1,"")</f>
        <v/>
      </c>
    </row>
    <row r="359" customFormat="false" ht="23.1" hidden="false" customHeight="true" outlineLevel="0" collapsed="false">
      <c r="A359" s="143" t="n">
        <v>352</v>
      </c>
      <c r="B359" s="144"/>
      <c r="C359" s="145"/>
      <c r="D359" s="146"/>
      <c r="E359" s="147"/>
      <c r="F359" s="148"/>
      <c r="G359" s="144"/>
      <c r="H359" s="144"/>
      <c r="I359" s="144"/>
      <c r="J359" s="148"/>
      <c r="K359" s="148"/>
      <c r="L359" s="149"/>
      <c r="M359" s="144"/>
      <c r="N359" s="150"/>
      <c r="O359" s="150"/>
      <c r="P359" s="151" t="n">
        <f aca="false">IF(O359="",N359,"")</f>
        <v>0</v>
      </c>
      <c r="Q359" s="151" t="str">
        <f aca="false">IF(O359="","",(IF(N359&gt;O359,N359-O359,"")))</f>
        <v/>
      </c>
      <c r="R359" s="151" t="str">
        <f aca="false">IF(N359-O359&lt;0,N359-O359,"")</f>
        <v/>
      </c>
      <c r="S359" s="151" t="str">
        <f aca="false">IF(C359&lt;&gt;"",IF($N359="","CANCELADO",IF($O359&lt;&gt;"","FACTURADO","DEVUELTO")),IF(C359="",""))</f>
        <v/>
      </c>
      <c r="T359" s="152"/>
      <c r="U359" s="144"/>
      <c r="V359" s="153"/>
      <c r="W359" s="153"/>
      <c r="X359" s="154" t="n">
        <f aca="false">V359+W359</f>
        <v>0</v>
      </c>
      <c r="Y359" s="128"/>
      <c r="Z359" s="128"/>
      <c r="AA359" s="129" t="n">
        <f aca="false">IF(AND(Y359&lt;&gt;"",Z359&lt;&gt;""),Z359-Y359,0)</f>
        <v>0</v>
      </c>
      <c r="AB359" s="130"/>
      <c r="AC359" s="130"/>
      <c r="AD359" s="129" t="n">
        <f aca="false">AA359-(AB359+AC359)</f>
        <v>0</v>
      </c>
      <c r="AE359" s="149"/>
      <c r="AF359" s="155"/>
      <c r="AG359" s="146"/>
      <c r="AH359" s="144"/>
      <c r="AI359" s="148"/>
      <c r="AJ359" s="144"/>
      <c r="AK359" s="148"/>
      <c r="AL359" s="149"/>
      <c r="AM359" s="144"/>
      <c r="AN359" s="144"/>
      <c r="AO359" s="156"/>
      <c r="AP359" s="135"/>
      <c r="AQ359" s="157"/>
      <c r="AS359" s="137" t="n">
        <v>352</v>
      </c>
      <c r="AT359" s="160" t="n">
        <v>77101001</v>
      </c>
      <c r="AU359" s="161"/>
      <c r="AV359" s="161"/>
      <c r="AW359" s="162" t="str">
        <f aca="false">IF(O359="","",O359)</f>
        <v/>
      </c>
      <c r="AX359" s="161"/>
      <c r="AY359" s="161"/>
      <c r="AZ359" s="161"/>
      <c r="BA359" s="163" t="str">
        <f aca="false">IF(E359="","",E359)</f>
        <v/>
      </c>
      <c r="BB359" s="164" t="str">
        <f aca="false">IF(K359="","",K359)</f>
        <v/>
      </c>
      <c r="BC359" s="165" t="str">
        <f aca="false">IF(L359="","",L359)</f>
        <v/>
      </c>
      <c r="BT359" s="13" t="str">
        <f aca="false">IF($S359="CANCELADO",1,"")</f>
        <v/>
      </c>
      <c r="BU359" s="13" t="str">
        <f aca="false">IF($S359="DEVUELTO",1,"")</f>
        <v/>
      </c>
      <c r="BV359" s="13" t="str">
        <f aca="false">IF($S359="DEVUELTO",1,"")</f>
        <v/>
      </c>
      <c r="BW359" s="13" t="str">
        <f aca="false">IF($S359="CANCELADO",1,"")</f>
        <v/>
      </c>
    </row>
    <row r="360" customFormat="false" ht="23.1" hidden="false" customHeight="true" outlineLevel="0" collapsed="false">
      <c r="A360" s="143" t="n">
        <v>353</v>
      </c>
      <c r="B360" s="144"/>
      <c r="C360" s="145"/>
      <c r="D360" s="146"/>
      <c r="E360" s="147"/>
      <c r="F360" s="148"/>
      <c r="G360" s="144"/>
      <c r="H360" s="144"/>
      <c r="I360" s="144"/>
      <c r="J360" s="148"/>
      <c r="K360" s="148"/>
      <c r="L360" s="149"/>
      <c r="M360" s="144"/>
      <c r="N360" s="150"/>
      <c r="O360" s="150"/>
      <c r="P360" s="151" t="n">
        <f aca="false">IF(O360="",N360,"")</f>
        <v>0</v>
      </c>
      <c r="Q360" s="151" t="str">
        <f aca="false">IF(O360="","",(IF(N360&gt;O360,N360-O360,"")))</f>
        <v/>
      </c>
      <c r="R360" s="151" t="str">
        <f aca="false">IF(N360-O360&lt;0,N360-O360,"")</f>
        <v/>
      </c>
      <c r="S360" s="151" t="str">
        <f aca="false">IF(C360&lt;&gt;"",IF($N360="","CANCELADO",IF($O360&lt;&gt;"","FACTURADO","DEVUELTO")),IF(C360="",""))</f>
        <v/>
      </c>
      <c r="T360" s="152"/>
      <c r="U360" s="144"/>
      <c r="V360" s="153"/>
      <c r="W360" s="153"/>
      <c r="X360" s="154" t="n">
        <f aca="false">V360+W360</f>
        <v>0</v>
      </c>
      <c r="Y360" s="128"/>
      <c r="Z360" s="128"/>
      <c r="AA360" s="129" t="n">
        <f aca="false">IF(AND(Y360&lt;&gt;"",Z360&lt;&gt;""),Z360-Y360,0)</f>
        <v>0</v>
      </c>
      <c r="AB360" s="130"/>
      <c r="AC360" s="130"/>
      <c r="AD360" s="129" t="n">
        <f aca="false">AA360-(AB360+AC360)</f>
        <v>0</v>
      </c>
      <c r="AE360" s="149"/>
      <c r="AF360" s="155"/>
      <c r="AG360" s="146"/>
      <c r="AH360" s="144"/>
      <c r="AI360" s="148"/>
      <c r="AJ360" s="144"/>
      <c r="AK360" s="148"/>
      <c r="AL360" s="149"/>
      <c r="AM360" s="144"/>
      <c r="AN360" s="144"/>
      <c r="AO360" s="156"/>
      <c r="AP360" s="135"/>
      <c r="AQ360" s="157"/>
      <c r="AS360" s="137" t="n">
        <v>353</v>
      </c>
      <c r="AT360" s="160" t="n">
        <v>77101001</v>
      </c>
      <c r="AU360" s="161"/>
      <c r="AV360" s="161"/>
      <c r="AW360" s="162" t="str">
        <f aca="false">IF(O360="","",O360)</f>
        <v/>
      </c>
      <c r="AX360" s="161"/>
      <c r="AY360" s="161"/>
      <c r="AZ360" s="161"/>
      <c r="BA360" s="163" t="str">
        <f aca="false">IF(E360="","",E360)</f>
        <v/>
      </c>
      <c r="BB360" s="164" t="str">
        <f aca="false">IF(K360="","",K360)</f>
        <v/>
      </c>
      <c r="BC360" s="165" t="str">
        <f aca="false">IF(L360="","",L360)</f>
        <v/>
      </c>
      <c r="BT360" s="13" t="str">
        <f aca="false">IF($S360="CANCELADO",1,"")</f>
        <v/>
      </c>
      <c r="BU360" s="13" t="str">
        <f aca="false">IF($S360="DEVUELTO",1,"")</f>
        <v/>
      </c>
      <c r="BV360" s="13" t="str">
        <f aca="false">IF($S360="DEVUELTO",1,"")</f>
        <v/>
      </c>
      <c r="BW360" s="13" t="str">
        <f aca="false">IF($S360="CANCELADO",1,"")</f>
        <v/>
      </c>
    </row>
    <row r="361" customFormat="false" ht="23.1" hidden="false" customHeight="true" outlineLevel="0" collapsed="false">
      <c r="A361" s="143" t="n">
        <v>354</v>
      </c>
      <c r="B361" s="144"/>
      <c r="C361" s="145"/>
      <c r="D361" s="146"/>
      <c r="E361" s="147"/>
      <c r="F361" s="148"/>
      <c r="G361" s="144"/>
      <c r="H361" s="144"/>
      <c r="I361" s="144"/>
      <c r="J361" s="148"/>
      <c r="K361" s="148"/>
      <c r="L361" s="149"/>
      <c r="M361" s="144"/>
      <c r="N361" s="150"/>
      <c r="O361" s="150"/>
      <c r="P361" s="151" t="n">
        <f aca="false">IF(O361="",N361,"")</f>
        <v>0</v>
      </c>
      <c r="Q361" s="151" t="str">
        <f aca="false">IF(O361="","",(IF(N361&gt;O361,N361-O361,"")))</f>
        <v/>
      </c>
      <c r="R361" s="151" t="str">
        <f aca="false">IF(N361-O361&lt;0,N361-O361,"")</f>
        <v/>
      </c>
      <c r="S361" s="151" t="str">
        <f aca="false">IF(C361&lt;&gt;"",IF($N361="","CANCELADO",IF($O361&lt;&gt;"","FACTURADO","DEVUELTO")),IF(C361="",""))</f>
        <v/>
      </c>
      <c r="T361" s="152"/>
      <c r="U361" s="144"/>
      <c r="V361" s="153"/>
      <c r="W361" s="153"/>
      <c r="X361" s="154" t="n">
        <f aca="false">V361+W361</f>
        <v>0</v>
      </c>
      <c r="Y361" s="128"/>
      <c r="Z361" s="128"/>
      <c r="AA361" s="129" t="n">
        <f aca="false">IF(AND(Y361&lt;&gt;"",Z361&lt;&gt;""),Z361-Y361,0)</f>
        <v>0</v>
      </c>
      <c r="AB361" s="130"/>
      <c r="AC361" s="130"/>
      <c r="AD361" s="129" t="n">
        <f aca="false">AA361-(AB361+AC361)</f>
        <v>0</v>
      </c>
      <c r="AE361" s="149"/>
      <c r="AF361" s="155"/>
      <c r="AG361" s="146"/>
      <c r="AH361" s="144"/>
      <c r="AI361" s="148"/>
      <c r="AJ361" s="144"/>
      <c r="AK361" s="148"/>
      <c r="AL361" s="149"/>
      <c r="AM361" s="144"/>
      <c r="AN361" s="144"/>
      <c r="AO361" s="156"/>
      <c r="AP361" s="135"/>
      <c r="AQ361" s="157"/>
      <c r="AS361" s="137" t="n">
        <v>354</v>
      </c>
      <c r="AT361" s="160" t="n">
        <v>77101001</v>
      </c>
      <c r="AU361" s="161"/>
      <c r="AV361" s="161"/>
      <c r="AW361" s="162" t="str">
        <f aca="false">IF(O361="","",O361)</f>
        <v/>
      </c>
      <c r="AX361" s="161"/>
      <c r="AY361" s="161"/>
      <c r="AZ361" s="161"/>
      <c r="BA361" s="163" t="str">
        <f aca="false">IF(E361="","",E361)</f>
        <v/>
      </c>
      <c r="BB361" s="164" t="str">
        <f aca="false">IF(K361="","",K361)</f>
        <v/>
      </c>
      <c r="BC361" s="165" t="str">
        <f aca="false">IF(L361="","",L361)</f>
        <v/>
      </c>
      <c r="BT361" s="13" t="str">
        <f aca="false">IF($S361="CANCELADO",1,"")</f>
        <v/>
      </c>
      <c r="BU361" s="13" t="str">
        <f aca="false">IF($S361="DEVUELTO",1,"")</f>
        <v/>
      </c>
      <c r="BV361" s="13" t="str">
        <f aca="false">IF($S361="DEVUELTO",1,"")</f>
        <v/>
      </c>
      <c r="BW361" s="13" t="str">
        <f aca="false">IF($S361="CANCELADO",1,"")</f>
        <v/>
      </c>
    </row>
    <row r="362" customFormat="false" ht="23.1" hidden="false" customHeight="true" outlineLevel="0" collapsed="false">
      <c r="A362" s="143" t="n">
        <v>355</v>
      </c>
      <c r="B362" s="144"/>
      <c r="C362" s="145"/>
      <c r="D362" s="146"/>
      <c r="E362" s="147"/>
      <c r="F362" s="148"/>
      <c r="G362" s="144"/>
      <c r="H362" s="144"/>
      <c r="I362" s="144"/>
      <c r="J362" s="148"/>
      <c r="K362" s="148"/>
      <c r="L362" s="149"/>
      <c r="M362" s="144"/>
      <c r="N362" s="150"/>
      <c r="O362" s="150"/>
      <c r="P362" s="151" t="n">
        <f aca="false">IF(O362="",N362,"")</f>
        <v>0</v>
      </c>
      <c r="Q362" s="151" t="str">
        <f aca="false">IF(O362="","",(IF(N362&gt;O362,N362-O362,"")))</f>
        <v/>
      </c>
      <c r="R362" s="151" t="str">
        <f aca="false">IF(N362-O362&lt;0,N362-O362,"")</f>
        <v/>
      </c>
      <c r="S362" s="151" t="str">
        <f aca="false">IF(C362&lt;&gt;"",IF($N362="","CANCELADO",IF($O362&lt;&gt;"","FACTURADO","DEVUELTO")),IF(C362="",""))</f>
        <v/>
      </c>
      <c r="T362" s="152"/>
      <c r="U362" s="144"/>
      <c r="V362" s="153"/>
      <c r="W362" s="153"/>
      <c r="X362" s="154" t="n">
        <f aca="false">V362+W362</f>
        <v>0</v>
      </c>
      <c r="Y362" s="128"/>
      <c r="Z362" s="128"/>
      <c r="AA362" s="129" t="n">
        <f aca="false">IF(AND(Y362&lt;&gt;"",Z362&lt;&gt;""),Z362-Y362,0)</f>
        <v>0</v>
      </c>
      <c r="AB362" s="130"/>
      <c r="AC362" s="130"/>
      <c r="AD362" s="129" t="n">
        <f aca="false">AA362-(AB362+AC362)</f>
        <v>0</v>
      </c>
      <c r="AE362" s="149"/>
      <c r="AF362" s="155"/>
      <c r="AG362" s="146"/>
      <c r="AH362" s="144"/>
      <c r="AI362" s="148"/>
      <c r="AJ362" s="144"/>
      <c r="AK362" s="148"/>
      <c r="AL362" s="149"/>
      <c r="AM362" s="144"/>
      <c r="AN362" s="144"/>
      <c r="AO362" s="156"/>
      <c r="AP362" s="135"/>
      <c r="AQ362" s="157"/>
      <c r="AS362" s="137" t="n">
        <v>355</v>
      </c>
      <c r="AT362" s="160" t="n">
        <v>77101001</v>
      </c>
      <c r="AU362" s="161"/>
      <c r="AV362" s="161"/>
      <c r="AW362" s="162" t="str">
        <f aca="false">IF(O362="","",O362)</f>
        <v/>
      </c>
      <c r="AX362" s="161"/>
      <c r="AY362" s="161"/>
      <c r="AZ362" s="161"/>
      <c r="BA362" s="163" t="str">
        <f aca="false">IF(E362="","",E362)</f>
        <v/>
      </c>
      <c r="BB362" s="164" t="str">
        <f aca="false">IF(K362="","",K362)</f>
        <v/>
      </c>
      <c r="BC362" s="165" t="str">
        <f aca="false">IF(L362="","",L362)</f>
        <v/>
      </c>
      <c r="BT362" s="13" t="str">
        <f aca="false">IF($S362="CANCELADO",1,"")</f>
        <v/>
      </c>
      <c r="BU362" s="13" t="str">
        <f aca="false">IF($S362="DEVUELTO",1,"")</f>
        <v/>
      </c>
      <c r="BV362" s="13" t="str">
        <f aca="false">IF($S362="DEVUELTO",1,"")</f>
        <v/>
      </c>
      <c r="BW362" s="13" t="str">
        <f aca="false">IF($S362="CANCELADO",1,"")</f>
        <v/>
      </c>
    </row>
    <row r="363" customFormat="false" ht="23.1" hidden="false" customHeight="true" outlineLevel="0" collapsed="false">
      <c r="A363" s="143" t="n">
        <v>356</v>
      </c>
      <c r="B363" s="144"/>
      <c r="C363" s="145"/>
      <c r="D363" s="146"/>
      <c r="E363" s="147"/>
      <c r="F363" s="148"/>
      <c r="G363" s="144"/>
      <c r="H363" s="144"/>
      <c r="I363" s="144"/>
      <c r="J363" s="148"/>
      <c r="K363" s="148"/>
      <c r="L363" s="149"/>
      <c r="M363" s="144"/>
      <c r="N363" s="150"/>
      <c r="O363" s="150"/>
      <c r="P363" s="151" t="n">
        <f aca="false">IF(O363="",N363,"")</f>
        <v>0</v>
      </c>
      <c r="Q363" s="151" t="str">
        <f aca="false">IF(O363="","",(IF(N363&gt;O363,N363-O363,"")))</f>
        <v/>
      </c>
      <c r="R363" s="151" t="str">
        <f aca="false">IF(N363-O363&lt;0,N363-O363,"")</f>
        <v/>
      </c>
      <c r="S363" s="151" t="str">
        <f aca="false">IF(C363&lt;&gt;"",IF($N363="","CANCELADO",IF($O363&lt;&gt;"","FACTURADO","DEVUELTO")),IF(C363="",""))</f>
        <v/>
      </c>
      <c r="T363" s="152"/>
      <c r="U363" s="144"/>
      <c r="V363" s="153"/>
      <c r="W363" s="153"/>
      <c r="X363" s="154" t="n">
        <f aca="false">V363+W363</f>
        <v>0</v>
      </c>
      <c r="Y363" s="128"/>
      <c r="Z363" s="128"/>
      <c r="AA363" s="129" t="n">
        <f aca="false">IF(AND(Y363&lt;&gt;"",Z363&lt;&gt;""),Z363-Y363,0)</f>
        <v>0</v>
      </c>
      <c r="AB363" s="130"/>
      <c r="AC363" s="130"/>
      <c r="AD363" s="129" t="n">
        <f aca="false">AA363-(AB363+AC363)</f>
        <v>0</v>
      </c>
      <c r="AE363" s="149"/>
      <c r="AF363" s="155"/>
      <c r="AG363" s="146"/>
      <c r="AH363" s="144"/>
      <c r="AI363" s="148"/>
      <c r="AJ363" s="144"/>
      <c r="AK363" s="148"/>
      <c r="AL363" s="149"/>
      <c r="AM363" s="144"/>
      <c r="AN363" s="144"/>
      <c r="AO363" s="156"/>
      <c r="AP363" s="135"/>
      <c r="AQ363" s="157"/>
      <c r="AS363" s="137" t="n">
        <v>356</v>
      </c>
      <c r="AT363" s="160" t="n">
        <v>77101001</v>
      </c>
      <c r="AU363" s="161"/>
      <c r="AV363" s="161"/>
      <c r="AW363" s="162" t="str">
        <f aca="false">IF(O363="","",O363)</f>
        <v/>
      </c>
      <c r="AX363" s="161"/>
      <c r="AY363" s="161"/>
      <c r="AZ363" s="161"/>
      <c r="BA363" s="163" t="str">
        <f aca="false">IF(E363="","",E363)</f>
        <v/>
      </c>
      <c r="BB363" s="164" t="str">
        <f aca="false">IF(K363="","",K363)</f>
        <v/>
      </c>
      <c r="BC363" s="165" t="str">
        <f aca="false">IF(L363="","",L363)</f>
        <v/>
      </c>
      <c r="BT363" s="13" t="str">
        <f aca="false">IF($S363="CANCELADO",1,"")</f>
        <v/>
      </c>
      <c r="BU363" s="13" t="str">
        <f aca="false">IF($S363="DEVUELTO",1,"")</f>
        <v/>
      </c>
      <c r="BV363" s="13" t="str">
        <f aca="false">IF($S363="DEVUELTO",1,"")</f>
        <v/>
      </c>
      <c r="BW363" s="13" t="str">
        <f aca="false">IF($S363="CANCELADO",1,"")</f>
        <v/>
      </c>
    </row>
    <row r="364" customFormat="false" ht="23.1" hidden="false" customHeight="true" outlineLevel="0" collapsed="false">
      <c r="A364" s="143" t="n">
        <v>357</v>
      </c>
      <c r="B364" s="144"/>
      <c r="C364" s="145"/>
      <c r="D364" s="146"/>
      <c r="E364" s="147"/>
      <c r="F364" s="148"/>
      <c r="G364" s="144"/>
      <c r="H364" s="144"/>
      <c r="I364" s="144"/>
      <c r="J364" s="148"/>
      <c r="K364" s="148"/>
      <c r="L364" s="149"/>
      <c r="M364" s="144"/>
      <c r="N364" s="150"/>
      <c r="O364" s="150"/>
      <c r="P364" s="151" t="n">
        <f aca="false">IF(O364="",N364,"")</f>
        <v>0</v>
      </c>
      <c r="Q364" s="151" t="str">
        <f aca="false">IF(O364="","",(IF(N364&gt;O364,N364-O364,"")))</f>
        <v/>
      </c>
      <c r="R364" s="151" t="str">
        <f aca="false">IF(N364-O364&lt;0,N364-O364,"")</f>
        <v/>
      </c>
      <c r="S364" s="151" t="str">
        <f aca="false">IF(C364&lt;&gt;"",IF($N364="","CANCELADO",IF($O364&lt;&gt;"","FACTURADO","DEVUELTO")),IF(C364="",""))</f>
        <v/>
      </c>
      <c r="T364" s="152"/>
      <c r="U364" s="144"/>
      <c r="V364" s="153"/>
      <c r="W364" s="153"/>
      <c r="X364" s="154" t="n">
        <f aca="false">V364+W364</f>
        <v>0</v>
      </c>
      <c r="Y364" s="128"/>
      <c r="Z364" s="128"/>
      <c r="AA364" s="129" t="n">
        <f aca="false">IF(AND(Y364&lt;&gt;"",Z364&lt;&gt;""),Z364-Y364,0)</f>
        <v>0</v>
      </c>
      <c r="AB364" s="130"/>
      <c r="AC364" s="130"/>
      <c r="AD364" s="129" t="n">
        <f aca="false">AA364-(AB364+AC364)</f>
        <v>0</v>
      </c>
      <c r="AE364" s="149"/>
      <c r="AF364" s="155"/>
      <c r="AG364" s="146"/>
      <c r="AH364" s="144"/>
      <c r="AI364" s="148"/>
      <c r="AJ364" s="144"/>
      <c r="AK364" s="148"/>
      <c r="AL364" s="149"/>
      <c r="AM364" s="144"/>
      <c r="AN364" s="144"/>
      <c r="AO364" s="156"/>
      <c r="AP364" s="135"/>
      <c r="AQ364" s="157"/>
      <c r="AS364" s="137" t="n">
        <v>357</v>
      </c>
      <c r="AT364" s="160" t="n">
        <v>77101001</v>
      </c>
      <c r="AU364" s="161"/>
      <c r="AV364" s="161"/>
      <c r="AW364" s="162" t="str">
        <f aca="false">IF(O364="","",O364)</f>
        <v/>
      </c>
      <c r="AX364" s="161"/>
      <c r="AY364" s="161"/>
      <c r="AZ364" s="161"/>
      <c r="BA364" s="163" t="str">
        <f aca="false">IF(E364="","",E364)</f>
        <v/>
      </c>
      <c r="BB364" s="164" t="str">
        <f aca="false">IF(K364="","",K364)</f>
        <v/>
      </c>
      <c r="BC364" s="165" t="str">
        <f aca="false">IF(L364="","",L364)</f>
        <v/>
      </c>
      <c r="BT364" s="13" t="str">
        <f aca="false">IF($S364="CANCELADO",1,"")</f>
        <v/>
      </c>
      <c r="BU364" s="13" t="str">
        <f aca="false">IF($S364="DEVUELTO",1,"")</f>
        <v/>
      </c>
      <c r="BV364" s="13" t="str">
        <f aca="false">IF($S364="DEVUELTO",1,"")</f>
        <v/>
      </c>
      <c r="BW364" s="13" t="str">
        <f aca="false">IF($S364="CANCELADO",1,"")</f>
        <v/>
      </c>
    </row>
    <row r="365" customFormat="false" ht="23.1" hidden="false" customHeight="true" outlineLevel="0" collapsed="false">
      <c r="A365" s="143" t="n">
        <v>358</v>
      </c>
      <c r="B365" s="144"/>
      <c r="C365" s="145"/>
      <c r="D365" s="146"/>
      <c r="E365" s="147"/>
      <c r="F365" s="148"/>
      <c r="G365" s="144"/>
      <c r="H365" s="144"/>
      <c r="I365" s="144"/>
      <c r="J365" s="148"/>
      <c r="K365" s="148"/>
      <c r="L365" s="149"/>
      <c r="M365" s="144"/>
      <c r="N365" s="150"/>
      <c r="O365" s="150"/>
      <c r="P365" s="151" t="n">
        <f aca="false">IF(O365="",N365,"")</f>
        <v>0</v>
      </c>
      <c r="Q365" s="151" t="str">
        <f aca="false">IF(O365="","",(IF(N365&gt;O365,N365-O365,"")))</f>
        <v/>
      </c>
      <c r="R365" s="151" t="str">
        <f aca="false">IF(N365-O365&lt;0,N365-O365,"")</f>
        <v/>
      </c>
      <c r="S365" s="151" t="str">
        <f aca="false">IF(C365&lt;&gt;"",IF($N365="","CANCELADO",IF($O365&lt;&gt;"","FACTURADO","DEVUELTO")),IF(C365="",""))</f>
        <v/>
      </c>
      <c r="T365" s="152"/>
      <c r="U365" s="144"/>
      <c r="V365" s="153"/>
      <c r="W365" s="153"/>
      <c r="X365" s="154" t="n">
        <f aca="false">V365+W365</f>
        <v>0</v>
      </c>
      <c r="Y365" s="128"/>
      <c r="Z365" s="128"/>
      <c r="AA365" s="129" t="n">
        <f aca="false">IF(AND(Y365&lt;&gt;"",Z365&lt;&gt;""),Z365-Y365,0)</f>
        <v>0</v>
      </c>
      <c r="AB365" s="130"/>
      <c r="AC365" s="130"/>
      <c r="AD365" s="129" t="n">
        <f aca="false">AA365-(AB365+AC365)</f>
        <v>0</v>
      </c>
      <c r="AE365" s="149"/>
      <c r="AF365" s="155"/>
      <c r="AG365" s="146"/>
      <c r="AH365" s="144"/>
      <c r="AI365" s="148"/>
      <c r="AJ365" s="144"/>
      <c r="AK365" s="148"/>
      <c r="AL365" s="149"/>
      <c r="AM365" s="144"/>
      <c r="AN365" s="144"/>
      <c r="AO365" s="156"/>
      <c r="AP365" s="135"/>
      <c r="AQ365" s="157"/>
      <c r="AS365" s="137" t="n">
        <v>358</v>
      </c>
      <c r="AT365" s="160" t="n">
        <v>77101001</v>
      </c>
      <c r="AU365" s="161"/>
      <c r="AV365" s="161"/>
      <c r="AW365" s="162" t="str">
        <f aca="false">IF(O365="","",O365)</f>
        <v/>
      </c>
      <c r="AX365" s="161"/>
      <c r="AY365" s="161"/>
      <c r="AZ365" s="161"/>
      <c r="BA365" s="163" t="str">
        <f aca="false">IF(E365="","",E365)</f>
        <v/>
      </c>
      <c r="BB365" s="164" t="str">
        <f aca="false">IF(K365="","",K365)</f>
        <v/>
      </c>
      <c r="BC365" s="165" t="str">
        <f aca="false">IF(L365="","",L365)</f>
        <v/>
      </c>
      <c r="BT365" s="13" t="str">
        <f aca="false">IF($S365="CANCELADO",1,"")</f>
        <v/>
      </c>
      <c r="BU365" s="13" t="str">
        <f aca="false">IF($S365="DEVUELTO",1,"")</f>
        <v/>
      </c>
      <c r="BV365" s="13" t="str">
        <f aca="false">IF($S365="DEVUELTO",1,"")</f>
        <v/>
      </c>
      <c r="BW365" s="13" t="str">
        <f aca="false">IF($S365="CANCELADO",1,"")</f>
        <v/>
      </c>
    </row>
    <row r="366" customFormat="false" ht="23.1" hidden="false" customHeight="true" outlineLevel="0" collapsed="false">
      <c r="A366" s="143" t="n">
        <v>359</v>
      </c>
      <c r="B366" s="144"/>
      <c r="C366" s="145"/>
      <c r="D366" s="146"/>
      <c r="E366" s="147"/>
      <c r="F366" s="148"/>
      <c r="G366" s="144"/>
      <c r="H366" s="144"/>
      <c r="I366" s="144"/>
      <c r="J366" s="148"/>
      <c r="K366" s="148"/>
      <c r="L366" s="149"/>
      <c r="M366" s="144"/>
      <c r="N366" s="150"/>
      <c r="O366" s="150"/>
      <c r="P366" s="151" t="n">
        <f aca="false">IF(O366="",N366,"")</f>
        <v>0</v>
      </c>
      <c r="Q366" s="151" t="str">
        <f aca="false">IF(O366="","",(IF(N366&gt;O366,N366-O366,"")))</f>
        <v/>
      </c>
      <c r="R366" s="151" t="str">
        <f aca="false">IF(N366-O366&lt;0,N366-O366,"")</f>
        <v/>
      </c>
      <c r="S366" s="151" t="str">
        <f aca="false">IF(C366&lt;&gt;"",IF($N366="","CANCELADO",IF($O366&lt;&gt;"","FACTURADO","DEVUELTO")),IF(C366="",""))</f>
        <v/>
      </c>
      <c r="T366" s="152"/>
      <c r="U366" s="144"/>
      <c r="V366" s="153"/>
      <c r="W366" s="153"/>
      <c r="X366" s="154" t="n">
        <f aca="false">V366+W366</f>
        <v>0</v>
      </c>
      <c r="Y366" s="128"/>
      <c r="Z366" s="128"/>
      <c r="AA366" s="129" t="n">
        <f aca="false">IF(AND(Y366&lt;&gt;"",Z366&lt;&gt;""),Z366-Y366,0)</f>
        <v>0</v>
      </c>
      <c r="AB366" s="130"/>
      <c r="AC366" s="130"/>
      <c r="AD366" s="129" t="n">
        <f aca="false">AA366-(AB366+AC366)</f>
        <v>0</v>
      </c>
      <c r="AE366" s="149"/>
      <c r="AF366" s="155"/>
      <c r="AG366" s="146"/>
      <c r="AH366" s="144"/>
      <c r="AI366" s="148"/>
      <c r="AJ366" s="144"/>
      <c r="AK366" s="148"/>
      <c r="AL366" s="149"/>
      <c r="AM366" s="144"/>
      <c r="AN366" s="144"/>
      <c r="AO366" s="156"/>
      <c r="AP366" s="135"/>
      <c r="AQ366" s="157"/>
      <c r="AS366" s="137" t="n">
        <v>359</v>
      </c>
      <c r="AT366" s="160" t="n">
        <v>77101001</v>
      </c>
      <c r="AU366" s="161"/>
      <c r="AV366" s="161"/>
      <c r="AW366" s="162" t="str">
        <f aca="false">IF(O366="","",O366)</f>
        <v/>
      </c>
      <c r="AX366" s="161"/>
      <c r="AY366" s="161"/>
      <c r="AZ366" s="161"/>
      <c r="BA366" s="163" t="str">
        <f aca="false">IF(E366="","",E366)</f>
        <v/>
      </c>
      <c r="BB366" s="164" t="str">
        <f aca="false">IF(K366="","",K366)</f>
        <v/>
      </c>
      <c r="BC366" s="165" t="str">
        <f aca="false">IF(L366="","",L366)</f>
        <v/>
      </c>
      <c r="BT366" s="13" t="str">
        <f aca="false">IF($S366="CANCELADO",1,"")</f>
        <v/>
      </c>
      <c r="BU366" s="13" t="str">
        <f aca="false">IF($S366="DEVUELTO",1,"")</f>
        <v/>
      </c>
      <c r="BV366" s="13" t="str">
        <f aca="false">IF($S366="DEVUELTO",1,"")</f>
        <v/>
      </c>
      <c r="BW366" s="13" t="str">
        <f aca="false">IF($S366="CANCELADO",1,"")</f>
        <v/>
      </c>
    </row>
    <row r="367" customFormat="false" ht="23.1" hidden="false" customHeight="true" outlineLevel="0" collapsed="false">
      <c r="A367" s="143" t="n">
        <v>360</v>
      </c>
      <c r="B367" s="144"/>
      <c r="C367" s="145"/>
      <c r="D367" s="146"/>
      <c r="E367" s="147"/>
      <c r="F367" s="148"/>
      <c r="G367" s="144"/>
      <c r="H367" s="144"/>
      <c r="I367" s="144"/>
      <c r="J367" s="148"/>
      <c r="K367" s="148"/>
      <c r="L367" s="149"/>
      <c r="M367" s="144"/>
      <c r="N367" s="150"/>
      <c r="O367" s="150"/>
      <c r="P367" s="151" t="n">
        <f aca="false">IF(O367="",N367,"")</f>
        <v>0</v>
      </c>
      <c r="Q367" s="151" t="str">
        <f aca="false">IF(O367="","",(IF(N367&gt;O367,N367-O367,"")))</f>
        <v/>
      </c>
      <c r="R367" s="151" t="str">
        <f aca="false">IF(N367-O367&lt;0,N367-O367,"")</f>
        <v/>
      </c>
      <c r="S367" s="151" t="str">
        <f aca="false">IF(C367&lt;&gt;"",IF($N367="","CANCELADO",IF($O367&lt;&gt;"","FACTURADO","DEVUELTO")),IF(C367="",""))</f>
        <v/>
      </c>
      <c r="T367" s="152"/>
      <c r="U367" s="144"/>
      <c r="V367" s="153"/>
      <c r="W367" s="153"/>
      <c r="X367" s="154" t="n">
        <f aca="false">V367+W367</f>
        <v>0</v>
      </c>
      <c r="Y367" s="128"/>
      <c r="Z367" s="128"/>
      <c r="AA367" s="129" t="n">
        <f aca="false">IF(AND(Y367&lt;&gt;"",Z367&lt;&gt;""),Z367-Y367,0)</f>
        <v>0</v>
      </c>
      <c r="AB367" s="130"/>
      <c r="AC367" s="130"/>
      <c r="AD367" s="129" t="n">
        <f aca="false">AA367-(AB367+AC367)</f>
        <v>0</v>
      </c>
      <c r="AE367" s="149"/>
      <c r="AF367" s="155"/>
      <c r="AG367" s="146"/>
      <c r="AH367" s="144"/>
      <c r="AI367" s="148"/>
      <c r="AJ367" s="144"/>
      <c r="AK367" s="148"/>
      <c r="AL367" s="149"/>
      <c r="AM367" s="144"/>
      <c r="AN367" s="144"/>
      <c r="AO367" s="156"/>
      <c r="AP367" s="135"/>
      <c r="AQ367" s="157"/>
      <c r="AS367" s="137" t="n">
        <v>360</v>
      </c>
      <c r="AT367" s="160" t="n">
        <v>77101001</v>
      </c>
      <c r="AU367" s="161"/>
      <c r="AV367" s="161"/>
      <c r="AW367" s="162" t="str">
        <f aca="false">IF(O367="","",O367)</f>
        <v/>
      </c>
      <c r="AX367" s="161"/>
      <c r="AY367" s="161"/>
      <c r="AZ367" s="161"/>
      <c r="BA367" s="163" t="str">
        <f aca="false">IF(E367="","",E367)</f>
        <v/>
      </c>
      <c r="BB367" s="164" t="str">
        <f aca="false">IF(K367="","",K367)</f>
        <v/>
      </c>
      <c r="BC367" s="165" t="str">
        <f aca="false">IF(L367="","",L367)</f>
        <v/>
      </c>
      <c r="BT367" s="13" t="str">
        <f aca="false">IF($S367="CANCELADO",1,"")</f>
        <v/>
      </c>
      <c r="BU367" s="13" t="str">
        <f aca="false">IF($S367="DEVUELTO",1,"")</f>
        <v/>
      </c>
      <c r="BV367" s="13" t="str">
        <f aca="false">IF($S367="DEVUELTO",1,"")</f>
        <v/>
      </c>
      <c r="BW367" s="13" t="str">
        <f aca="false">IF($S367="CANCELADO",1,"")</f>
        <v/>
      </c>
    </row>
    <row r="368" customFormat="false" ht="23.1" hidden="false" customHeight="true" outlineLevel="0" collapsed="false">
      <c r="A368" s="143" t="n">
        <v>361</v>
      </c>
      <c r="B368" s="144"/>
      <c r="C368" s="145"/>
      <c r="D368" s="146"/>
      <c r="E368" s="147"/>
      <c r="F368" s="148"/>
      <c r="G368" s="144"/>
      <c r="H368" s="144"/>
      <c r="I368" s="144"/>
      <c r="J368" s="148"/>
      <c r="K368" s="148"/>
      <c r="L368" s="149"/>
      <c r="M368" s="144"/>
      <c r="N368" s="150"/>
      <c r="O368" s="150"/>
      <c r="P368" s="151" t="n">
        <f aca="false">IF(O368="",N368,"")</f>
        <v>0</v>
      </c>
      <c r="Q368" s="151" t="str">
        <f aca="false">IF(O368="","",(IF(N368&gt;O368,N368-O368,"")))</f>
        <v/>
      </c>
      <c r="R368" s="151" t="str">
        <f aca="false">IF(N368-O368&lt;0,N368-O368,"")</f>
        <v/>
      </c>
      <c r="S368" s="151" t="str">
        <f aca="false">IF(C368&lt;&gt;"",IF($N368="","CANCELADO",IF($O368&lt;&gt;"","FACTURADO","DEVUELTO")),IF(C368="",""))</f>
        <v/>
      </c>
      <c r="T368" s="152"/>
      <c r="U368" s="144"/>
      <c r="V368" s="153"/>
      <c r="W368" s="153"/>
      <c r="X368" s="154" t="n">
        <f aca="false">V368+W368</f>
        <v>0</v>
      </c>
      <c r="Y368" s="128"/>
      <c r="Z368" s="128"/>
      <c r="AA368" s="129" t="n">
        <f aca="false">IF(AND(Y368&lt;&gt;"",Z368&lt;&gt;""),Z368-Y368,0)</f>
        <v>0</v>
      </c>
      <c r="AB368" s="130"/>
      <c r="AC368" s="130"/>
      <c r="AD368" s="129" t="n">
        <f aca="false">AA368-(AB368+AC368)</f>
        <v>0</v>
      </c>
      <c r="AE368" s="149"/>
      <c r="AF368" s="155"/>
      <c r="AG368" s="146"/>
      <c r="AH368" s="144"/>
      <c r="AI368" s="148"/>
      <c r="AJ368" s="144"/>
      <c r="AK368" s="148"/>
      <c r="AL368" s="149"/>
      <c r="AM368" s="144"/>
      <c r="AN368" s="144"/>
      <c r="AO368" s="156"/>
      <c r="AP368" s="135"/>
      <c r="AQ368" s="157"/>
      <c r="AS368" s="137" t="n">
        <v>361</v>
      </c>
      <c r="AT368" s="138" t="n">
        <v>77101001</v>
      </c>
      <c r="AU368" s="138"/>
      <c r="AV368" s="138"/>
      <c r="AW368" s="139" t="str">
        <f aca="false">IF(O368="","",O368)</f>
        <v/>
      </c>
      <c r="AX368" s="138"/>
      <c r="AY368" s="138"/>
      <c r="AZ368" s="138"/>
      <c r="BA368" s="140" t="str">
        <f aca="false">IF(E368="","",E368)</f>
        <v/>
      </c>
      <c r="BB368" s="141" t="str">
        <f aca="false">IF(K368="","",K368)</f>
        <v/>
      </c>
      <c r="BC368" s="142" t="str">
        <f aca="false">IF(L368="","",L368)</f>
        <v/>
      </c>
      <c r="BT368" s="13" t="str">
        <f aca="false">IF($S368="CANCELADO",1,"")</f>
        <v/>
      </c>
      <c r="BU368" s="13" t="str">
        <f aca="false">IF($S368="DEVUELTO",1,"")</f>
        <v/>
      </c>
      <c r="BV368" s="13" t="str">
        <f aca="false">IF($S368="DEVUELTO",1,"")</f>
        <v/>
      </c>
      <c r="BW368" s="13" t="str">
        <f aca="false">IF($S368="CANCELADO",1,"")</f>
        <v/>
      </c>
    </row>
    <row r="369" customFormat="false" ht="23.1" hidden="false" customHeight="true" outlineLevel="0" collapsed="false">
      <c r="A369" s="143" t="n">
        <v>362</v>
      </c>
      <c r="B369" s="144"/>
      <c r="C369" s="145"/>
      <c r="D369" s="146"/>
      <c r="E369" s="147"/>
      <c r="F369" s="148"/>
      <c r="G369" s="144"/>
      <c r="H369" s="144"/>
      <c r="I369" s="144"/>
      <c r="J369" s="148"/>
      <c r="K369" s="148"/>
      <c r="L369" s="149"/>
      <c r="M369" s="144"/>
      <c r="N369" s="150"/>
      <c r="O369" s="150"/>
      <c r="P369" s="151" t="n">
        <f aca="false">IF(O369="",N369,"")</f>
        <v>0</v>
      </c>
      <c r="Q369" s="151" t="str">
        <f aca="false">IF(O369="","",(IF(N369&gt;O369,N369-O369,"")))</f>
        <v/>
      </c>
      <c r="R369" s="151" t="str">
        <f aca="false">IF(N369-O369&lt;0,N369-O369,"")</f>
        <v/>
      </c>
      <c r="S369" s="151" t="str">
        <f aca="false">IF(C369&lt;&gt;"",IF($N369="","CANCELADO",IF($O369&lt;&gt;"","FACTURADO","DEVUELTO")),IF(C369="",""))</f>
        <v/>
      </c>
      <c r="T369" s="152"/>
      <c r="U369" s="144"/>
      <c r="V369" s="153"/>
      <c r="W369" s="153"/>
      <c r="X369" s="154" t="n">
        <f aca="false">V369+W369</f>
        <v>0</v>
      </c>
      <c r="Y369" s="128"/>
      <c r="Z369" s="128"/>
      <c r="AA369" s="129" t="n">
        <f aca="false">IF(AND(Y369&lt;&gt;"",Z369&lt;&gt;""),Z369-Y369,0)</f>
        <v>0</v>
      </c>
      <c r="AB369" s="130"/>
      <c r="AC369" s="130"/>
      <c r="AD369" s="129" t="n">
        <f aca="false">AA369-(AB369+AC369)</f>
        <v>0</v>
      </c>
      <c r="AE369" s="149"/>
      <c r="AF369" s="155"/>
      <c r="AG369" s="146"/>
      <c r="AH369" s="144"/>
      <c r="AI369" s="148"/>
      <c r="AJ369" s="144"/>
      <c r="AK369" s="148"/>
      <c r="AL369" s="149"/>
      <c r="AM369" s="144"/>
      <c r="AN369" s="144"/>
      <c r="AO369" s="156"/>
      <c r="AP369" s="135"/>
      <c r="AQ369" s="157"/>
      <c r="AS369" s="137" t="n">
        <v>362</v>
      </c>
      <c r="AT369" s="141" t="n">
        <v>77101001</v>
      </c>
      <c r="AU369" s="138"/>
      <c r="AV369" s="138"/>
      <c r="AW369" s="139" t="str">
        <f aca="false">IF(O369="","",O369)</f>
        <v/>
      </c>
      <c r="AX369" s="138"/>
      <c r="AY369" s="138"/>
      <c r="AZ369" s="138"/>
      <c r="BA369" s="140" t="str">
        <f aca="false">IF(E369="","",E369)</f>
        <v/>
      </c>
      <c r="BB369" s="141" t="str">
        <f aca="false">IF(K369="","",K369)</f>
        <v/>
      </c>
      <c r="BC369" s="142" t="str">
        <f aca="false">IF(L369="","",L369)</f>
        <v/>
      </c>
      <c r="BT369" s="13" t="str">
        <f aca="false">IF($S369="CANCELADO",1,"")</f>
        <v/>
      </c>
      <c r="BU369" s="13" t="str">
        <f aca="false">IF($S369="DEVUELTO",1,"")</f>
        <v/>
      </c>
      <c r="BV369" s="13" t="str">
        <f aca="false">IF($S369="DEVUELTO",1,"")</f>
        <v/>
      </c>
      <c r="BW369" s="13" t="str">
        <f aca="false">IF($S369="CANCELADO",1,"")</f>
        <v/>
      </c>
    </row>
    <row r="370" customFormat="false" ht="23.1" hidden="false" customHeight="true" outlineLevel="0" collapsed="false">
      <c r="A370" s="143" t="n">
        <v>363</v>
      </c>
      <c r="B370" s="144"/>
      <c r="C370" s="145"/>
      <c r="D370" s="146"/>
      <c r="E370" s="147"/>
      <c r="F370" s="148"/>
      <c r="G370" s="144"/>
      <c r="H370" s="144"/>
      <c r="I370" s="144"/>
      <c r="J370" s="148"/>
      <c r="K370" s="148"/>
      <c r="L370" s="149"/>
      <c r="M370" s="144"/>
      <c r="N370" s="150"/>
      <c r="O370" s="150"/>
      <c r="P370" s="151" t="n">
        <f aca="false">IF(O370="",N370,"")</f>
        <v>0</v>
      </c>
      <c r="Q370" s="151" t="str">
        <f aca="false">IF(O370="","",(IF(N370&gt;O370,N370-O370,"")))</f>
        <v/>
      </c>
      <c r="R370" s="151" t="str">
        <f aca="false">IF(N370-O370&lt;0,N370-O370,"")</f>
        <v/>
      </c>
      <c r="S370" s="151" t="str">
        <f aca="false">IF(C370&lt;&gt;"",IF($N370="","CANCELADO",IF($O370&lt;&gt;"","FACTURADO","DEVUELTO")),IF(C370="",""))</f>
        <v/>
      </c>
      <c r="T370" s="152"/>
      <c r="U370" s="144"/>
      <c r="V370" s="153"/>
      <c r="W370" s="153"/>
      <c r="X370" s="154" t="n">
        <f aca="false">V370+W370</f>
        <v>0</v>
      </c>
      <c r="Y370" s="128"/>
      <c r="Z370" s="128"/>
      <c r="AA370" s="129" t="n">
        <f aca="false">IF(AND(Y370&lt;&gt;"",Z370&lt;&gt;""),Z370-Y370,0)</f>
        <v>0</v>
      </c>
      <c r="AB370" s="130"/>
      <c r="AC370" s="130"/>
      <c r="AD370" s="129" t="n">
        <f aca="false">AA370-(AB370+AC370)</f>
        <v>0</v>
      </c>
      <c r="AE370" s="149"/>
      <c r="AF370" s="155"/>
      <c r="AG370" s="146"/>
      <c r="AH370" s="144"/>
      <c r="AI370" s="148"/>
      <c r="AJ370" s="144"/>
      <c r="AK370" s="148"/>
      <c r="AL370" s="149"/>
      <c r="AM370" s="144"/>
      <c r="AN370" s="144"/>
      <c r="AO370" s="156"/>
      <c r="AP370" s="135"/>
      <c r="AQ370" s="157"/>
      <c r="AS370" s="137" t="n">
        <v>363</v>
      </c>
      <c r="AT370" s="158" t="n">
        <v>77101001</v>
      </c>
      <c r="AU370" s="138"/>
      <c r="AV370" s="138"/>
      <c r="AW370" s="139" t="str">
        <f aca="false">IF(O370="","",O370)</f>
        <v/>
      </c>
      <c r="AX370" s="138"/>
      <c r="AY370" s="138"/>
      <c r="AZ370" s="138"/>
      <c r="BA370" s="140" t="str">
        <f aca="false">IF(E370="","",E370)</f>
        <v/>
      </c>
      <c r="BB370" s="141" t="str">
        <f aca="false">IF(K370="","",K370)</f>
        <v/>
      </c>
      <c r="BC370" s="142" t="str">
        <f aca="false">IF(L370="","",L370)</f>
        <v/>
      </c>
      <c r="BT370" s="13" t="str">
        <f aca="false">IF($S370="CANCELADO",1,"")</f>
        <v/>
      </c>
      <c r="BU370" s="13" t="str">
        <f aca="false">IF($S370="DEVUELTO",1,"")</f>
        <v/>
      </c>
      <c r="BV370" s="13" t="str">
        <f aca="false">IF($S370="DEVUELTO",1,"")</f>
        <v/>
      </c>
      <c r="BW370" s="13" t="str">
        <f aca="false">IF($S370="CANCELADO",1,"")</f>
        <v/>
      </c>
    </row>
    <row r="371" customFormat="false" ht="23.1" hidden="false" customHeight="true" outlineLevel="0" collapsed="false">
      <c r="A371" s="143" t="n">
        <v>364</v>
      </c>
      <c r="B371" s="144"/>
      <c r="C371" s="145"/>
      <c r="D371" s="146"/>
      <c r="E371" s="147"/>
      <c r="F371" s="148"/>
      <c r="G371" s="144"/>
      <c r="H371" s="144"/>
      <c r="I371" s="144"/>
      <c r="J371" s="148"/>
      <c r="K371" s="148"/>
      <c r="L371" s="149"/>
      <c r="M371" s="144"/>
      <c r="N371" s="150"/>
      <c r="O371" s="150"/>
      <c r="P371" s="151" t="n">
        <f aca="false">IF(O371="",N371,"")</f>
        <v>0</v>
      </c>
      <c r="Q371" s="151" t="str">
        <f aca="false">IF(O371="","",(IF(N371&gt;O371,N371-O371,"")))</f>
        <v/>
      </c>
      <c r="R371" s="151" t="str">
        <f aca="false">IF(N371-O371&lt;0,N371-O371,"")</f>
        <v/>
      </c>
      <c r="S371" s="151" t="str">
        <f aca="false">IF(C371&lt;&gt;"",IF($N371="","CANCELADO",IF($O371&lt;&gt;"","FACTURADO","DEVUELTO")),IF(C371="",""))</f>
        <v/>
      </c>
      <c r="T371" s="152"/>
      <c r="U371" s="144"/>
      <c r="V371" s="153"/>
      <c r="W371" s="153"/>
      <c r="X371" s="154" t="n">
        <f aca="false">V371+W371</f>
        <v>0</v>
      </c>
      <c r="Y371" s="128"/>
      <c r="Z371" s="128"/>
      <c r="AA371" s="129" t="n">
        <f aca="false">IF(AND(Y371&lt;&gt;"",Z371&lt;&gt;""),Z371-Y371,0)</f>
        <v>0</v>
      </c>
      <c r="AB371" s="130"/>
      <c r="AC371" s="130"/>
      <c r="AD371" s="129" t="n">
        <f aca="false">AA371-(AB371+AC371)</f>
        <v>0</v>
      </c>
      <c r="AE371" s="149"/>
      <c r="AF371" s="155"/>
      <c r="AG371" s="146"/>
      <c r="AH371" s="144"/>
      <c r="AI371" s="148"/>
      <c r="AJ371" s="144"/>
      <c r="AK371" s="148"/>
      <c r="AL371" s="149"/>
      <c r="AM371" s="144"/>
      <c r="AN371" s="144"/>
      <c r="AO371" s="156"/>
      <c r="AP371" s="135"/>
      <c r="AQ371" s="157"/>
      <c r="AS371" s="137" t="n">
        <v>364</v>
      </c>
      <c r="AT371" s="158" t="n">
        <v>77101001</v>
      </c>
      <c r="AU371" s="138"/>
      <c r="AV371" s="138"/>
      <c r="AW371" s="139" t="str">
        <f aca="false">IF(O371="","",O371)</f>
        <v/>
      </c>
      <c r="AX371" s="138"/>
      <c r="AY371" s="138"/>
      <c r="AZ371" s="138"/>
      <c r="BA371" s="140" t="str">
        <f aca="false">IF(E371="","",E371)</f>
        <v/>
      </c>
      <c r="BB371" s="141" t="str">
        <f aca="false">IF(K371="","",K371)</f>
        <v/>
      </c>
      <c r="BC371" s="142" t="str">
        <f aca="false">IF(L371="","",L371)</f>
        <v/>
      </c>
      <c r="BT371" s="13" t="str">
        <f aca="false">IF($S371="CANCELADO",1,"")</f>
        <v/>
      </c>
      <c r="BU371" s="13" t="str">
        <f aca="false">IF($S371="DEVUELTO",1,"")</f>
        <v/>
      </c>
      <c r="BV371" s="13" t="str">
        <f aca="false">IF($S371="DEVUELTO",1,"")</f>
        <v/>
      </c>
      <c r="BW371" s="13" t="str">
        <f aca="false">IF($S371="CANCELADO",1,"")</f>
        <v/>
      </c>
    </row>
    <row r="372" customFormat="false" ht="23.1" hidden="false" customHeight="true" outlineLevel="0" collapsed="false">
      <c r="A372" s="143" t="n">
        <v>365</v>
      </c>
      <c r="B372" s="144"/>
      <c r="C372" s="145"/>
      <c r="D372" s="146"/>
      <c r="E372" s="147"/>
      <c r="F372" s="148"/>
      <c r="G372" s="144"/>
      <c r="H372" s="144"/>
      <c r="I372" s="144"/>
      <c r="J372" s="148"/>
      <c r="K372" s="148"/>
      <c r="L372" s="149"/>
      <c r="M372" s="144"/>
      <c r="N372" s="150"/>
      <c r="O372" s="150"/>
      <c r="P372" s="151" t="n">
        <f aca="false">IF(O372="",N372,"")</f>
        <v>0</v>
      </c>
      <c r="Q372" s="151" t="str">
        <f aca="false">IF(O372="","",(IF(N372&gt;O372,N372-O372,"")))</f>
        <v/>
      </c>
      <c r="R372" s="151" t="str">
        <f aca="false">IF(N372-O372&lt;0,N372-O372,"")</f>
        <v/>
      </c>
      <c r="S372" s="151" t="str">
        <f aca="false">IF(C372&lt;&gt;"",IF($N372="","CANCELADO",IF($O372&lt;&gt;"","FACTURADO","DEVUELTO")),IF(C372="",""))</f>
        <v/>
      </c>
      <c r="T372" s="152"/>
      <c r="U372" s="144"/>
      <c r="V372" s="153"/>
      <c r="W372" s="153"/>
      <c r="X372" s="154" t="n">
        <f aca="false">V372+W372</f>
        <v>0</v>
      </c>
      <c r="Y372" s="128"/>
      <c r="Z372" s="128"/>
      <c r="AA372" s="129" t="n">
        <f aca="false">IF(AND(Y372&lt;&gt;"",Z372&lt;&gt;""),Z372-Y372,0)</f>
        <v>0</v>
      </c>
      <c r="AB372" s="130"/>
      <c r="AC372" s="130"/>
      <c r="AD372" s="129" t="n">
        <f aca="false">AA372-(AB372+AC372)</f>
        <v>0</v>
      </c>
      <c r="AE372" s="149"/>
      <c r="AF372" s="155"/>
      <c r="AG372" s="146"/>
      <c r="AH372" s="144"/>
      <c r="AI372" s="148"/>
      <c r="AJ372" s="144"/>
      <c r="AK372" s="148"/>
      <c r="AL372" s="149"/>
      <c r="AM372" s="144"/>
      <c r="AN372" s="144"/>
      <c r="AO372" s="156"/>
      <c r="AP372" s="135"/>
      <c r="AQ372" s="157"/>
      <c r="AS372" s="137" t="n">
        <v>365</v>
      </c>
      <c r="AT372" s="158" t="n">
        <v>77101001</v>
      </c>
      <c r="AU372" s="138"/>
      <c r="AV372" s="138"/>
      <c r="AW372" s="139" t="str">
        <f aca="false">IF(O372="","",O372)</f>
        <v/>
      </c>
      <c r="AX372" s="138"/>
      <c r="AY372" s="138"/>
      <c r="AZ372" s="138"/>
      <c r="BA372" s="140" t="str">
        <f aca="false">IF(E372="","",E372)</f>
        <v/>
      </c>
      <c r="BB372" s="141" t="str">
        <f aca="false">IF(K372="","",K372)</f>
        <v/>
      </c>
      <c r="BC372" s="142" t="str">
        <f aca="false">IF(L372="","",L372)</f>
        <v/>
      </c>
      <c r="BT372" s="13" t="str">
        <f aca="false">IF($S372="CANCELADO",1,"")</f>
        <v/>
      </c>
      <c r="BU372" s="13" t="str">
        <f aca="false">IF($S372="DEVUELTO",1,"")</f>
        <v/>
      </c>
      <c r="BV372" s="13" t="str">
        <f aca="false">IF($S372="DEVUELTO",1,"")</f>
        <v/>
      </c>
      <c r="BW372" s="13" t="str">
        <f aca="false">IF($S372="CANCELADO",1,"")</f>
        <v/>
      </c>
    </row>
    <row r="373" customFormat="false" ht="23.1" hidden="false" customHeight="true" outlineLevel="0" collapsed="false">
      <c r="A373" s="143" t="n">
        <v>366</v>
      </c>
      <c r="B373" s="144"/>
      <c r="C373" s="145"/>
      <c r="D373" s="146"/>
      <c r="E373" s="147"/>
      <c r="F373" s="148"/>
      <c r="G373" s="144"/>
      <c r="H373" s="144"/>
      <c r="I373" s="144"/>
      <c r="J373" s="148"/>
      <c r="K373" s="148"/>
      <c r="L373" s="149"/>
      <c r="M373" s="144"/>
      <c r="N373" s="150"/>
      <c r="O373" s="150"/>
      <c r="P373" s="151" t="n">
        <f aca="false">IF(O373="",N373,"")</f>
        <v>0</v>
      </c>
      <c r="Q373" s="151" t="str">
        <f aca="false">IF(O373="","",(IF(N373&gt;O373,N373-O373,"")))</f>
        <v/>
      </c>
      <c r="R373" s="151" t="str">
        <f aca="false">IF(N373-O373&lt;0,N373-O373,"")</f>
        <v/>
      </c>
      <c r="S373" s="151" t="str">
        <f aca="false">IF(C373&lt;&gt;"",IF($N373="","CANCELADO",IF($O373&lt;&gt;"","FACTURADO","DEVUELTO")),IF(C373="",""))</f>
        <v/>
      </c>
      <c r="T373" s="152"/>
      <c r="U373" s="144"/>
      <c r="V373" s="153"/>
      <c r="W373" s="153"/>
      <c r="X373" s="154" t="n">
        <f aca="false">V373+W373</f>
        <v>0</v>
      </c>
      <c r="Y373" s="128"/>
      <c r="Z373" s="128"/>
      <c r="AA373" s="129" t="n">
        <f aca="false">IF(AND(Y373&lt;&gt;"",Z373&lt;&gt;""),Z373-Y373,0)</f>
        <v>0</v>
      </c>
      <c r="AB373" s="130"/>
      <c r="AC373" s="130"/>
      <c r="AD373" s="129" t="n">
        <f aca="false">AA373-(AB373+AC373)</f>
        <v>0</v>
      </c>
      <c r="AE373" s="149"/>
      <c r="AF373" s="155"/>
      <c r="AG373" s="146"/>
      <c r="AH373" s="144"/>
      <c r="AI373" s="148"/>
      <c r="AJ373" s="144"/>
      <c r="AK373" s="148"/>
      <c r="AL373" s="149"/>
      <c r="AM373" s="144"/>
      <c r="AN373" s="144"/>
      <c r="AO373" s="156"/>
      <c r="AP373" s="135"/>
      <c r="AQ373" s="157"/>
      <c r="AS373" s="137" t="n">
        <v>366</v>
      </c>
      <c r="AT373" s="158" t="n">
        <v>77101001</v>
      </c>
      <c r="AU373" s="138"/>
      <c r="AV373" s="138"/>
      <c r="AW373" s="139" t="str">
        <f aca="false">IF(O373="","",O373)</f>
        <v/>
      </c>
      <c r="AX373" s="138"/>
      <c r="AY373" s="138"/>
      <c r="AZ373" s="138"/>
      <c r="BA373" s="140" t="str">
        <f aca="false">IF(E373="","",E373)</f>
        <v/>
      </c>
      <c r="BB373" s="141" t="str">
        <f aca="false">IF(K373="","",K373)</f>
        <v/>
      </c>
      <c r="BC373" s="142" t="str">
        <f aca="false">IF(L373="","",L373)</f>
        <v/>
      </c>
      <c r="BT373" s="13" t="str">
        <f aca="false">IF($S373="CANCELADO",1,"")</f>
        <v/>
      </c>
      <c r="BU373" s="13" t="str">
        <f aca="false">IF($S373="DEVUELTO",1,"")</f>
        <v/>
      </c>
      <c r="BV373" s="13" t="str">
        <f aca="false">IF($S373="DEVUELTO",1,"")</f>
        <v/>
      </c>
      <c r="BW373" s="13" t="str">
        <f aca="false">IF($S373="CANCELADO",1,"")</f>
        <v/>
      </c>
    </row>
    <row r="374" customFormat="false" ht="23.1" hidden="false" customHeight="true" outlineLevel="0" collapsed="false">
      <c r="A374" s="143" t="n">
        <v>367</v>
      </c>
      <c r="B374" s="144"/>
      <c r="C374" s="145"/>
      <c r="D374" s="146"/>
      <c r="E374" s="147"/>
      <c r="F374" s="148"/>
      <c r="G374" s="144"/>
      <c r="H374" s="144"/>
      <c r="I374" s="144"/>
      <c r="J374" s="148"/>
      <c r="K374" s="148"/>
      <c r="L374" s="149"/>
      <c r="M374" s="144"/>
      <c r="N374" s="150"/>
      <c r="O374" s="150"/>
      <c r="P374" s="151" t="n">
        <f aca="false">IF(O374="",N374,"")</f>
        <v>0</v>
      </c>
      <c r="Q374" s="151" t="str">
        <f aca="false">IF(O374="","",(IF(N374&gt;O374,N374-O374,"")))</f>
        <v/>
      </c>
      <c r="R374" s="151" t="str">
        <f aca="false">IF(N374-O374&lt;0,N374-O374,"")</f>
        <v/>
      </c>
      <c r="S374" s="151" t="str">
        <f aca="false">IF(C374&lt;&gt;"",IF($N374="","CANCELADO",IF($O374&lt;&gt;"","FACTURADO","DEVUELTO")),IF(C374="",""))</f>
        <v/>
      </c>
      <c r="T374" s="152"/>
      <c r="U374" s="144"/>
      <c r="V374" s="153"/>
      <c r="W374" s="153"/>
      <c r="X374" s="154" t="n">
        <f aca="false">V374+W374</f>
        <v>0</v>
      </c>
      <c r="Y374" s="128"/>
      <c r="Z374" s="128"/>
      <c r="AA374" s="129" t="n">
        <f aca="false">IF(AND(Y374&lt;&gt;"",Z374&lt;&gt;""),Z374-Y374,0)</f>
        <v>0</v>
      </c>
      <c r="AB374" s="130"/>
      <c r="AC374" s="130"/>
      <c r="AD374" s="129" t="n">
        <f aca="false">AA374-(AB374+AC374)</f>
        <v>0</v>
      </c>
      <c r="AE374" s="149"/>
      <c r="AF374" s="155"/>
      <c r="AG374" s="146"/>
      <c r="AH374" s="144"/>
      <c r="AI374" s="148"/>
      <c r="AJ374" s="144"/>
      <c r="AK374" s="148"/>
      <c r="AL374" s="149"/>
      <c r="AM374" s="144"/>
      <c r="AN374" s="144"/>
      <c r="AO374" s="156"/>
      <c r="AP374" s="135"/>
      <c r="AQ374" s="157"/>
      <c r="AS374" s="137" t="n">
        <v>367</v>
      </c>
      <c r="AT374" s="158" t="n">
        <v>77101001</v>
      </c>
      <c r="AU374" s="138"/>
      <c r="AV374" s="138"/>
      <c r="AW374" s="139" t="str">
        <f aca="false">IF(O374="","",O374)</f>
        <v/>
      </c>
      <c r="AX374" s="138"/>
      <c r="AY374" s="138"/>
      <c r="AZ374" s="138"/>
      <c r="BA374" s="140" t="str">
        <f aca="false">IF(E374="","",E374)</f>
        <v/>
      </c>
      <c r="BB374" s="141" t="str">
        <f aca="false">IF(K374="","",K374)</f>
        <v/>
      </c>
      <c r="BC374" s="142" t="str">
        <f aca="false">IF(L374="","",L374)</f>
        <v/>
      </c>
      <c r="BT374" s="13" t="str">
        <f aca="false">IF($S374="CANCELADO",1,"")</f>
        <v/>
      </c>
      <c r="BU374" s="13" t="str">
        <f aca="false">IF($S374="DEVUELTO",1,"")</f>
        <v/>
      </c>
      <c r="BV374" s="13" t="str">
        <f aca="false">IF($S374="DEVUELTO",1,"")</f>
        <v/>
      </c>
      <c r="BW374" s="13" t="str">
        <f aca="false">IF($S374="CANCELADO",1,"")</f>
        <v/>
      </c>
    </row>
    <row r="375" customFormat="false" ht="23.1" hidden="false" customHeight="true" outlineLevel="0" collapsed="false">
      <c r="A375" s="143" t="n">
        <v>368</v>
      </c>
      <c r="B375" s="144"/>
      <c r="C375" s="145"/>
      <c r="D375" s="146"/>
      <c r="E375" s="147"/>
      <c r="F375" s="148"/>
      <c r="G375" s="144"/>
      <c r="H375" s="144"/>
      <c r="I375" s="144"/>
      <c r="J375" s="148"/>
      <c r="K375" s="148"/>
      <c r="L375" s="149"/>
      <c r="M375" s="144"/>
      <c r="N375" s="150"/>
      <c r="O375" s="150"/>
      <c r="P375" s="151" t="n">
        <f aca="false">IF(O375="",N375,"")</f>
        <v>0</v>
      </c>
      <c r="Q375" s="151" t="str">
        <f aca="false">IF(O375="","",(IF(N375&gt;O375,N375-O375,"")))</f>
        <v/>
      </c>
      <c r="R375" s="151" t="str">
        <f aca="false">IF(N375-O375&lt;0,N375-O375,"")</f>
        <v/>
      </c>
      <c r="S375" s="151" t="str">
        <f aca="false">IF(C375&lt;&gt;"",IF($N375="","CANCELADO",IF($O375&lt;&gt;"","FACTURADO","DEVUELTO")),IF(C375="",""))</f>
        <v/>
      </c>
      <c r="T375" s="152"/>
      <c r="U375" s="144"/>
      <c r="V375" s="153"/>
      <c r="W375" s="153"/>
      <c r="X375" s="154" t="n">
        <f aca="false">V375+W375</f>
        <v>0</v>
      </c>
      <c r="Y375" s="128"/>
      <c r="Z375" s="128"/>
      <c r="AA375" s="129" t="n">
        <f aca="false">IF(AND(Y375&lt;&gt;"",Z375&lt;&gt;""),Z375-Y375,0)</f>
        <v>0</v>
      </c>
      <c r="AB375" s="130"/>
      <c r="AC375" s="130"/>
      <c r="AD375" s="129" t="n">
        <f aca="false">AA375-(AB375+AC375)</f>
        <v>0</v>
      </c>
      <c r="AE375" s="149"/>
      <c r="AF375" s="155"/>
      <c r="AG375" s="146"/>
      <c r="AH375" s="144"/>
      <c r="AI375" s="148"/>
      <c r="AJ375" s="144"/>
      <c r="AK375" s="148"/>
      <c r="AL375" s="149"/>
      <c r="AM375" s="144"/>
      <c r="AN375" s="144"/>
      <c r="AO375" s="156"/>
      <c r="AP375" s="135"/>
      <c r="AQ375" s="157"/>
      <c r="AS375" s="137" t="n">
        <v>368</v>
      </c>
      <c r="AT375" s="158" t="n">
        <v>77101001</v>
      </c>
      <c r="AU375" s="138"/>
      <c r="AV375" s="138"/>
      <c r="AW375" s="139" t="str">
        <f aca="false">IF(O375="","",O375)</f>
        <v/>
      </c>
      <c r="AX375" s="138"/>
      <c r="AY375" s="138"/>
      <c r="AZ375" s="138"/>
      <c r="BA375" s="140" t="str">
        <f aca="false">IF(E375="","",E375)</f>
        <v/>
      </c>
      <c r="BB375" s="141" t="str">
        <f aca="false">IF(K375="","",K375)</f>
        <v/>
      </c>
      <c r="BC375" s="142" t="str">
        <f aca="false">IF(L375="","",L375)</f>
        <v/>
      </c>
      <c r="BT375" s="13" t="str">
        <f aca="false">IF($S375="CANCELADO",1,"")</f>
        <v/>
      </c>
      <c r="BU375" s="13" t="str">
        <f aca="false">IF($S375="DEVUELTO",1,"")</f>
        <v/>
      </c>
      <c r="BV375" s="13" t="str">
        <f aca="false">IF($S375="DEVUELTO",1,"")</f>
        <v/>
      </c>
      <c r="BW375" s="13" t="str">
        <f aca="false">IF($S375="CANCELADO",1,"")</f>
        <v/>
      </c>
    </row>
    <row r="376" customFormat="false" ht="23.1" hidden="false" customHeight="true" outlineLevel="0" collapsed="false">
      <c r="A376" s="143" t="n">
        <v>369</v>
      </c>
      <c r="B376" s="144"/>
      <c r="C376" s="145"/>
      <c r="D376" s="146"/>
      <c r="E376" s="147"/>
      <c r="F376" s="148"/>
      <c r="G376" s="144"/>
      <c r="H376" s="144"/>
      <c r="I376" s="144"/>
      <c r="J376" s="148"/>
      <c r="K376" s="148"/>
      <c r="L376" s="149"/>
      <c r="M376" s="144"/>
      <c r="N376" s="150"/>
      <c r="O376" s="150"/>
      <c r="P376" s="151" t="n">
        <f aca="false">IF(O376="",N376,"")</f>
        <v>0</v>
      </c>
      <c r="Q376" s="151" t="str">
        <f aca="false">IF(O376="","",(IF(N376&gt;O376,N376-O376,"")))</f>
        <v/>
      </c>
      <c r="R376" s="151" t="str">
        <f aca="false">IF(N376-O376&lt;0,N376-O376,"")</f>
        <v/>
      </c>
      <c r="S376" s="151" t="str">
        <f aca="false">IF(C376&lt;&gt;"",IF($N376="","CANCELADO",IF($O376&lt;&gt;"","FACTURADO","DEVUELTO")),IF(C376="",""))</f>
        <v/>
      </c>
      <c r="T376" s="152"/>
      <c r="U376" s="144"/>
      <c r="V376" s="153"/>
      <c r="W376" s="153"/>
      <c r="X376" s="154" t="n">
        <f aca="false">V376+W376</f>
        <v>0</v>
      </c>
      <c r="Y376" s="128"/>
      <c r="Z376" s="128"/>
      <c r="AA376" s="129" t="n">
        <f aca="false">IF(AND(Y376&lt;&gt;"",Z376&lt;&gt;""),Z376-Y376,0)</f>
        <v>0</v>
      </c>
      <c r="AB376" s="130"/>
      <c r="AC376" s="130"/>
      <c r="AD376" s="129" t="n">
        <f aca="false">AA376-(AB376+AC376)</f>
        <v>0</v>
      </c>
      <c r="AE376" s="149"/>
      <c r="AF376" s="155"/>
      <c r="AG376" s="146"/>
      <c r="AH376" s="144"/>
      <c r="AI376" s="148"/>
      <c r="AJ376" s="144"/>
      <c r="AK376" s="148"/>
      <c r="AL376" s="149"/>
      <c r="AM376" s="144"/>
      <c r="AN376" s="144"/>
      <c r="AO376" s="156"/>
      <c r="AP376" s="135"/>
      <c r="AQ376" s="157"/>
      <c r="AS376" s="137" t="n">
        <v>369</v>
      </c>
      <c r="AT376" s="158" t="n">
        <v>77101001</v>
      </c>
      <c r="AU376" s="138"/>
      <c r="AV376" s="138"/>
      <c r="AW376" s="139" t="str">
        <f aca="false">IF(O376="","",O376)</f>
        <v/>
      </c>
      <c r="AX376" s="138"/>
      <c r="AY376" s="138"/>
      <c r="AZ376" s="138"/>
      <c r="BA376" s="140" t="str">
        <f aca="false">IF(E376="","",E376)</f>
        <v/>
      </c>
      <c r="BB376" s="141" t="str">
        <f aca="false">IF(K376="","",K376)</f>
        <v/>
      </c>
      <c r="BC376" s="142" t="str">
        <f aca="false">IF(L376="","",L376)</f>
        <v/>
      </c>
      <c r="BT376" s="13" t="str">
        <f aca="false">IF($S376="CANCELADO",1,"")</f>
        <v/>
      </c>
      <c r="BU376" s="13" t="str">
        <f aca="false">IF($S376="DEVUELTO",1,"")</f>
        <v/>
      </c>
      <c r="BV376" s="13" t="str">
        <f aca="false">IF($S376="DEVUELTO",1,"")</f>
        <v/>
      </c>
      <c r="BW376" s="13" t="str">
        <f aca="false">IF($S376="CANCELADO",1,"")</f>
        <v/>
      </c>
    </row>
    <row r="377" customFormat="false" ht="23.1" hidden="false" customHeight="true" outlineLevel="0" collapsed="false">
      <c r="A377" s="143" t="n">
        <v>370</v>
      </c>
      <c r="B377" s="144"/>
      <c r="C377" s="145"/>
      <c r="D377" s="146"/>
      <c r="E377" s="147"/>
      <c r="F377" s="148"/>
      <c r="G377" s="144"/>
      <c r="H377" s="144"/>
      <c r="I377" s="144"/>
      <c r="J377" s="148"/>
      <c r="K377" s="148"/>
      <c r="L377" s="149"/>
      <c r="M377" s="144"/>
      <c r="N377" s="150"/>
      <c r="O377" s="150"/>
      <c r="P377" s="151" t="n">
        <f aca="false">IF(O377="",N377,"")</f>
        <v>0</v>
      </c>
      <c r="Q377" s="151" t="str">
        <f aca="false">IF(O377="","",(IF(N377&gt;O377,N377-O377,"")))</f>
        <v/>
      </c>
      <c r="R377" s="151" t="str">
        <f aca="false">IF(N377-O377&lt;0,N377-O377,"")</f>
        <v/>
      </c>
      <c r="S377" s="151" t="str">
        <f aca="false">IF(C377&lt;&gt;"",IF($N377="","CANCELADO",IF($O377&lt;&gt;"","FACTURADO","DEVUELTO")),IF(C377="",""))</f>
        <v/>
      </c>
      <c r="T377" s="152"/>
      <c r="U377" s="144"/>
      <c r="V377" s="153"/>
      <c r="W377" s="153"/>
      <c r="X377" s="154" t="n">
        <f aca="false">V377+W377</f>
        <v>0</v>
      </c>
      <c r="Y377" s="128"/>
      <c r="Z377" s="128"/>
      <c r="AA377" s="129" t="n">
        <f aca="false">IF(AND(Y377&lt;&gt;"",Z377&lt;&gt;""),Z377-Y377,0)</f>
        <v>0</v>
      </c>
      <c r="AB377" s="130"/>
      <c r="AC377" s="130"/>
      <c r="AD377" s="129" t="n">
        <f aca="false">AA377-(AB377+AC377)</f>
        <v>0</v>
      </c>
      <c r="AE377" s="149"/>
      <c r="AF377" s="155"/>
      <c r="AG377" s="146"/>
      <c r="AH377" s="144"/>
      <c r="AI377" s="148"/>
      <c r="AJ377" s="144"/>
      <c r="AK377" s="148"/>
      <c r="AL377" s="149"/>
      <c r="AM377" s="144"/>
      <c r="AN377" s="144"/>
      <c r="AO377" s="156"/>
      <c r="AP377" s="135"/>
      <c r="AQ377" s="157"/>
      <c r="AS377" s="137" t="n">
        <v>370</v>
      </c>
      <c r="AT377" s="158" t="n">
        <v>77101001</v>
      </c>
      <c r="AU377" s="138"/>
      <c r="AV377" s="138"/>
      <c r="AW377" s="139" t="str">
        <f aca="false">IF(O377="","",O377)</f>
        <v/>
      </c>
      <c r="AX377" s="138"/>
      <c r="AY377" s="138"/>
      <c r="AZ377" s="138"/>
      <c r="BA377" s="140" t="str">
        <f aca="false">IF(E377="","",E377)</f>
        <v/>
      </c>
      <c r="BB377" s="141" t="str">
        <f aca="false">IF(K377="","",K377)</f>
        <v/>
      </c>
      <c r="BC377" s="142" t="str">
        <f aca="false">IF(L377="","",L377)</f>
        <v/>
      </c>
      <c r="BT377" s="13" t="str">
        <f aca="false">IF($S377="CANCELADO",1,"")</f>
        <v/>
      </c>
      <c r="BU377" s="13" t="str">
        <f aca="false">IF($S377="DEVUELTO",1,"")</f>
        <v/>
      </c>
      <c r="BV377" s="13" t="str">
        <f aca="false">IF($S377="DEVUELTO",1,"")</f>
        <v/>
      </c>
      <c r="BW377" s="13" t="str">
        <f aca="false">IF($S377="CANCELADO",1,"")</f>
        <v/>
      </c>
    </row>
    <row r="378" customFormat="false" ht="23.1" hidden="false" customHeight="true" outlineLevel="0" collapsed="false">
      <c r="A378" s="143" t="n">
        <v>371</v>
      </c>
      <c r="B378" s="144"/>
      <c r="C378" s="145"/>
      <c r="D378" s="146"/>
      <c r="E378" s="147"/>
      <c r="F378" s="148"/>
      <c r="G378" s="144"/>
      <c r="H378" s="144"/>
      <c r="I378" s="144"/>
      <c r="J378" s="148"/>
      <c r="K378" s="148"/>
      <c r="L378" s="149"/>
      <c r="M378" s="144"/>
      <c r="N378" s="150"/>
      <c r="O378" s="150"/>
      <c r="P378" s="151" t="n">
        <f aca="false">IF(O378="",N378,"")</f>
        <v>0</v>
      </c>
      <c r="Q378" s="151" t="str">
        <f aca="false">IF(O378="","",(IF(N378&gt;O378,N378-O378,"")))</f>
        <v/>
      </c>
      <c r="R378" s="151" t="str">
        <f aca="false">IF(N378-O378&lt;0,N378-O378,"")</f>
        <v/>
      </c>
      <c r="S378" s="151" t="str">
        <f aca="false">IF(C378&lt;&gt;"",IF($N378="","CANCELADO",IF($O378&lt;&gt;"","FACTURADO","DEVUELTO")),IF(C378="",""))</f>
        <v/>
      </c>
      <c r="T378" s="152"/>
      <c r="U378" s="144"/>
      <c r="V378" s="153"/>
      <c r="W378" s="153"/>
      <c r="X378" s="154" t="n">
        <f aca="false">V378+W378</f>
        <v>0</v>
      </c>
      <c r="Y378" s="128"/>
      <c r="Z378" s="128"/>
      <c r="AA378" s="129" t="n">
        <f aca="false">IF(AND(Y378&lt;&gt;"",Z378&lt;&gt;""),Z378-Y378,0)</f>
        <v>0</v>
      </c>
      <c r="AB378" s="130"/>
      <c r="AC378" s="130"/>
      <c r="AD378" s="129" t="n">
        <f aca="false">AA378-(AB378+AC378)</f>
        <v>0</v>
      </c>
      <c r="AE378" s="149"/>
      <c r="AF378" s="155"/>
      <c r="AG378" s="146"/>
      <c r="AH378" s="144"/>
      <c r="AI378" s="148"/>
      <c r="AJ378" s="144"/>
      <c r="AK378" s="148"/>
      <c r="AL378" s="149"/>
      <c r="AM378" s="144"/>
      <c r="AN378" s="144"/>
      <c r="AO378" s="156"/>
      <c r="AP378" s="135"/>
      <c r="AQ378" s="157"/>
      <c r="AS378" s="137" t="n">
        <v>371</v>
      </c>
      <c r="AT378" s="160" t="n">
        <v>77101001</v>
      </c>
      <c r="AU378" s="161"/>
      <c r="AV378" s="161"/>
      <c r="AW378" s="162" t="str">
        <f aca="false">IF(O378="","",O378)</f>
        <v/>
      </c>
      <c r="AX378" s="161"/>
      <c r="AY378" s="161"/>
      <c r="AZ378" s="161"/>
      <c r="BA378" s="163" t="str">
        <f aca="false">IF(E378="","",E378)</f>
        <v/>
      </c>
      <c r="BB378" s="164" t="str">
        <f aca="false">IF(K378="","",K378)</f>
        <v/>
      </c>
      <c r="BC378" s="165" t="str">
        <f aca="false">IF(L378="","",L378)</f>
        <v/>
      </c>
      <c r="BT378" s="13" t="str">
        <f aca="false">IF($S378="CANCELADO",1,"")</f>
        <v/>
      </c>
      <c r="BU378" s="13" t="str">
        <f aca="false">IF($S378="DEVUELTO",1,"")</f>
        <v/>
      </c>
      <c r="BV378" s="13" t="str">
        <f aca="false">IF($S378="DEVUELTO",1,"")</f>
        <v/>
      </c>
      <c r="BW378" s="13" t="str">
        <f aca="false">IF($S378="CANCELADO",1,"")</f>
        <v/>
      </c>
    </row>
    <row r="379" customFormat="false" ht="23.1" hidden="false" customHeight="true" outlineLevel="0" collapsed="false">
      <c r="A379" s="143" t="n">
        <v>372</v>
      </c>
      <c r="B379" s="144"/>
      <c r="C379" s="145"/>
      <c r="D379" s="146"/>
      <c r="E379" s="147"/>
      <c r="F379" s="148"/>
      <c r="G379" s="144"/>
      <c r="H379" s="144"/>
      <c r="I379" s="144"/>
      <c r="J379" s="148"/>
      <c r="K379" s="148"/>
      <c r="L379" s="149"/>
      <c r="M379" s="144"/>
      <c r="N379" s="150"/>
      <c r="O379" s="150"/>
      <c r="P379" s="151" t="n">
        <f aca="false">IF(O379="",N379,"")</f>
        <v>0</v>
      </c>
      <c r="Q379" s="151" t="str">
        <f aca="false">IF(O379="","",(IF(N379&gt;O379,N379-O379,"")))</f>
        <v/>
      </c>
      <c r="R379" s="151" t="str">
        <f aca="false">IF(N379-O379&lt;0,N379-O379,"")</f>
        <v/>
      </c>
      <c r="S379" s="151" t="str">
        <f aca="false">IF(C379&lt;&gt;"",IF($N379="","CANCELADO",IF($O379&lt;&gt;"","FACTURADO","DEVUELTO")),IF(C379="",""))</f>
        <v/>
      </c>
      <c r="T379" s="152"/>
      <c r="U379" s="144"/>
      <c r="V379" s="153"/>
      <c r="W379" s="153"/>
      <c r="X379" s="154" t="n">
        <f aca="false">V379+W379</f>
        <v>0</v>
      </c>
      <c r="Y379" s="128"/>
      <c r="Z379" s="128"/>
      <c r="AA379" s="129" t="n">
        <f aca="false">IF(AND(Y379&lt;&gt;"",Z379&lt;&gt;""),Z379-Y379,0)</f>
        <v>0</v>
      </c>
      <c r="AB379" s="130"/>
      <c r="AC379" s="130"/>
      <c r="AD379" s="129" t="n">
        <f aca="false">AA379-(AB379+AC379)</f>
        <v>0</v>
      </c>
      <c r="AE379" s="149"/>
      <c r="AF379" s="155"/>
      <c r="AG379" s="146"/>
      <c r="AH379" s="144"/>
      <c r="AI379" s="148"/>
      <c r="AJ379" s="144"/>
      <c r="AK379" s="148"/>
      <c r="AL379" s="149"/>
      <c r="AM379" s="144"/>
      <c r="AN379" s="144"/>
      <c r="AO379" s="156"/>
      <c r="AP379" s="135"/>
      <c r="AQ379" s="157"/>
      <c r="AS379" s="137" t="n">
        <v>372</v>
      </c>
      <c r="AT379" s="160" t="n">
        <v>77101001</v>
      </c>
      <c r="AU379" s="161"/>
      <c r="AV379" s="161"/>
      <c r="AW379" s="162" t="str">
        <f aca="false">IF(O379="","",O379)</f>
        <v/>
      </c>
      <c r="AX379" s="161"/>
      <c r="AY379" s="161"/>
      <c r="AZ379" s="161"/>
      <c r="BA379" s="163" t="str">
        <f aca="false">IF(E379="","",E379)</f>
        <v/>
      </c>
      <c r="BB379" s="164" t="str">
        <f aca="false">IF(K379="","",K379)</f>
        <v/>
      </c>
      <c r="BC379" s="165" t="str">
        <f aca="false">IF(L379="","",L379)</f>
        <v/>
      </c>
      <c r="BT379" s="13" t="str">
        <f aca="false">IF($S379="CANCELADO",1,"")</f>
        <v/>
      </c>
      <c r="BU379" s="13" t="str">
        <f aca="false">IF($S379="DEVUELTO",1,"")</f>
        <v/>
      </c>
      <c r="BV379" s="13" t="str">
        <f aca="false">IF($S379="DEVUELTO",1,"")</f>
        <v/>
      </c>
      <c r="BW379" s="13" t="str">
        <f aca="false">IF($S379="CANCELADO",1,"")</f>
        <v/>
      </c>
    </row>
    <row r="380" customFormat="false" ht="23.1" hidden="false" customHeight="true" outlineLevel="0" collapsed="false">
      <c r="A380" s="143" t="n">
        <v>373</v>
      </c>
      <c r="B380" s="144"/>
      <c r="C380" s="145"/>
      <c r="D380" s="146"/>
      <c r="E380" s="147"/>
      <c r="F380" s="148"/>
      <c r="G380" s="144"/>
      <c r="H380" s="144"/>
      <c r="I380" s="144"/>
      <c r="J380" s="148"/>
      <c r="K380" s="148"/>
      <c r="L380" s="149"/>
      <c r="M380" s="144"/>
      <c r="N380" s="150"/>
      <c r="O380" s="150"/>
      <c r="P380" s="151" t="n">
        <f aca="false">IF(O380="",N380,"")</f>
        <v>0</v>
      </c>
      <c r="Q380" s="151" t="str">
        <f aca="false">IF(O380="","",(IF(N380&gt;O380,N380-O380,"")))</f>
        <v/>
      </c>
      <c r="R380" s="151" t="str">
        <f aca="false">IF(N380-O380&lt;0,N380-O380,"")</f>
        <v/>
      </c>
      <c r="S380" s="151" t="str">
        <f aca="false">IF(C380&lt;&gt;"",IF($N380="","CANCELADO",IF($O380&lt;&gt;"","FACTURADO","DEVUELTO")),IF(C380="",""))</f>
        <v/>
      </c>
      <c r="T380" s="152"/>
      <c r="U380" s="144"/>
      <c r="V380" s="153"/>
      <c r="W380" s="153"/>
      <c r="X380" s="154" t="n">
        <f aca="false">V380+W380</f>
        <v>0</v>
      </c>
      <c r="Y380" s="128"/>
      <c r="Z380" s="128"/>
      <c r="AA380" s="129" t="n">
        <f aca="false">IF(AND(Y380&lt;&gt;"",Z380&lt;&gt;""),Z380-Y380,0)</f>
        <v>0</v>
      </c>
      <c r="AB380" s="130"/>
      <c r="AC380" s="130"/>
      <c r="AD380" s="129" t="n">
        <f aca="false">AA380-(AB380+AC380)</f>
        <v>0</v>
      </c>
      <c r="AE380" s="149"/>
      <c r="AF380" s="155"/>
      <c r="AG380" s="146"/>
      <c r="AH380" s="144"/>
      <c r="AI380" s="148"/>
      <c r="AJ380" s="144"/>
      <c r="AK380" s="148"/>
      <c r="AL380" s="149"/>
      <c r="AM380" s="144"/>
      <c r="AN380" s="144"/>
      <c r="AO380" s="156"/>
      <c r="AP380" s="135"/>
      <c r="AQ380" s="157"/>
      <c r="AS380" s="137" t="n">
        <v>373</v>
      </c>
      <c r="AT380" s="160" t="n">
        <v>77101001</v>
      </c>
      <c r="AU380" s="161"/>
      <c r="AV380" s="161"/>
      <c r="AW380" s="162" t="str">
        <f aca="false">IF(O380="","",O380)</f>
        <v/>
      </c>
      <c r="AX380" s="161"/>
      <c r="AY380" s="161"/>
      <c r="AZ380" s="161"/>
      <c r="BA380" s="163" t="str">
        <f aca="false">IF(E380="","",E380)</f>
        <v/>
      </c>
      <c r="BB380" s="164" t="str">
        <f aca="false">IF(K380="","",K380)</f>
        <v/>
      </c>
      <c r="BC380" s="165" t="str">
        <f aca="false">IF(L380="","",L380)</f>
        <v/>
      </c>
      <c r="BT380" s="13" t="str">
        <f aca="false">IF($S380="CANCELADO",1,"")</f>
        <v/>
      </c>
      <c r="BU380" s="13" t="str">
        <f aca="false">IF($S380="DEVUELTO",1,"")</f>
        <v/>
      </c>
      <c r="BV380" s="13" t="str">
        <f aca="false">IF($S380="DEVUELTO",1,"")</f>
        <v/>
      </c>
      <c r="BW380" s="13" t="str">
        <f aca="false">IF($S380="CANCELADO",1,"")</f>
        <v/>
      </c>
    </row>
    <row r="381" customFormat="false" ht="23.1" hidden="false" customHeight="true" outlineLevel="0" collapsed="false">
      <c r="A381" s="143" t="n">
        <v>374</v>
      </c>
      <c r="B381" s="144"/>
      <c r="C381" s="145"/>
      <c r="D381" s="146"/>
      <c r="E381" s="147"/>
      <c r="F381" s="148"/>
      <c r="G381" s="144"/>
      <c r="H381" s="144"/>
      <c r="I381" s="144"/>
      <c r="J381" s="148"/>
      <c r="K381" s="148"/>
      <c r="L381" s="149"/>
      <c r="M381" s="144"/>
      <c r="N381" s="150"/>
      <c r="O381" s="150"/>
      <c r="P381" s="151" t="n">
        <f aca="false">IF(O381="",N381,"")</f>
        <v>0</v>
      </c>
      <c r="Q381" s="151" t="str">
        <f aca="false">IF(O381="","",(IF(N381&gt;O381,N381-O381,"")))</f>
        <v/>
      </c>
      <c r="R381" s="151" t="str">
        <f aca="false">IF(N381-O381&lt;0,N381-O381,"")</f>
        <v/>
      </c>
      <c r="S381" s="151" t="str">
        <f aca="false">IF(C381&lt;&gt;"",IF($N381="","CANCELADO",IF($O381&lt;&gt;"","FACTURADO","DEVUELTO")),IF(C381="",""))</f>
        <v/>
      </c>
      <c r="T381" s="152"/>
      <c r="U381" s="144"/>
      <c r="V381" s="153"/>
      <c r="W381" s="153"/>
      <c r="X381" s="154" t="n">
        <f aca="false">V381+W381</f>
        <v>0</v>
      </c>
      <c r="Y381" s="128"/>
      <c r="Z381" s="128"/>
      <c r="AA381" s="129" t="n">
        <f aca="false">IF(AND(Y381&lt;&gt;"",Z381&lt;&gt;""),Z381-Y381,0)</f>
        <v>0</v>
      </c>
      <c r="AB381" s="130"/>
      <c r="AC381" s="130"/>
      <c r="AD381" s="129" t="n">
        <f aca="false">AA381-(AB381+AC381)</f>
        <v>0</v>
      </c>
      <c r="AE381" s="149"/>
      <c r="AF381" s="155"/>
      <c r="AG381" s="146"/>
      <c r="AH381" s="144"/>
      <c r="AI381" s="148"/>
      <c r="AJ381" s="144"/>
      <c r="AK381" s="148"/>
      <c r="AL381" s="149"/>
      <c r="AM381" s="144"/>
      <c r="AN381" s="144"/>
      <c r="AO381" s="156"/>
      <c r="AP381" s="135"/>
      <c r="AQ381" s="157"/>
      <c r="AS381" s="137" t="n">
        <v>374</v>
      </c>
      <c r="AT381" s="160" t="n">
        <v>77101001</v>
      </c>
      <c r="AU381" s="161"/>
      <c r="AV381" s="161"/>
      <c r="AW381" s="162" t="str">
        <f aca="false">IF(O381="","",O381)</f>
        <v/>
      </c>
      <c r="AX381" s="161"/>
      <c r="AY381" s="161"/>
      <c r="AZ381" s="161"/>
      <c r="BA381" s="163" t="str">
        <f aca="false">IF(E381="","",E381)</f>
        <v/>
      </c>
      <c r="BB381" s="164" t="str">
        <f aca="false">IF(K381="","",K381)</f>
        <v/>
      </c>
      <c r="BC381" s="165" t="str">
        <f aca="false">IF(L381="","",L381)</f>
        <v/>
      </c>
      <c r="BT381" s="13" t="str">
        <f aca="false">IF($S381="CANCELADO",1,"")</f>
        <v/>
      </c>
      <c r="BU381" s="13" t="str">
        <f aca="false">IF($S381="DEVUELTO",1,"")</f>
        <v/>
      </c>
      <c r="BV381" s="13" t="str">
        <f aca="false">IF($S381="DEVUELTO",1,"")</f>
        <v/>
      </c>
      <c r="BW381" s="13" t="str">
        <f aca="false">IF($S381="CANCELADO",1,"")</f>
        <v/>
      </c>
    </row>
    <row r="382" customFormat="false" ht="23.1" hidden="false" customHeight="true" outlineLevel="0" collapsed="false">
      <c r="A382" s="143" t="n">
        <v>375</v>
      </c>
      <c r="B382" s="144"/>
      <c r="C382" s="145"/>
      <c r="D382" s="146"/>
      <c r="E382" s="147"/>
      <c r="F382" s="148"/>
      <c r="G382" s="144"/>
      <c r="H382" s="144"/>
      <c r="I382" s="144"/>
      <c r="J382" s="148"/>
      <c r="K382" s="148"/>
      <c r="L382" s="149"/>
      <c r="M382" s="144"/>
      <c r="N382" s="150"/>
      <c r="O382" s="150"/>
      <c r="P382" s="151" t="n">
        <f aca="false">IF(O382="",N382,"")</f>
        <v>0</v>
      </c>
      <c r="Q382" s="151" t="str">
        <f aca="false">IF(O382="","",(IF(N382&gt;O382,N382-O382,"")))</f>
        <v/>
      </c>
      <c r="R382" s="151" t="str">
        <f aca="false">IF(N382-O382&lt;0,N382-O382,"")</f>
        <v/>
      </c>
      <c r="S382" s="151" t="str">
        <f aca="false">IF(C382&lt;&gt;"",IF($N382="","CANCELADO",IF($O382&lt;&gt;"","FACTURADO","DEVUELTO")),IF(C382="",""))</f>
        <v/>
      </c>
      <c r="T382" s="152"/>
      <c r="U382" s="144"/>
      <c r="V382" s="153"/>
      <c r="W382" s="153"/>
      <c r="X382" s="154" t="n">
        <f aca="false">V382+W382</f>
        <v>0</v>
      </c>
      <c r="Y382" s="128"/>
      <c r="Z382" s="128"/>
      <c r="AA382" s="129" t="n">
        <f aca="false">IF(AND(Y382&lt;&gt;"",Z382&lt;&gt;""),Z382-Y382,0)</f>
        <v>0</v>
      </c>
      <c r="AB382" s="130"/>
      <c r="AC382" s="130"/>
      <c r="AD382" s="129" t="n">
        <f aca="false">AA382-(AB382+AC382)</f>
        <v>0</v>
      </c>
      <c r="AE382" s="149"/>
      <c r="AF382" s="155"/>
      <c r="AG382" s="146"/>
      <c r="AH382" s="144"/>
      <c r="AI382" s="148"/>
      <c r="AJ382" s="144"/>
      <c r="AK382" s="148"/>
      <c r="AL382" s="149"/>
      <c r="AM382" s="144"/>
      <c r="AN382" s="144"/>
      <c r="AO382" s="156"/>
      <c r="AP382" s="135"/>
      <c r="AQ382" s="157"/>
      <c r="AS382" s="137" t="n">
        <v>375</v>
      </c>
      <c r="AT382" s="160" t="n">
        <v>77101001</v>
      </c>
      <c r="AU382" s="161"/>
      <c r="AV382" s="161"/>
      <c r="AW382" s="162" t="str">
        <f aca="false">IF(O382="","",O382)</f>
        <v/>
      </c>
      <c r="AX382" s="161"/>
      <c r="AY382" s="161"/>
      <c r="AZ382" s="161"/>
      <c r="BA382" s="163" t="str">
        <f aca="false">IF(E382="","",E382)</f>
        <v/>
      </c>
      <c r="BB382" s="164" t="str">
        <f aca="false">IF(K382="","",K382)</f>
        <v/>
      </c>
      <c r="BC382" s="165" t="str">
        <f aca="false">IF(L382="","",L382)</f>
        <v/>
      </c>
      <c r="BT382" s="13" t="str">
        <f aca="false">IF($S382="CANCELADO",1,"")</f>
        <v/>
      </c>
      <c r="BU382" s="13" t="str">
        <f aca="false">IF($S382="DEVUELTO",1,"")</f>
        <v/>
      </c>
      <c r="BV382" s="13" t="str">
        <f aca="false">IF($S382="DEVUELTO",1,"")</f>
        <v/>
      </c>
      <c r="BW382" s="13" t="str">
        <f aca="false">IF($S382="CANCELADO",1,"")</f>
        <v/>
      </c>
    </row>
    <row r="383" customFormat="false" ht="23.1" hidden="false" customHeight="true" outlineLevel="0" collapsed="false">
      <c r="A383" s="143" t="n">
        <v>376</v>
      </c>
      <c r="B383" s="144"/>
      <c r="C383" s="145"/>
      <c r="D383" s="146"/>
      <c r="E383" s="147"/>
      <c r="F383" s="148"/>
      <c r="G383" s="144"/>
      <c r="H383" s="144"/>
      <c r="I383" s="144"/>
      <c r="J383" s="148"/>
      <c r="K383" s="148"/>
      <c r="L383" s="149"/>
      <c r="M383" s="144"/>
      <c r="N383" s="150"/>
      <c r="O383" s="150"/>
      <c r="P383" s="151" t="n">
        <f aca="false">IF(O383="",N383,"")</f>
        <v>0</v>
      </c>
      <c r="Q383" s="151" t="str">
        <f aca="false">IF(O383="","",(IF(N383&gt;O383,N383-O383,"")))</f>
        <v/>
      </c>
      <c r="R383" s="151" t="str">
        <f aca="false">IF(N383-O383&lt;0,N383-O383,"")</f>
        <v/>
      </c>
      <c r="S383" s="151" t="str">
        <f aca="false">IF(C383&lt;&gt;"",IF($N383="","CANCELADO",IF($O383&lt;&gt;"","FACTURADO","DEVUELTO")),IF(C383="",""))</f>
        <v/>
      </c>
      <c r="T383" s="152"/>
      <c r="U383" s="144"/>
      <c r="V383" s="153"/>
      <c r="W383" s="153"/>
      <c r="X383" s="154" t="n">
        <f aca="false">V383+W383</f>
        <v>0</v>
      </c>
      <c r="Y383" s="128"/>
      <c r="Z383" s="128"/>
      <c r="AA383" s="129" t="n">
        <f aca="false">IF(AND(Y383&lt;&gt;"",Z383&lt;&gt;""),Z383-Y383,0)</f>
        <v>0</v>
      </c>
      <c r="AB383" s="130"/>
      <c r="AC383" s="130"/>
      <c r="AD383" s="129" t="n">
        <f aca="false">AA383-(AB383+AC383)</f>
        <v>0</v>
      </c>
      <c r="AE383" s="149"/>
      <c r="AF383" s="155"/>
      <c r="AG383" s="146"/>
      <c r="AH383" s="144"/>
      <c r="AI383" s="148"/>
      <c r="AJ383" s="144"/>
      <c r="AK383" s="148"/>
      <c r="AL383" s="149"/>
      <c r="AM383" s="144"/>
      <c r="AN383" s="144"/>
      <c r="AO383" s="156"/>
      <c r="AP383" s="135"/>
      <c r="AQ383" s="157"/>
      <c r="AS383" s="137" t="n">
        <v>376</v>
      </c>
      <c r="AT383" s="160" t="n">
        <v>77101001</v>
      </c>
      <c r="AU383" s="161"/>
      <c r="AV383" s="161"/>
      <c r="AW383" s="162" t="str">
        <f aca="false">IF(O383="","",O383)</f>
        <v/>
      </c>
      <c r="AX383" s="161"/>
      <c r="AY383" s="161"/>
      <c r="AZ383" s="161"/>
      <c r="BA383" s="163" t="str">
        <f aca="false">IF(E383="","",E383)</f>
        <v/>
      </c>
      <c r="BB383" s="164" t="str">
        <f aca="false">IF(K383="","",K383)</f>
        <v/>
      </c>
      <c r="BC383" s="165" t="str">
        <f aca="false">IF(L383="","",L383)</f>
        <v/>
      </c>
      <c r="BT383" s="13" t="str">
        <f aca="false">IF($S383="CANCELADO",1,"")</f>
        <v/>
      </c>
      <c r="BU383" s="13" t="str">
        <f aca="false">IF($S383="DEVUELTO",1,"")</f>
        <v/>
      </c>
      <c r="BV383" s="13" t="str">
        <f aca="false">IF($S383="DEVUELTO",1,"")</f>
        <v/>
      </c>
      <c r="BW383" s="13" t="str">
        <f aca="false">IF($S383="CANCELADO",1,"")</f>
        <v/>
      </c>
    </row>
    <row r="384" customFormat="false" ht="23.1" hidden="false" customHeight="true" outlineLevel="0" collapsed="false">
      <c r="A384" s="143" t="n">
        <v>377</v>
      </c>
      <c r="B384" s="144"/>
      <c r="C384" s="145"/>
      <c r="D384" s="146"/>
      <c r="E384" s="147"/>
      <c r="F384" s="148"/>
      <c r="G384" s="144"/>
      <c r="H384" s="144"/>
      <c r="I384" s="144"/>
      <c r="J384" s="148"/>
      <c r="K384" s="148"/>
      <c r="L384" s="149"/>
      <c r="M384" s="144"/>
      <c r="N384" s="150"/>
      <c r="O384" s="150"/>
      <c r="P384" s="151" t="n">
        <f aca="false">IF(O384="",N384,"")</f>
        <v>0</v>
      </c>
      <c r="Q384" s="151" t="str">
        <f aca="false">IF(O384="","",(IF(N384&gt;O384,N384-O384,"")))</f>
        <v/>
      </c>
      <c r="R384" s="151" t="str">
        <f aca="false">IF(N384-O384&lt;0,N384-O384,"")</f>
        <v/>
      </c>
      <c r="S384" s="151" t="str">
        <f aca="false">IF(C384&lt;&gt;"",IF($N384="","CANCELADO",IF($O384&lt;&gt;"","FACTURADO","DEVUELTO")),IF(C384="",""))</f>
        <v/>
      </c>
      <c r="T384" s="152"/>
      <c r="U384" s="144"/>
      <c r="V384" s="153"/>
      <c r="W384" s="153"/>
      <c r="X384" s="154" t="n">
        <f aca="false">V384+W384</f>
        <v>0</v>
      </c>
      <c r="Y384" s="128"/>
      <c r="Z384" s="128"/>
      <c r="AA384" s="129" t="n">
        <f aca="false">IF(AND(Y384&lt;&gt;"",Z384&lt;&gt;""),Z384-Y384,0)</f>
        <v>0</v>
      </c>
      <c r="AB384" s="130"/>
      <c r="AC384" s="130"/>
      <c r="AD384" s="129" t="n">
        <f aca="false">AA384-(AB384+AC384)</f>
        <v>0</v>
      </c>
      <c r="AE384" s="149"/>
      <c r="AF384" s="155"/>
      <c r="AG384" s="146"/>
      <c r="AH384" s="144"/>
      <c r="AI384" s="148"/>
      <c r="AJ384" s="144"/>
      <c r="AK384" s="148"/>
      <c r="AL384" s="149"/>
      <c r="AM384" s="144"/>
      <c r="AN384" s="144"/>
      <c r="AO384" s="156"/>
      <c r="AP384" s="135"/>
      <c r="AQ384" s="157"/>
      <c r="AS384" s="137" t="n">
        <v>377</v>
      </c>
      <c r="AT384" s="160" t="n">
        <v>77101001</v>
      </c>
      <c r="AU384" s="161"/>
      <c r="AV384" s="161"/>
      <c r="AW384" s="162" t="str">
        <f aca="false">IF(O384="","",O384)</f>
        <v/>
      </c>
      <c r="AX384" s="161"/>
      <c r="AY384" s="161"/>
      <c r="AZ384" s="161"/>
      <c r="BA384" s="163" t="str">
        <f aca="false">IF(E384="","",E384)</f>
        <v/>
      </c>
      <c r="BB384" s="164" t="str">
        <f aca="false">IF(K384="","",K384)</f>
        <v/>
      </c>
      <c r="BC384" s="165" t="str">
        <f aca="false">IF(L384="","",L384)</f>
        <v/>
      </c>
      <c r="BT384" s="13" t="str">
        <f aca="false">IF($S384="CANCELADO",1,"")</f>
        <v/>
      </c>
      <c r="BU384" s="13" t="str">
        <f aca="false">IF($S384="DEVUELTO",1,"")</f>
        <v/>
      </c>
      <c r="BV384" s="13" t="str">
        <f aca="false">IF($S384="DEVUELTO",1,"")</f>
        <v/>
      </c>
      <c r="BW384" s="13" t="str">
        <f aca="false">IF($S384="CANCELADO",1,"")</f>
        <v/>
      </c>
    </row>
    <row r="385" customFormat="false" ht="23.1" hidden="false" customHeight="true" outlineLevel="0" collapsed="false">
      <c r="A385" s="143" t="n">
        <v>378</v>
      </c>
      <c r="B385" s="144"/>
      <c r="C385" s="145"/>
      <c r="D385" s="146"/>
      <c r="E385" s="147"/>
      <c r="F385" s="148"/>
      <c r="G385" s="144"/>
      <c r="H385" s="144"/>
      <c r="I385" s="144"/>
      <c r="J385" s="148"/>
      <c r="K385" s="148"/>
      <c r="L385" s="149"/>
      <c r="M385" s="144"/>
      <c r="N385" s="150"/>
      <c r="O385" s="150"/>
      <c r="P385" s="151" t="n">
        <f aca="false">IF(O385="",N385,"")</f>
        <v>0</v>
      </c>
      <c r="Q385" s="151" t="str">
        <f aca="false">IF(O385="","",(IF(N385&gt;O385,N385-O385,"")))</f>
        <v/>
      </c>
      <c r="R385" s="151" t="str">
        <f aca="false">IF(N385-O385&lt;0,N385-O385,"")</f>
        <v/>
      </c>
      <c r="S385" s="151" t="str">
        <f aca="false">IF(C385&lt;&gt;"",IF($N385="","CANCELADO",IF($O385&lt;&gt;"","FACTURADO","DEVUELTO")),IF(C385="",""))</f>
        <v/>
      </c>
      <c r="T385" s="152"/>
      <c r="U385" s="144"/>
      <c r="V385" s="153"/>
      <c r="W385" s="153"/>
      <c r="X385" s="154" t="n">
        <f aca="false">V385+W385</f>
        <v>0</v>
      </c>
      <c r="Y385" s="128"/>
      <c r="Z385" s="128"/>
      <c r="AA385" s="129" t="n">
        <f aca="false">IF(AND(Y385&lt;&gt;"",Z385&lt;&gt;""),Z385-Y385,0)</f>
        <v>0</v>
      </c>
      <c r="AB385" s="130"/>
      <c r="AC385" s="130"/>
      <c r="AD385" s="129" t="n">
        <f aca="false">AA385-(AB385+AC385)</f>
        <v>0</v>
      </c>
      <c r="AE385" s="149"/>
      <c r="AF385" s="155"/>
      <c r="AG385" s="146"/>
      <c r="AH385" s="144"/>
      <c r="AI385" s="148"/>
      <c r="AJ385" s="144"/>
      <c r="AK385" s="148"/>
      <c r="AL385" s="149"/>
      <c r="AM385" s="144"/>
      <c r="AN385" s="144"/>
      <c r="AO385" s="156"/>
      <c r="AP385" s="135"/>
      <c r="AQ385" s="157"/>
      <c r="AS385" s="137" t="n">
        <v>378</v>
      </c>
      <c r="AT385" s="160" t="n">
        <v>77101001</v>
      </c>
      <c r="AU385" s="161"/>
      <c r="AV385" s="161"/>
      <c r="AW385" s="162" t="str">
        <f aca="false">IF(O385="","",O385)</f>
        <v/>
      </c>
      <c r="AX385" s="161"/>
      <c r="AY385" s="161"/>
      <c r="AZ385" s="161"/>
      <c r="BA385" s="163" t="str">
        <f aca="false">IF(E385="","",E385)</f>
        <v/>
      </c>
      <c r="BB385" s="164" t="str">
        <f aca="false">IF(K385="","",K385)</f>
        <v/>
      </c>
      <c r="BC385" s="165" t="str">
        <f aca="false">IF(L385="","",L385)</f>
        <v/>
      </c>
      <c r="BT385" s="13" t="str">
        <f aca="false">IF($S385="CANCELADO",1,"")</f>
        <v/>
      </c>
      <c r="BU385" s="13" t="str">
        <f aca="false">IF($S385="DEVUELTO",1,"")</f>
        <v/>
      </c>
      <c r="BV385" s="13" t="str">
        <f aca="false">IF($S385="DEVUELTO",1,"")</f>
        <v/>
      </c>
      <c r="BW385" s="13" t="str">
        <f aca="false">IF($S385="CANCELADO",1,"")</f>
        <v/>
      </c>
    </row>
    <row r="386" customFormat="false" ht="23.1" hidden="false" customHeight="true" outlineLevel="0" collapsed="false">
      <c r="A386" s="143" t="n">
        <v>379</v>
      </c>
      <c r="B386" s="144"/>
      <c r="C386" s="145"/>
      <c r="D386" s="146"/>
      <c r="E386" s="147"/>
      <c r="F386" s="148"/>
      <c r="G386" s="144"/>
      <c r="H386" s="144"/>
      <c r="I386" s="144"/>
      <c r="J386" s="148"/>
      <c r="K386" s="148"/>
      <c r="L386" s="149"/>
      <c r="M386" s="144"/>
      <c r="N386" s="150"/>
      <c r="O386" s="150"/>
      <c r="P386" s="151" t="n">
        <f aca="false">IF(O386="",N386,"")</f>
        <v>0</v>
      </c>
      <c r="Q386" s="151" t="str">
        <f aca="false">IF(O386="","",(IF(N386&gt;O386,N386-O386,"")))</f>
        <v/>
      </c>
      <c r="R386" s="151" t="str">
        <f aca="false">IF(N386-O386&lt;0,N386-O386,"")</f>
        <v/>
      </c>
      <c r="S386" s="151" t="str">
        <f aca="false">IF(C386&lt;&gt;"",IF($N386="","CANCELADO",IF($O386&lt;&gt;"","FACTURADO","DEVUELTO")),IF(C386="",""))</f>
        <v/>
      </c>
      <c r="T386" s="152"/>
      <c r="U386" s="144"/>
      <c r="V386" s="153"/>
      <c r="W386" s="153"/>
      <c r="X386" s="154" t="n">
        <f aca="false">V386+W386</f>
        <v>0</v>
      </c>
      <c r="Y386" s="128"/>
      <c r="Z386" s="128"/>
      <c r="AA386" s="129" t="n">
        <f aca="false">IF(AND(Y386&lt;&gt;"",Z386&lt;&gt;""),Z386-Y386,0)</f>
        <v>0</v>
      </c>
      <c r="AB386" s="130"/>
      <c r="AC386" s="130"/>
      <c r="AD386" s="129" t="n">
        <f aca="false">AA386-(AB386+AC386)</f>
        <v>0</v>
      </c>
      <c r="AE386" s="149"/>
      <c r="AF386" s="155"/>
      <c r="AG386" s="146"/>
      <c r="AH386" s="144"/>
      <c r="AI386" s="148"/>
      <c r="AJ386" s="144"/>
      <c r="AK386" s="148"/>
      <c r="AL386" s="149"/>
      <c r="AM386" s="144"/>
      <c r="AN386" s="144"/>
      <c r="AO386" s="156"/>
      <c r="AP386" s="135"/>
      <c r="AQ386" s="157"/>
      <c r="AS386" s="137" t="n">
        <v>379</v>
      </c>
      <c r="AT386" s="160" t="n">
        <v>77101001</v>
      </c>
      <c r="AU386" s="161"/>
      <c r="AV386" s="161"/>
      <c r="AW386" s="162" t="str">
        <f aca="false">IF(O386="","",O386)</f>
        <v/>
      </c>
      <c r="AX386" s="161"/>
      <c r="AY386" s="161"/>
      <c r="AZ386" s="161"/>
      <c r="BA386" s="163" t="str">
        <f aca="false">IF(E386="","",E386)</f>
        <v/>
      </c>
      <c r="BB386" s="164" t="str">
        <f aca="false">IF(K386="","",K386)</f>
        <v/>
      </c>
      <c r="BC386" s="165" t="str">
        <f aca="false">IF(L386="","",L386)</f>
        <v/>
      </c>
      <c r="BT386" s="13" t="str">
        <f aca="false">IF($S386="CANCELADO",1,"")</f>
        <v/>
      </c>
      <c r="BU386" s="13" t="str">
        <f aca="false">IF($S386="DEVUELTO",1,"")</f>
        <v/>
      </c>
      <c r="BV386" s="13" t="str">
        <f aca="false">IF($S386="DEVUELTO",1,"")</f>
        <v/>
      </c>
      <c r="BW386" s="13" t="str">
        <f aca="false">IF($S386="CANCELADO",1,"")</f>
        <v/>
      </c>
    </row>
    <row r="387" customFormat="false" ht="23.1" hidden="false" customHeight="true" outlineLevel="0" collapsed="false">
      <c r="A387" s="143" t="n">
        <v>380</v>
      </c>
      <c r="B387" s="144"/>
      <c r="C387" s="145"/>
      <c r="D387" s="146"/>
      <c r="E387" s="147"/>
      <c r="F387" s="148"/>
      <c r="G387" s="144"/>
      <c r="H387" s="144"/>
      <c r="I387" s="144"/>
      <c r="J387" s="148"/>
      <c r="K387" s="148"/>
      <c r="L387" s="149"/>
      <c r="M387" s="144"/>
      <c r="N387" s="150"/>
      <c r="O387" s="150"/>
      <c r="P387" s="151" t="n">
        <f aca="false">IF(O387="",N387,"")</f>
        <v>0</v>
      </c>
      <c r="Q387" s="151" t="str">
        <f aca="false">IF(O387="","",(IF(N387&gt;O387,N387-O387,"")))</f>
        <v/>
      </c>
      <c r="R387" s="151" t="str">
        <f aca="false">IF(N387-O387&lt;0,N387-O387,"")</f>
        <v/>
      </c>
      <c r="S387" s="151" t="str">
        <f aca="false">IF(C387&lt;&gt;"",IF($N387="","CANCELADO",IF($O387&lt;&gt;"","FACTURADO","DEVUELTO")),IF(C387="",""))</f>
        <v/>
      </c>
      <c r="T387" s="152"/>
      <c r="U387" s="144"/>
      <c r="V387" s="153"/>
      <c r="W387" s="153"/>
      <c r="X387" s="154" t="n">
        <f aca="false">V387+W387</f>
        <v>0</v>
      </c>
      <c r="Y387" s="128"/>
      <c r="Z387" s="128"/>
      <c r="AA387" s="129" t="n">
        <f aca="false">IF(AND(Y387&lt;&gt;"",Z387&lt;&gt;""),Z387-Y387,0)</f>
        <v>0</v>
      </c>
      <c r="AB387" s="130"/>
      <c r="AC387" s="130"/>
      <c r="AD387" s="129" t="n">
        <f aca="false">AA387-(AB387+AC387)</f>
        <v>0</v>
      </c>
      <c r="AE387" s="149"/>
      <c r="AF387" s="155"/>
      <c r="AG387" s="146"/>
      <c r="AH387" s="144"/>
      <c r="AI387" s="148"/>
      <c r="AJ387" s="144"/>
      <c r="AK387" s="148"/>
      <c r="AL387" s="149"/>
      <c r="AM387" s="144"/>
      <c r="AN387" s="144"/>
      <c r="AO387" s="156"/>
      <c r="AP387" s="135"/>
      <c r="AQ387" s="157"/>
      <c r="AS387" s="137" t="n">
        <v>380</v>
      </c>
      <c r="AT387" s="160" t="n">
        <v>77101001</v>
      </c>
      <c r="AU387" s="161"/>
      <c r="AV387" s="161"/>
      <c r="AW387" s="162" t="str">
        <f aca="false">IF(O387="","",O387)</f>
        <v/>
      </c>
      <c r="AX387" s="161"/>
      <c r="AY387" s="161"/>
      <c r="AZ387" s="161"/>
      <c r="BA387" s="163" t="str">
        <f aca="false">IF(E387="","",E387)</f>
        <v/>
      </c>
      <c r="BB387" s="164" t="str">
        <f aca="false">IF(K387="","",K387)</f>
        <v/>
      </c>
      <c r="BC387" s="165" t="str">
        <f aca="false">IF(L387="","",L387)</f>
        <v/>
      </c>
      <c r="BT387" s="13" t="str">
        <f aca="false">IF($S387="CANCELADO",1,"")</f>
        <v/>
      </c>
      <c r="BU387" s="13" t="str">
        <f aca="false">IF($S387="DEVUELTO",1,"")</f>
        <v/>
      </c>
      <c r="BV387" s="13" t="str">
        <f aca="false">IF($S387="DEVUELTO",1,"")</f>
        <v/>
      </c>
      <c r="BW387" s="13" t="str">
        <f aca="false">IF($S387="CANCELADO",1,"")</f>
        <v/>
      </c>
    </row>
    <row r="388" customFormat="false" ht="23.1" hidden="false" customHeight="true" outlineLevel="0" collapsed="false">
      <c r="A388" s="143" t="n">
        <v>381</v>
      </c>
      <c r="B388" s="144"/>
      <c r="C388" s="145"/>
      <c r="D388" s="146"/>
      <c r="E388" s="147"/>
      <c r="F388" s="148"/>
      <c r="G388" s="144"/>
      <c r="H388" s="144"/>
      <c r="I388" s="144"/>
      <c r="J388" s="148"/>
      <c r="K388" s="148"/>
      <c r="L388" s="149"/>
      <c r="M388" s="144"/>
      <c r="N388" s="150"/>
      <c r="O388" s="150"/>
      <c r="P388" s="151" t="n">
        <f aca="false">IF(O388="",N388,"")</f>
        <v>0</v>
      </c>
      <c r="Q388" s="151" t="str">
        <f aca="false">IF(O388="","",(IF(N388&gt;O388,N388-O388,"")))</f>
        <v/>
      </c>
      <c r="R388" s="151" t="str">
        <f aca="false">IF(N388-O388&lt;0,N388-O388,"")</f>
        <v/>
      </c>
      <c r="S388" s="151" t="str">
        <f aca="false">IF(C388&lt;&gt;"",IF($N388="","CANCELADO",IF($O388&lt;&gt;"","FACTURADO","DEVUELTO")),IF(C388="",""))</f>
        <v/>
      </c>
      <c r="T388" s="152"/>
      <c r="U388" s="144"/>
      <c r="V388" s="153"/>
      <c r="W388" s="153"/>
      <c r="X388" s="154" t="n">
        <f aca="false">V388+W388</f>
        <v>0</v>
      </c>
      <c r="Y388" s="128"/>
      <c r="Z388" s="128"/>
      <c r="AA388" s="129" t="n">
        <f aca="false">IF(AND(Y388&lt;&gt;"",Z388&lt;&gt;""),Z388-Y388,0)</f>
        <v>0</v>
      </c>
      <c r="AB388" s="130"/>
      <c r="AC388" s="130"/>
      <c r="AD388" s="129" t="n">
        <f aca="false">AA388-(AB388+AC388)</f>
        <v>0</v>
      </c>
      <c r="AE388" s="149"/>
      <c r="AF388" s="155"/>
      <c r="AG388" s="146"/>
      <c r="AH388" s="144"/>
      <c r="AI388" s="148"/>
      <c r="AJ388" s="144"/>
      <c r="AK388" s="148"/>
      <c r="AL388" s="149"/>
      <c r="AM388" s="144"/>
      <c r="AN388" s="144"/>
      <c r="AO388" s="156"/>
      <c r="AP388" s="135"/>
      <c r="AQ388" s="157"/>
      <c r="AS388" s="137" t="n">
        <v>381</v>
      </c>
      <c r="AT388" s="138" t="n">
        <v>77101001</v>
      </c>
      <c r="AU388" s="138"/>
      <c r="AV388" s="138"/>
      <c r="AW388" s="139" t="str">
        <f aca="false">IF(O388="","",O388)</f>
        <v/>
      </c>
      <c r="AX388" s="138"/>
      <c r="AY388" s="138"/>
      <c r="AZ388" s="138"/>
      <c r="BA388" s="140" t="str">
        <f aca="false">IF(E388="","",E388)</f>
        <v/>
      </c>
      <c r="BB388" s="141" t="str">
        <f aca="false">IF(K388="","",K388)</f>
        <v/>
      </c>
      <c r="BC388" s="142" t="str">
        <f aca="false">IF(L388="","",L388)</f>
        <v/>
      </c>
      <c r="BT388" s="13" t="str">
        <f aca="false">IF($S388="CANCELADO",1,"")</f>
        <v/>
      </c>
      <c r="BU388" s="13" t="str">
        <f aca="false">IF($S388="DEVUELTO",1,"")</f>
        <v/>
      </c>
      <c r="BV388" s="13" t="str">
        <f aca="false">IF($S388="DEVUELTO",1,"")</f>
        <v/>
      </c>
      <c r="BW388" s="13" t="str">
        <f aca="false">IF($S388="CANCELADO",1,"")</f>
        <v/>
      </c>
    </row>
    <row r="389" customFormat="false" ht="23.1" hidden="false" customHeight="true" outlineLevel="0" collapsed="false">
      <c r="A389" s="143" t="n">
        <v>382</v>
      </c>
      <c r="B389" s="144"/>
      <c r="C389" s="145"/>
      <c r="D389" s="146"/>
      <c r="E389" s="147"/>
      <c r="F389" s="148"/>
      <c r="G389" s="144"/>
      <c r="H389" s="144"/>
      <c r="I389" s="144"/>
      <c r="J389" s="148"/>
      <c r="K389" s="148"/>
      <c r="L389" s="149"/>
      <c r="M389" s="144"/>
      <c r="N389" s="150"/>
      <c r="O389" s="150"/>
      <c r="P389" s="151" t="n">
        <f aca="false">IF(O389="",N389,"")</f>
        <v>0</v>
      </c>
      <c r="Q389" s="151" t="str">
        <f aca="false">IF(O389="","",(IF(N389&gt;O389,N389-O389,"")))</f>
        <v/>
      </c>
      <c r="R389" s="151" t="str">
        <f aca="false">IF(N389-O389&lt;0,N389-O389,"")</f>
        <v/>
      </c>
      <c r="S389" s="151" t="str">
        <f aca="false">IF(C389&lt;&gt;"",IF($N389="","CANCELADO",IF($O389&lt;&gt;"","FACTURADO","DEVUELTO")),IF(C389="",""))</f>
        <v/>
      </c>
      <c r="T389" s="152"/>
      <c r="U389" s="144"/>
      <c r="V389" s="153"/>
      <c r="W389" s="153"/>
      <c r="X389" s="154" t="n">
        <f aca="false">V389+W389</f>
        <v>0</v>
      </c>
      <c r="Y389" s="128"/>
      <c r="Z389" s="128"/>
      <c r="AA389" s="129" t="n">
        <f aca="false">IF(AND(Y389&lt;&gt;"",Z389&lt;&gt;""),Z389-Y389,0)</f>
        <v>0</v>
      </c>
      <c r="AB389" s="130"/>
      <c r="AC389" s="130"/>
      <c r="AD389" s="129" t="n">
        <f aca="false">AA389-(AB389+AC389)</f>
        <v>0</v>
      </c>
      <c r="AE389" s="149"/>
      <c r="AF389" s="155"/>
      <c r="AG389" s="146"/>
      <c r="AH389" s="144"/>
      <c r="AI389" s="148"/>
      <c r="AJ389" s="144"/>
      <c r="AK389" s="148"/>
      <c r="AL389" s="149"/>
      <c r="AM389" s="144"/>
      <c r="AN389" s="144"/>
      <c r="AO389" s="156"/>
      <c r="AP389" s="135"/>
      <c r="AQ389" s="157"/>
      <c r="AS389" s="137" t="n">
        <v>382</v>
      </c>
      <c r="AT389" s="141" t="n">
        <v>77101001</v>
      </c>
      <c r="AU389" s="138"/>
      <c r="AV389" s="138"/>
      <c r="AW389" s="139" t="str">
        <f aca="false">IF(O389="","",O389)</f>
        <v/>
      </c>
      <c r="AX389" s="138"/>
      <c r="AY389" s="138"/>
      <c r="AZ389" s="138"/>
      <c r="BA389" s="140" t="str">
        <f aca="false">IF(E389="","",E389)</f>
        <v/>
      </c>
      <c r="BB389" s="141" t="str">
        <f aca="false">IF(K389="","",K389)</f>
        <v/>
      </c>
      <c r="BC389" s="142" t="str">
        <f aca="false">IF(L389="","",L389)</f>
        <v/>
      </c>
      <c r="BT389" s="13" t="str">
        <f aca="false">IF($S389="CANCELADO",1,"")</f>
        <v/>
      </c>
      <c r="BU389" s="13" t="str">
        <f aca="false">IF($S389="DEVUELTO",1,"")</f>
        <v/>
      </c>
      <c r="BV389" s="13" t="str">
        <f aca="false">IF($S389="DEVUELTO",1,"")</f>
        <v/>
      </c>
      <c r="BW389" s="13" t="str">
        <f aca="false">IF($S389="CANCELADO",1,"")</f>
        <v/>
      </c>
    </row>
    <row r="390" customFormat="false" ht="23.1" hidden="false" customHeight="true" outlineLevel="0" collapsed="false">
      <c r="A390" s="143" t="n">
        <v>383</v>
      </c>
      <c r="B390" s="144"/>
      <c r="C390" s="145"/>
      <c r="D390" s="146"/>
      <c r="E390" s="147"/>
      <c r="F390" s="148"/>
      <c r="G390" s="144"/>
      <c r="H390" s="144"/>
      <c r="I390" s="144"/>
      <c r="J390" s="148"/>
      <c r="K390" s="148"/>
      <c r="L390" s="149"/>
      <c r="M390" s="144"/>
      <c r="N390" s="150"/>
      <c r="O390" s="150"/>
      <c r="P390" s="151" t="n">
        <f aca="false">IF(O390="",N390,"")</f>
        <v>0</v>
      </c>
      <c r="Q390" s="151" t="str">
        <f aca="false">IF(O390="","",(IF(N390&gt;O390,N390-O390,"")))</f>
        <v/>
      </c>
      <c r="R390" s="151" t="str">
        <f aca="false">IF(N390-O390&lt;0,N390-O390,"")</f>
        <v/>
      </c>
      <c r="S390" s="151" t="str">
        <f aca="false">IF(C390&lt;&gt;"",IF($N390="","CANCELADO",IF($O390&lt;&gt;"","FACTURADO","DEVUELTO")),IF(C390="",""))</f>
        <v/>
      </c>
      <c r="T390" s="152"/>
      <c r="U390" s="144"/>
      <c r="V390" s="153"/>
      <c r="W390" s="153"/>
      <c r="X390" s="154" t="n">
        <f aca="false">V390+W390</f>
        <v>0</v>
      </c>
      <c r="Y390" s="128"/>
      <c r="Z390" s="128"/>
      <c r="AA390" s="129" t="n">
        <f aca="false">IF(AND(Y390&lt;&gt;"",Z390&lt;&gt;""),Z390-Y390,0)</f>
        <v>0</v>
      </c>
      <c r="AB390" s="130"/>
      <c r="AC390" s="130"/>
      <c r="AD390" s="129" t="n">
        <f aca="false">AA390-(AB390+AC390)</f>
        <v>0</v>
      </c>
      <c r="AE390" s="149"/>
      <c r="AF390" s="155"/>
      <c r="AG390" s="146"/>
      <c r="AH390" s="144"/>
      <c r="AI390" s="148"/>
      <c r="AJ390" s="144"/>
      <c r="AK390" s="148"/>
      <c r="AL390" s="149"/>
      <c r="AM390" s="144"/>
      <c r="AN390" s="144"/>
      <c r="AO390" s="156"/>
      <c r="AP390" s="135"/>
      <c r="AQ390" s="157"/>
      <c r="AS390" s="137" t="n">
        <v>383</v>
      </c>
      <c r="AT390" s="158" t="n">
        <v>77101001</v>
      </c>
      <c r="AU390" s="138"/>
      <c r="AV390" s="138"/>
      <c r="AW390" s="139" t="str">
        <f aca="false">IF(O390="","",O390)</f>
        <v/>
      </c>
      <c r="AX390" s="138"/>
      <c r="AY390" s="138"/>
      <c r="AZ390" s="138"/>
      <c r="BA390" s="140" t="str">
        <f aca="false">IF(E390="","",E390)</f>
        <v/>
      </c>
      <c r="BB390" s="141" t="str">
        <f aca="false">IF(K390="","",K390)</f>
        <v/>
      </c>
      <c r="BC390" s="142" t="str">
        <f aca="false">IF(L390="","",L390)</f>
        <v/>
      </c>
      <c r="BT390" s="13" t="str">
        <f aca="false">IF($S390="CANCELADO",1,"")</f>
        <v/>
      </c>
      <c r="BU390" s="13" t="str">
        <f aca="false">IF($S390="DEVUELTO",1,"")</f>
        <v/>
      </c>
      <c r="BV390" s="13" t="str">
        <f aca="false">IF($S390="DEVUELTO",1,"")</f>
        <v/>
      </c>
      <c r="BW390" s="13" t="str">
        <f aca="false">IF($S390="CANCELADO",1,"")</f>
        <v/>
      </c>
    </row>
    <row r="391" customFormat="false" ht="23.1" hidden="false" customHeight="true" outlineLevel="0" collapsed="false">
      <c r="A391" s="143" t="n">
        <v>384</v>
      </c>
      <c r="B391" s="144"/>
      <c r="C391" s="145"/>
      <c r="D391" s="146"/>
      <c r="E391" s="147"/>
      <c r="F391" s="148"/>
      <c r="G391" s="144"/>
      <c r="H391" s="144"/>
      <c r="I391" s="144"/>
      <c r="J391" s="148"/>
      <c r="K391" s="148"/>
      <c r="L391" s="149"/>
      <c r="M391" s="144"/>
      <c r="N391" s="150"/>
      <c r="O391" s="150"/>
      <c r="P391" s="151" t="n">
        <f aca="false">IF(O391="",N391,"")</f>
        <v>0</v>
      </c>
      <c r="Q391" s="151" t="str">
        <f aca="false">IF(O391="","",(IF(N391&gt;O391,N391-O391,"")))</f>
        <v/>
      </c>
      <c r="R391" s="151" t="str">
        <f aca="false">IF(N391-O391&lt;0,N391-O391,"")</f>
        <v/>
      </c>
      <c r="S391" s="151" t="str">
        <f aca="false">IF(C391&lt;&gt;"",IF($N391="","CANCELADO",IF($O391&lt;&gt;"","FACTURADO","DEVUELTO")),IF(C391="",""))</f>
        <v/>
      </c>
      <c r="T391" s="152"/>
      <c r="U391" s="144"/>
      <c r="V391" s="153"/>
      <c r="W391" s="153"/>
      <c r="X391" s="154" t="n">
        <f aca="false">V391+W391</f>
        <v>0</v>
      </c>
      <c r="Y391" s="128"/>
      <c r="Z391" s="128"/>
      <c r="AA391" s="129" t="n">
        <f aca="false">IF(AND(Y391&lt;&gt;"",Z391&lt;&gt;""),Z391-Y391,0)</f>
        <v>0</v>
      </c>
      <c r="AB391" s="130"/>
      <c r="AC391" s="130"/>
      <c r="AD391" s="129" t="n">
        <f aca="false">AA391-(AB391+AC391)</f>
        <v>0</v>
      </c>
      <c r="AE391" s="149"/>
      <c r="AF391" s="155"/>
      <c r="AG391" s="146"/>
      <c r="AH391" s="144"/>
      <c r="AI391" s="148"/>
      <c r="AJ391" s="144"/>
      <c r="AK391" s="148"/>
      <c r="AL391" s="149"/>
      <c r="AM391" s="144"/>
      <c r="AN391" s="144"/>
      <c r="AO391" s="156"/>
      <c r="AP391" s="135"/>
      <c r="AQ391" s="157"/>
      <c r="AS391" s="137" t="n">
        <v>384</v>
      </c>
      <c r="AT391" s="158" t="n">
        <v>77101001</v>
      </c>
      <c r="AU391" s="138"/>
      <c r="AV391" s="138"/>
      <c r="AW391" s="139" t="str">
        <f aca="false">IF(O391="","",O391)</f>
        <v/>
      </c>
      <c r="AX391" s="138"/>
      <c r="AY391" s="138"/>
      <c r="AZ391" s="138"/>
      <c r="BA391" s="140" t="str">
        <f aca="false">IF(E391="","",E391)</f>
        <v/>
      </c>
      <c r="BB391" s="141" t="str">
        <f aca="false">IF(K391="","",K391)</f>
        <v/>
      </c>
      <c r="BC391" s="142" t="str">
        <f aca="false">IF(L391="","",L391)</f>
        <v/>
      </c>
      <c r="BT391" s="13" t="str">
        <f aca="false">IF($S391="CANCELADO",1,"")</f>
        <v/>
      </c>
      <c r="BU391" s="13" t="str">
        <f aca="false">IF($S391="DEVUELTO",1,"")</f>
        <v/>
      </c>
      <c r="BV391" s="13" t="str">
        <f aca="false">IF($S391="DEVUELTO",1,"")</f>
        <v/>
      </c>
      <c r="BW391" s="13" t="str">
        <f aca="false">IF($S391="CANCELADO",1,"")</f>
        <v/>
      </c>
    </row>
    <row r="392" customFormat="false" ht="23.1" hidden="false" customHeight="true" outlineLevel="0" collapsed="false">
      <c r="A392" s="143" t="n">
        <v>385</v>
      </c>
      <c r="B392" s="144"/>
      <c r="C392" s="145"/>
      <c r="D392" s="146"/>
      <c r="E392" s="147"/>
      <c r="F392" s="148"/>
      <c r="G392" s="144"/>
      <c r="H392" s="144"/>
      <c r="I392" s="144"/>
      <c r="J392" s="148"/>
      <c r="K392" s="148"/>
      <c r="L392" s="149"/>
      <c r="M392" s="144"/>
      <c r="N392" s="150"/>
      <c r="O392" s="150"/>
      <c r="P392" s="151" t="n">
        <f aca="false">IF(O392="",N392,"")</f>
        <v>0</v>
      </c>
      <c r="Q392" s="151" t="str">
        <f aca="false">IF(O392="","",(IF(N392&gt;O392,N392-O392,"")))</f>
        <v/>
      </c>
      <c r="R392" s="151" t="str">
        <f aca="false">IF(N392-O392&lt;0,N392-O392,"")</f>
        <v/>
      </c>
      <c r="S392" s="151" t="str">
        <f aca="false">IF(C392&lt;&gt;"",IF($N392="","CANCELADO",IF($O392&lt;&gt;"","FACTURADO","DEVUELTO")),IF(C392="",""))</f>
        <v/>
      </c>
      <c r="T392" s="152"/>
      <c r="U392" s="144"/>
      <c r="V392" s="153"/>
      <c r="W392" s="153"/>
      <c r="X392" s="154" t="n">
        <f aca="false">V392+W392</f>
        <v>0</v>
      </c>
      <c r="Y392" s="128"/>
      <c r="Z392" s="128"/>
      <c r="AA392" s="129" t="n">
        <f aca="false">IF(AND(Y392&lt;&gt;"",Z392&lt;&gt;""),Z392-Y392,0)</f>
        <v>0</v>
      </c>
      <c r="AB392" s="130"/>
      <c r="AC392" s="130"/>
      <c r="AD392" s="129" t="n">
        <f aca="false">AA392-(AB392+AC392)</f>
        <v>0</v>
      </c>
      <c r="AE392" s="149"/>
      <c r="AF392" s="155"/>
      <c r="AG392" s="146"/>
      <c r="AH392" s="144"/>
      <c r="AI392" s="148"/>
      <c r="AJ392" s="144"/>
      <c r="AK392" s="148"/>
      <c r="AL392" s="149"/>
      <c r="AM392" s="144"/>
      <c r="AN392" s="144"/>
      <c r="AO392" s="156"/>
      <c r="AP392" s="135"/>
      <c r="AQ392" s="157"/>
      <c r="AS392" s="137" t="n">
        <v>385</v>
      </c>
      <c r="AT392" s="158" t="n">
        <v>77101001</v>
      </c>
      <c r="AU392" s="138"/>
      <c r="AV392" s="138"/>
      <c r="AW392" s="139" t="str">
        <f aca="false">IF(O392="","",O392)</f>
        <v/>
      </c>
      <c r="AX392" s="138"/>
      <c r="AY392" s="138"/>
      <c r="AZ392" s="138"/>
      <c r="BA392" s="140" t="str">
        <f aca="false">IF(E392="","",E392)</f>
        <v/>
      </c>
      <c r="BB392" s="141" t="str">
        <f aca="false">IF(K392="","",K392)</f>
        <v/>
      </c>
      <c r="BC392" s="142" t="str">
        <f aca="false">IF(L392="","",L392)</f>
        <v/>
      </c>
      <c r="BT392" s="13" t="str">
        <f aca="false">IF($S392="CANCELADO",1,"")</f>
        <v/>
      </c>
      <c r="BU392" s="13" t="str">
        <f aca="false">IF($S392="DEVUELTO",1,"")</f>
        <v/>
      </c>
      <c r="BV392" s="13" t="str">
        <f aca="false">IF($S392="DEVUELTO",1,"")</f>
        <v/>
      </c>
      <c r="BW392" s="13" t="str">
        <f aca="false">IF($S392="CANCELADO",1,"")</f>
        <v/>
      </c>
    </row>
    <row r="393" customFormat="false" ht="23.1" hidden="false" customHeight="true" outlineLevel="0" collapsed="false">
      <c r="A393" s="143" t="n">
        <v>386</v>
      </c>
      <c r="B393" s="144"/>
      <c r="C393" s="145"/>
      <c r="D393" s="146"/>
      <c r="E393" s="147"/>
      <c r="F393" s="148"/>
      <c r="G393" s="144"/>
      <c r="H393" s="144"/>
      <c r="I393" s="144"/>
      <c r="J393" s="148"/>
      <c r="K393" s="148"/>
      <c r="L393" s="149"/>
      <c r="M393" s="144"/>
      <c r="N393" s="150"/>
      <c r="O393" s="150"/>
      <c r="P393" s="151" t="n">
        <f aca="false">IF(O393="",N393,"")</f>
        <v>0</v>
      </c>
      <c r="Q393" s="151" t="str">
        <f aca="false">IF(O393="","",(IF(N393&gt;O393,N393-O393,"")))</f>
        <v/>
      </c>
      <c r="R393" s="151" t="str">
        <f aca="false">IF(N393-O393&lt;0,N393-O393,"")</f>
        <v/>
      </c>
      <c r="S393" s="151" t="str">
        <f aca="false">IF(C393&lt;&gt;"",IF($N393="","CANCELADO",IF($O393&lt;&gt;"","FACTURADO","DEVUELTO")),IF(C393="",""))</f>
        <v/>
      </c>
      <c r="T393" s="152"/>
      <c r="U393" s="144"/>
      <c r="V393" s="153"/>
      <c r="W393" s="153"/>
      <c r="X393" s="154" t="n">
        <f aca="false">V393+W393</f>
        <v>0</v>
      </c>
      <c r="Y393" s="128"/>
      <c r="Z393" s="128"/>
      <c r="AA393" s="129" t="n">
        <f aca="false">IF(AND(Y393&lt;&gt;"",Z393&lt;&gt;""),Z393-Y393,0)</f>
        <v>0</v>
      </c>
      <c r="AB393" s="130"/>
      <c r="AC393" s="130"/>
      <c r="AD393" s="129" t="n">
        <f aca="false">AA393-(AB393+AC393)</f>
        <v>0</v>
      </c>
      <c r="AE393" s="149"/>
      <c r="AF393" s="155"/>
      <c r="AG393" s="146"/>
      <c r="AH393" s="144"/>
      <c r="AI393" s="148"/>
      <c r="AJ393" s="144"/>
      <c r="AK393" s="148"/>
      <c r="AL393" s="149"/>
      <c r="AM393" s="144"/>
      <c r="AN393" s="144"/>
      <c r="AO393" s="156"/>
      <c r="AP393" s="135"/>
      <c r="AQ393" s="157"/>
      <c r="AS393" s="137" t="n">
        <v>386</v>
      </c>
      <c r="AT393" s="158" t="n">
        <v>77101001</v>
      </c>
      <c r="AU393" s="138"/>
      <c r="AV393" s="138"/>
      <c r="AW393" s="139" t="str">
        <f aca="false">IF(O393="","",O393)</f>
        <v/>
      </c>
      <c r="AX393" s="138"/>
      <c r="AY393" s="138"/>
      <c r="AZ393" s="138"/>
      <c r="BA393" s="140" t="str">
        <f aca="false">IF(E393="","",E393)</f>
        <v/>
      </c>
      <c r="BB393" s="141" t="str">
        <f aca="false">IF(K393="","",K393)</f>
        <v/>
      </c>
      <c r="BC393" s="142" t="str">
        <f aca="false">IF(L393="","",L393)</f>
        <v/>
      </c>
      <c r="BT393" s="13" t="str">
        <f aca="false">IF($S393="CANCELADO",1,"")</f>
        <v/>
      </c>
      <c r="BU393" s="13" t="str">
        <f aca="false">IF($S393="DEVUELTO",1,"")</f>
        <v/>
      </c>
      <c r="BV393" s="13" t="str">
        <f aca="false">IF($S393="DEVUELTO",1,"")</f>
        <v/>
      </c>
      <c r="BW393" s="13" t="str">
        <f aca="false">IF($S393="CANCELADO",1,"")</f>
        <v/>
      </c>
    </row>
    <row r="394" customFormat="false" ht="23.1" hidden="false" customHeight="true" outlineLevel="0" collapsed="false">
      <c r="A394" s="143" t="n">
        <v>387</v>
      </c>
      <c r="B394" s="144"/>
      <c r="C394" s="145"/>
      <c r="D394" s="146"/>
      <c r="E394" s="147"/>
      <c r="F394" s="148"/>
      <c r="G394" s="144"/>
      <c r="H394" s="144"/>
      <c r="I394" s="144"/>
      <c r="J394" s="148"/>
      <c r="K394" s="148"/>
      <c r="L394" s="149"/>
      <c r="M394" s="144"/>
      <c r="N394" s="150"/>
      <c r="O394" s="150"/>
      <c r="P394" s="151" t="n">
        <f aca="false">IF(O394="",N394,"")</f>
        <v>0</v>
      </c>
      <c r="Q394" s="151" t="str">
        <f aca="false">IF(O394="","",(IF(N394&gt;O394,N394-O394,"")))</f>
        <v/>
      </c>
      <c r="R394" s="151" t="str">
        <f aca="false">IF(N394-O394&lt;0,N394-O394,"")</f>
        <v/>
      </c>
      <c r="S394" s="151" t="str">
        <f aca="false">IF(C394&lt;&gt;"",IF($N394="","CANCELADO",IF($O394&lt;&gt;"","FACTURADO","DEVUELTO")),IF(C394="",""))</f>
        <v/>
      </c>
      <c r="T394" s="152"/>
      <c r="U394" s="144"/>
      <c r="V394" s="153"/>
      <c r="W394" s="153"/>
      <c r="X394" s="154" t="n">
        <f aca="false">V394+W394</f>
        <v>0</v>
      </c>
      <c r="Y394" s="128"/>
      <c r="Z394" s="128"/>
      <c r="AA394" s="129" t="n">
        <f aca="false">IF(AND(Y394&lt;&gt;"",Z394&lt;&gt;""),Z394-Y394,0)</f>
        <v>0</v>
      </c>
      <c r="AB394" s="130"/>
      <c r="AC394" s="130"/>
      <c r="AD394" s="129" t="n">
        <f aca="false">AA394-(AB394+AC394)</f>
        <v>0</v>
      </c>
      <c r="AE394" s="149"/>
      <c r="AF394" s="155"/>
      <c r="AG394" s="146"/>
      <c r="AH394" s="144"/>
      <c r="AI394" s="148"/>
      <c r="AJ394" s="144"/>
      <c r="AK394" s="148"/>
      <c r="AL394" s="149"/>
      <c r="AM394" s="144"/>
      <c r="AN394" s="144"/>
      <c r="AO394" s="156"/>
      <c r="AP394" s="135"/>
      <c r="AQ394" s="157"/>
      <c r="AS394" s="137" t="n">
        <v>387</v>
      </c>
      <c r="AT394" s="158" t="n">
        <v>77101001</v>
      </c>
      <c r="AU394" s="138"/>
      <c r="AV394" s="138"/>
      <c r="AW394" s="139" t="str">
        <f aca="false">IF(O394="","",O394)</f>
        <v/>
      </c>
      <c r="AX394" s="138"/>
      <c r="AY394" s="138"/>
      <c r="AZ394" s="138"/>
      <c r="BA394" s="140" t="str">
        <f aca="false">IF(E394="","",E394)</f>
        <v/>
      </c>
      <c r="BB394" s="141" t="str">
        <f aca="false">IF(K394="","",K394)</f>
        <v/>
      </c>
      <c r="BC394" s="142" t="str">
        <f aca="false">IF(L394="","",L394)</f>
        <v/>
      </c>
      <c r="BT394" s="13" t="str">
        <f aca="false">IF($S394="CANCELADO",1,"")</f>
        <v/>
      </c>
      <c r="BU394" s="13" t="str">
        <f aca="false">IF($S394="DEVUELTO",1,"")</f>
        <v/>
      </c>
      <c r="BV394" s="13" t="str">
        <f aca="false">IF($S394="DEVUELTO",1,"")</f>
        <v/>
      </c>
      <c r="BW394" s="13" t="str">
        <f aca="false">IF($S394="CANCELADO",1,"")</f>
        <v/>
      </c>
    </row>
    <row r="395" customFormat="false" ht="23.1" hidden="false" customHeight="true" outlineLevel="0" collapsed="false">
      <c r="A395" s="143" t="n">
        <v>388</v>
      </c>
      <c r="B395" s="144"/>
      <c r="C395" s="145"/>
      <c r="D395" s="146"/>
      <c r="E395" s="147"/>
      <c r="F395" s="148"/>
      <c r="G395" s="144"/>
      <c r="H395" s="144"/>
      <c r="I395" s="144"/>
      <c r="J395" s="148"/>
      <c r="K395" s="148"/>
      <c r="L395" s="149"/>
      <c r="M395" s="144"/>
      <c r="N395" s="150"/>
      <c r="O395" s="150"/>
      <c r="P395" s="151" t="n">
        <f aca="false">IF(O395="",N395,"")</f>
        <v>0</v>
      </c>
      <c r="Q395" s="151" t="str">
        <f aca="false">IF(O395="","",(IF(N395&gt;O395,N395-O395,"")))</f>
        <v/>
      </c>
      <c r="R395" s="151" t="str">
        <f aca="false">IF(N395-O395&lt;0,N395-O395,"")</f>
        <v/>
      </c>
      <c r="S395" s="151" t="str">
        <f aca="false">IF(C395&lt;&gt;"",IF($N395="","CANCELADO",IF($O395&lt;&gt;"","FACTURADO","DEVUELTO")),IF(C395="",""))</f>
        <v/>
      </c>
      <c r="T395" s="152"/>
      <c r="U395" s="144"/>
      <c r="V395" s="153"/>
      <c r="W395" s="153"/>
      <c r="X395" s="154" t="n">
        <f aca="false">V395+W395</f>
        <v>0</v>
      </c>
      <c r="Y395" s="128"/>
      <c r="Z395" s="128"/>
      <c r="AA395" s="129" t="n">
        <f aca="false">IF(AND(Y395&lt;&gt;"",Z395&lt;&gt;""),Z395-Y395,0)</f>
        <v>0</v>
      </c>
      <c r="AB395" s="130"/>
      <c r="AC395" s="130"/>
      <c r="AD395" s="129" t="n">
        <f aca="false">AA395-(AB395+AC395)</f>
        <v>0</v>
      </c>
      <c r="AE395" s="149"/>
      <c r="AF395" s="155"/>
      <c r="AG395" s="146"/>
      <c r="AH395" s="144"/>
      <c r="AI395" s="148"/>
      <c r="AJ395" s="144"/>
      <c r="AK395" s="148"/>
      <c r="AL395" s="149"/>
      <c r="AM395" s="144"/>
      <c r="AN395" s="144"/>
      <c r="AO395" s="156"/>
      <c r="AP395" s="135"/>
      <c r="AQ395" s="157"/>
      <c r="AS395" s="137" t="n">
        <v>388</v>
      </c>
      <c r="AT395" s="158" t="n">
        <v>77101001</v>
      </c>
      <c r="AU395" s="138"/>
      <c r="AV395" s="138"/>
      <c r="AW395" s="139" t="str">
        <f aca="false">IF(O395="","",O395)</f>
        <v/>
      </c>
      <c r="AX395" s="138"/>
      <c r="AY395" s="138"/>
      <c r="AZ395" s="138"/>
      <c r="BA395" s="140" t="str">
        <f aca="false">IF(E395="","",E395)</f>
        <v/>
      </c>
      <c r="BB395" s="141" t="str">
        <f aca="false">IF(K395="","",K395)</f>
        <v/>
      </c>
      <c r="BC395" s="142" t="str">
        <f aca="false">IF(L395="","",L395)</f>
        <v/>
      </c>
      <c r="BT395" s="13" t="str">
        <f aca="false">IF($S395="CANCELADO",1,"")</f>
        <v/>
      </c>
      <c r="BU395" s="13" t="str">
        <f aca="false">IF($S395="DEVUELTO",1,"")</f>
        <v/>
      </c>
      <c r="BV395" s="13" t="str">
        <f aca="false">IF($S395="DEVUELTO",1,"")</f>
        <v/>
      </c>
      <c r="BW395" s="13" t="str">
        <f aca="false">IF($S395="CANCELADO",1,"")</f>
        <v/>
      </c>
    </row>
    <row r="396" customFormat="false" ht="23.1" hidden="false" customHeight="true" outlineLevel="0" collapsed="false">
      <c r="A396" s="143" t="n">
        <v>389</v>
      </c>
      <c r="B396" s="144"/>
      <c r="C396" s="145"/>
      <c r="D396" s="146"/>
      <c r="E396" s="147"/>
      <c r="F396" s="148"/>
      <c r="G396" s="144"/>
      <c r="H396" s="144"/>
      <c r="I396" s="144"/>
      <c r="J396" s="148"/>
      <c r="K396" s="148"/>
      <c r="L396" s="149"/>
      <c r="M396" s="144"/>
      <c r="N396" s="150"/>
      <c r="O396" s="150"/>
      <c r="P396" s="151" t="n">
        <f aca="false">IF(O396="",N396,"")</f>
        <v>0</v>
      </c>
      <c r="Q396" s="151" t="str">
        <f aca="false">IF(O396="","",(IF(N396&gt;O396,N396-O396,"")))</f>
        <v/>
      </c>
      <c r="R396" s="151" t="str">
        <f aca="false">IF(N396-O396&lt;0,N396-O396,"")</f>
        <v/>
      </c>
      <c r="S396" s="151" t="str">
        <f aca="false">IF(C396&lt;&gt;"",IF($N396="","CANCELADO",IF($O396&lt;&gt;"","FACTURADO","DEVUELTO")),IF(C396="",""))</f>
        <v/>
      </c>
      <c r="T396" s="152"/>
      <c r="U396" s="144"/>
      <c r="V396" s="153"/>
      <c r="W396" s="153"/>
      <c r="X396" s="154" t="n">
        <f aca="false">V396+W396</f>
        <v>0</v>
      </c>
      <c r="Y396" s="128"/>
      <c r="Z396" s="128"/>
      <c r="AA396" s="129" t="n">
        <f aca="false">IF(AND(Y396&lt;&gt;"",Z396&lt;&gt;""),Z396-Y396,0)</f>
        <v>0</v>
      </c>
      <c r="AB396" s="130"/>
      <c r="AC396" s="130"/>
      <c r="AD396" s="129" t="n">
        <f aca="false">AA396-(AB396+AC396)</f>
        <v>0</v>
      </c>
      <c r="AE396" s="149"/>
      <c r="AF396" s="155"/>
      <c r="AG396" s="146"/>
      <c r="AH396" s="144"/>
      <c r="AI396" s="148"/>
      <c r="AJ396" s="144"/>
      <c r="AK396" s="148"/>
      <c r="AL396" s="149"/>
      <c r="AM396" s="144"/>
      <c r="AN396" s="144"/>
      <c r="AO396" s="156"/>
      <c r="AP396" s="135"/>
      <c r="AQ396" s="157"/>
      <c r="AS396" s="137" t="n">
        <v>389</v>
      </c>
      <c r="AT396" s="158" t="n">
        <v>77101001</v>
      </c>
      <c r="AU396" s="138"/>
      <c r="AV396" s="138"/>
      <c r="AW396" s="139" t="str">
        <f aca="false">IF(O396="","",O396)</f>
        <v/>
      </c>
      <c r="AX396" s="138"/>
      <c r="AY396" s="138"/>
      <c r="AZ396" s="138"/>
      <c r="BA396" s="140" t="str">
        <f aca="false">IF(E396="","",E396)</f>
        <v/>
      </c>
      <c r="BB396" s="141" t="str">
        <f aca="false">IF(K396="","",K396)</f>
        <v/>
      </c>
      <c r="BC396" s="142" t="str">
        <f aca="false">IF(L396="","",L396)</f>
        <v/>
      </c>
      <c r="BT396" s="13" t="str">
        <f aca="false">IF($S396="CANCELADO",1,"")</f>
        <v/>
      </c>
      <c r="BU396" s="13" t="str">
        <f aca="false">IF($S396="DEVUELTO",1,"")</f>
        <v/>
      </c>
      <c r="BV396" s="13" t="str">
        <f aca="false">IF($S396="DEVUELTO",1,"")</f>
        <v/>
      </c>
      <c r="BW396" s="13" t="str">
        <f aca="false">IF($S396="CANCELADO",1,"")</f>
        <v/>
      </c>
    </row>
    <row r="397" customFormat="false" ht="23.1" hidden="false" customHeight="true" outlineLevel="0" collapsed="false">
      <c r="A397" s="143" t="n">
        <v>390</v>
      </c>
      <c r="B397" s="144"/>
      <c r="C397" s="145"/>
      <c r="D397" s="146"/>
      <c r="E397" s="147"/>
      <c r="F397" s="148"/>
      <c r="G397" s="144"/>
      <c r="H397" s="144"/>
      <c r="I397" s="144"/>
      <c r="J397" s="148"/>
      <c r="K397" s="148"/>
      <c r="L397" s="149"/>
      <c r="M397" s="144"/>
      <c r="N397" s="150"/>
      <c r="O397" s="150"/>
      <c r="P397" s="151" t="n">
        <f aca="false">IF(O397="",N397,"")</f>
        <v>0</v>
      </c>
      <c r="Q397" s="151" t="str">
        <f aca="false">IF(O397="","",(IF(N397&gt;O397,N397-O397,"")))</f>
        <v/>
      </c>
      <c r="R397" s="151" t="str">
        <f aca="false">IF(N397-O397&lt;0,N397-O397,"")</f>
        <v/>
      </c>
      <c r="S397" s="151" t="str">
        <f aca="false">IF(C397&lt;&gt;"",IF($N397="","CANCELADO",IF($O397&lt;&gt;"","FACTURADO","DEVUELTO")),IF(C397="",""))</f>
        <v/>
      </c>
      <c r="T397" s="152"/>
      <c r="U397" s="144"/>
      <c r="V397" s="153"/>
      <c r="W397" s="153"/>
      <c r="X397" s="154" t="n">
        <f aca="false">V397+W397</f>
        <v>0</v>
      </c>
      <c r="Y397" s="128"/>
      <c r="Z397" s="128"/>
      <c r="AA397" s="129" t="n">
        <f aca="false">IF(AND(Y397&lt;&gt;"",Z397&lt;&gt;""),Z397-Y397,0)</f>
        <v>0</v>
      </c>
      <c r="AB397" s="130"/>
      <c r="AC397" s="130"/>
      <c r="AD397" s="129" t="n">
        <f aca="false">AA397-(AB397+AC397)</f>
        <v>0</v>
      </c>
      <c r="AE397" s="149"/>
      <c r="AF397" s="155"/>
      <c r="AG397" s="146"/>
      <c r="AH397" s="144"/>
      <c r="AI397" s="148"/>
      <c r="AJ397" s="144"/>
      <c r="AK397" s="148"/>
      <c r="AL397" s="149"/>
      <c r="AM397" s="144"/>
      <c r="AN397" s="144"/>
      <c r="AO397" s="156"/>
      <c r="AP397" s="135"/>
      <c r="AQ397" s="157"/>
      <c r="AS397" s="137" t="n">
        <v>390</v>
      </c>
      <c r="AT397" s="158" t="n">
        <v>77101001</v>
      </c>
      <c r="AU397" s="138"/>
      <c r="AV397" s="138"/>
      <c r="AW397" s="139" t="str">
        <f aca="false">IF(O397="","",O397)</f>
        <v/>
      </c>
      <c r="AX397" s="138"/>
      <c r="AY397" s="138"/>
      <c r="AZ397" s="138"/>
      <c r="BA397" s="140" t="str">
        <f aca="false">IF(E397="","",E397)</f>
        <v/>
      </c>
      <c r="BB397" s="141" t="str">
        <f aca="false">IF(K397="","",K397)</f>
        <v/>
      </c>
      <c r="BC397" s="142" t="str">
        <f aca="false">IF(L397="","",L397)</f>
        <v/>
      </c>
      <c r="BT397" s="13" t="str">
        <f aca="false">IF($S397="CANCELADO",1,"")</f>
        <v/>
      </c>
      <c r="BU397" s="13" t="str">
        <f aca="false">IF($S397="DEVUELTO",1,"")</f>
        <v/>
      </c>
      <c r="BV397" s="13" t="str">
        <f aca="false">IF($S397="DEVUELTO",1,"")</f>
        <v/>
      </c>
      <c r="BW397" s="13" t="str">
        <f aca="false">IF($S397="CANCELADO",1,"")</f>
        <v/>
      </c>
    </row>
    <row r="398" customFormat="false" ht="23.1" hidden="false" customHeight="true" outlineLevel="0" collapsed="false">
      <c r="A398" s="143" t="n">
        <v>391</v>
      </c>
      <c r="B398" s="144"/>
      <c r="C398" s="145"/>
      <c r="D398" s="146"/>
      <c r="E398" s="147"/>
      <c r="F398" s="148"/>
      <c r="G398" s="144"/>
      <c r="H398" s="144"/>
      <c r="I398" s="144"/>
      <c r="J398" s="148"/>
      <c r="K398" s="148"/>
      <c r="L398" s="149"/>
      <c r="M398" s="144"/>
      <c r="N398" s="150"/>
      <c r="O398" s="150"/>
      <c r="P398" s="151" t="n">
        <f aca="false">IF(O398="",N398,"")</f>
        <v>0</v>
      </c>
      <c r="Q398" s="151" t="str">
        <f aca="false">IF(O398="","",(IF(N398&gt;O398,N398-O398,"")))</f>
        <v/>
      </c>
      <c r="R398" s="151" t="str">
        <f aca="false">IF(N398-O398&lt;0,N398-O398,"")</f>
        <v/>
      </c>
      <c r="S398" s="151" t="str">
        <f aca="false">IF(C398&lt;&gt;"",IF($N398="","CANCELADO",IF($O398&lt;&gt;"","FACTURADO","DEVUELTO")),IF(C398="",""))</f>
        <v/>
      </c>
      <c r="T398" s="152"/>
      <c r="U398" s="144"/>
      <c r="V398" s="153"/>
      <c r="W398" s="153"/>
      <c r="X398" s="154" t="n">
        <f aca="false">V398+W398</f>
        <v>0</v>
      </c>
      <c r="Y398" s="128"/>
      <c r="Z398" s="128"/>
      <c r="AA398" s="129" t="n">
        <f aca="false">IF(AND(Y398&lt;&gt;"",Z398&lt;&gt;""),Z398-Y398,0)</f>
        <v>0</v>
      </c>
      <c r="AB398" s="130"/>
      <c r="AC398" s="130"/>
      <c r="AD398" s="129" t="n">
        <f aca="false">AA398-(AB398+AC398)</f>
        <v>0</v>
      </c>
      <c r="AE398" s="149"/>
      <c r="AF398" s="155"/>
      <c r="AG398" s="146"/>
      <c r="AH398" s="144"/>
      <c r="AI398" s="148"/>
      <c r="AJ398" s="144"/>
      <c r="AK398" s="148"/>
      <c r="AL398" s="149"/>
      <c r="AM398" s="144"/>
      <c r="AN398" s="144"/>
      <c r="AO398" s="156"/>
      <c r="AP398" s="135"/>
      <c r="AQ398" s="157"/>
      <c r="AS398" s="137" t="n">
        <v>391</v>
      </c>
      <c r="AT398" s="160" t="n">
        <v>77101001</v>
      </c>
      <c r="AU398" s="161"/>
      <c r="AV398" s="161"/>
      <c r="AW398" s="162" t="str">
        <f aca="false">IF(O398="","",O398)</f>
        <v/>
      </c>
      <c r="AX398" s="161"/>
      <c r="AY398" s="161"/>
      <c r="AZ398" s="161"/>
      <c r="BA398" s="163" t="str">
        <f aca="false">IF(E398="","",E398)</f>
        <v/>
      </c>
      <c r="BB398" s="164" t="str">
        <f aca="false">IF(K398="","",K398)</f>
        <v/>
      </c>
      <c r="BC398" s="165" t="str">
        <f aca="false">IF(L398="","",L398)</f>
        <v/>
      </c>
      <c r="BT398" s="13" t="str">
        <f aca="false">IF($S398="CANCELADO",1,"")</f>
        <v/>
      </c>
      <c r="BU398" s="13" t="str">
        <f aca="false">IF($S398="DEVUELTO",1,"")</f>
        <v/>
      </c>
      <c r="BV398" s="13" t="str">
        <f aca="false">IF($S398="DEVUELTO",1,"")</f>
        <v/>
      </c>
      <c r="BW398" s="13" t="str">
        <f aca="false">IF($S398="CANCELADO",1,"")</f>
        <v/>
      </c>
    </row>
    <row r="399" customFormat="false" ht="23.1" hidden="false" customHeight="true" outlineLevel="0" collapsed="false">
      <c r="A399" s="143" t="n">
        <v>392</v>
      </c>
      <c r="B399" s="144"/>
      <c r="C399" s="145"/>
      <c r="D399" s="146"/>
      <c r="E399" s="147"/>
      <c r="F399" s="148"/>
      <c r="G399" s="144"/>
      <c r="H399" s="144"/>
      <c r="I399" s="144"/>
      <c r="J399" s="148"/>
      <c r="K399" s="148"/>
      <c r="L399" s="149"/>
      <c r="M399" s="144"/>
      <c r="N399" s="150"/>
      <c r="O399" s="150"/>
      <c r="P399" s="151" t="n">
        <f aca="false">IF(O399="",N399,"")</f>
        <v>0</v>
      </c>
      <c r="Q399" s="151" t="str">
        <f aca="false">IF(O399="","",(IF(N399&gt;O399,N399-O399,"")))</f>
        <v/>
      </c>
      <c r="R399" s="151" t="str">
        <f aca="false">IF(N399-O399&lt;0,N399-O399,"")</f>
        <v/>
      </c>
      <c r="S399" s="151" t="str">
        <f aca="false">IF(C399&lt;&gt;"",IF($N399="","CANCELADO",IF($O399&lt;&gt;"","FACTURADO","DEVUELTO")),IF(C399="",""))</f>
        <v/>
      </c>
      <c r="T399" s="152"/>
      <c r="U399" s="144"/>
      <c r="V399" s="153"/>
      <c r="W399" s="153"/>
      <c r="X399" s="154" t="n">
        <f aca="false">V399+W399</f>
        <v>0</v>
      </c>
      <c r="Y399" s="128"/>
      <c r="Z399" s="128"/>
      <c r="AA399" s="129" t="n">
        <f aca="false">IF(AND(Y399&lt;&gt;"",Z399&lt;&gt;""),Z399-Y399,0)</f>
        <v>0</v>
      </c>
      <c r="AB399" s="130"/>
      <c r="AC399" s="130"/>
      <c r="AD399" s="129" t="n">
        <f aca="false">AA399-(AB399+AC399)</f>
        <v>0</v>
      </c>
      <c r="AE399" s="149"/>
      <c r="AF399" s="155"/>
      <c r="AG399" s="146"/>
      <c r="AH399" s="144"/>
      <c r="AI399" s="148"/>
      <c r="AJ399" s="144"/>
      <c r="AK399" s="148"/>
      <c r="AL399" s="149"/>
      <c r="AM399" s="144"/>
      <c r="AN399" s="144"/>
      <c r="AO399" s="156"/>
      <c r="AP399" s="135"/>
      <c r="AQ399" s="157"/>
      <c r="AS399" s="137" t="n">
        <v>392</v>
      </c>
      <c r="AT399" s="160" t="n">
        <v>77101001</v>
      </c>
      <c r="AU399" s="161"/>
      <c r="AV399" s="161"/>
      <c r="AW399" s="162" t="str">
        <f aca="false">IF(O399="","",O399)</f>
        <v/>
      </c>
      <c r="AX399" s="161"/>
      <c r="AY399" s="161"/>
      <c r="AZ399" s="161"/>
      <c r="BA399" s="163" t="str">
        <f aca="false">IF(E399="","",E399)</f>
        <v/>
      </c>
      <c r="BB399" s="164" t="str">
        <f aca="false">IF(K399="","",K399)</f>
        <v/>
      </c>
      <c r="BC399" s="165" t="str">
        <f aca="false">IF(L399="","",L399)</f>
        <v/>
      </c>
      <c r="BT399" s="13" t="str">
        <f aca="false">IF($S399="CANCELADO",1,"")</f>
        <v/>
      </c>
      <c r="BU399" s="13" t="str">
        <f aca="false">IF($S399="DEVUELTO",1,"")</f>
        <v/>
      </c>
      <c r="BV399" s="13" t="str">
        <f aca="false">IF($S399="DEVUELTO",1,"")</f>
        <v/>
      </c>
      <c r="BW399" s="13" t="str">
        <f aca="false">IF($S399="CANCELADO",1,"")</f>
        <v/>
      </c>
    </row>
    <row r="400" customFormat="false" ht="23.1" hidden="false" customHeight="true" outlineLevel="0" collapsed="false">
      <c r="A400" s="143" t="n">
        <v>393</v>
      </c>
      <c r="B400" s="144"/>
      <c r="C400" s="145"/>
      <c r="D400" s="146"/>
      <c r="E400" s="147"/>
      <c r="F400" s="148"/>
      <c r="G400" s="144"/>
      <c r="H400" s="144"/>
      <c r="I400" s="144"/>
      <c r="J400" s="148"/>
      <c r="K400" s="148"/>
      <c r="L400" s="149"/>
      <c r="M400" s="144"/>
      <c r="N400" s="150"/>
      <c r="O400" s="150"/>
      <c r="P400" s="151" t="n">
        <f aca="false">IF(O400="",N400,"")</f>
        <v>0</v>
      </c>
      <c r="Q400" s="151" t="str">
        <f aca="false">IF(O400="","",(IF(N400&gt;O400,N400-O400,"")))</f>
        <v/>
      </c>
      <c r="R400" s="151" t="str">
        <f aca="false">IF(N400-O400&lt;0,N400-O400,"")</f>
        <v/>
      </c>
      <c r="S400" s="151" t="str">
        <f aca="false">IF(C400&lt;&gt;"",IF($N400="","CANCELADO",IF($O400&lt;&gt;"","FACTURADO","DEVUELTO")),IF(C400="",""))</f>
        <v/>
      </c>
      <c r="T400" s="152"/>
      <c r="U400" s="144"/>
      <c r="V400" s="153"/>
      <c r="W400" s="153"/>
      <c r="X400" s="154" t="n">
        <f aca="false">V400+W400</f>
        <v>0</v>
      </c>
      <c r="Y400" s="128"/>
      <c r="Z400" s="128"/>
      <c r="AA400" s="129" t="n">
        <f aca="false">IF(AND(Y400&lt;&gt;"",Z400&lt;&gt;""),Z400-Y400,0)</f>
        <v>0</v>
      </c>
      <c r="AB400" s="130"/>
      <c r="AC400" s="130"/>
      <c r="AD400" s="129" t="n">
        <f aca="false">AA400-(AB400+AC400)</f>
        <v>0</v>
      </c>
      <c r="AE400" s="149"/>
      <c r="AF400" s="155"/>
      <c r="AG400" s="146"/>
      <c r="AH400" s="144"/>
      <c r="AI400" s="148"/>
      <c r="AJ400" s="144"/>
      <c r="AK400" s="148"/>
      <c r="AL400" s="149"/>
      <c r="AM400" s="144"/>
      <c r="AN400" s="144"/>
      <c r="AO400" s="156"/>
      <c r="AP400" s="135"/>
      <c r="AQ400" s="157"/>
      <c r="AS400" s="137" t="n">
        <v>393</v>
      </c>
      <c r="AT400" s="160" t="n">
        <v>77101001</v>
      </c>
      <c r="AU400" s="161"/>
      <c r="AV400" s="161"/>
      <c r="AW400" s="162" t="str">
        <f aca="false">IF(O400="","",O400)</f>
        <v/>
      </c>
      <c r="AX400" s="161"/>
      <c r="AY400" s="161"/>
      <c r="AZ400" s="161"/>
      <c r="BA400" s="163" t="str">
        <f aca="false">IF(E400="","",E400)</f>
        <v/>
      </c>
      <c r="BB400" s="164" t="str">
        <f aca="false">IF(K400="","",K400)</f>
        <v/>
      </c>
      <c r="BC400" s="165" t="str">
        <f aca="false">IF(L400="","",L400)</f>
        <v/>
      </c>
      <c r="BT400" s="13" t="str">
        <f aca="false">IF($S400="CANCELADO",1,"")</f>
        <v/>
      </c>
      <c r="BU400" s="13" t="str">
        <f aca="false">IF($S400="DEVUELTO",1,"")</f>
        <v/>
      </c>
      <c r="BV400" s="13" t="str">
        <f aca="false">IF($S400="DEVUELTO",1,"")</f>
        <v/>
      </c>
      <c r="BW400" s="13" t="str">
        <f aca="false">IF($S400="CANCELADO",1,"")</f>
        <v/>
      </c>
    </row>
    <row r="401" customFormat="false" ht="23.1" hidden="false" customHeight="true" outlineLevel="0" collapsed="false">
      <c r="A401" s="143" t="n">
        <v>394</v>
      </c>
      <c r="B401" s="144"/>
      <c r="C401" s="145"/>
      <c r="D401" s="146"/>
      <c r="E401" s="147"/>
      <c r="F401" s="148"/>
      <c r="G401" s="144"/>
      <c r="H401" s="144"/>
      <c r="I401" s="144"/>
      <c r="J401" s="148"/>
      <c r="K401" s="148"/>
      <c r="L401" s="149"/>
      <c r="M401" s="144"/>
      <c r="N401" s="150"/>
      <c r="O401" s="150"/>
      <c r="P401" s="151" t="n">
        <f aca="false">IF(O401="",N401,"")</f>
        <v>0</v>
      </c>
      <c r="Q401" s="151" t="str">
        <f aca="false">IF(O401="","",(IF(N401&gt;O401,N401-O401,"")))</f>
        <v/>
      </c>
      <c r="R401" s="151" t="str">
        <f aca="false">IF(N401-O401&lt;0,N401-O401,"")</f>
        <v/>
      </c>
      <c r="S401" s="151" t="str">
        <f aca="false">IF(C401&lt;&gt;"",IF($N401="","CANCELADO",IF($O401&lt;&gt;"","FACTURADO","DEVUELTO")),IF(C401="",""))</f>
        <v/>
      </c>
      <c r="T401" s="152"/>
      <c r="U401" s="144"/>
      <c r="V401" s="153"/>
      <c r="W401" s="153"/>
      <c r="X401" s="154" t="n">
        <f aca="false">V401+W401</f>
        <v>0</v>
      </c>
      <c r="Y401" s="128"/>
      <c r="Z401" s="128"/>
      <c r="AA401" s="129" t="n">
        <f aca="false">IF(AND(Y401&lt;&gt;"",Z401&lt;&gt;""),Z401-Y401,0)</f>
        <v>0</v>
      </c>
      <c r="AB401" s="130"/>
      <c r="AC401" s="130"/>
      <c r="AD401" s="129" t="n">
        <f aca="false">AA401-(AB401+AC401)</f>
        <v>0</v>
      </c>
      <c r="AE401" s="149"/>
      <c r="AF401" s="155"/>
      <c r="AG401" s="146"/>
      <c r="AH401" s="144"/>
      <c r="AI401" s="148"/>
      <c r="AJ401" s="144"/>
      <c r="AK401" s="148"/>
      <c r="AL401" s="149"/>
      <c r="AM401" s="144"/>
      <c r="AN401" s="144"/>
      <c r="AO401" s="156"/>
      <c r="AP401" s="135"/>
      <c r="AQ401" s="157"/>
      <c r="AS401" s="137" t="n">
        <v>394</v>
      </c>
      <c r="AT401" s="160" t="n">
        <v>77101001</v>
      </c>
      <c r="AU401" s="161"/>
      <c r="AV401" s="161"/>
      <c r="AW401" s="162" t="str">
        <f aca="false">IF(O401="","",O401)</f>
        <v/>
      </c>
      <c r="AX401" s="161"/>
      <c r="AY401" s="161"/>
      <c r="AZ401" s="161"/>
      <c r="BA401" s="163" t="str">
        <f aca="false">IF(E401="","",E401)</f>
        <v/>
      </c>
      <c r="BB401" s="164" t="str">
        <f aca="false">IF(K401="","",K401)</f>
        <v/>
      </c>
      <c r="BC401" s="165" t="str">
        <f aca="false">IF(L401="","",L401)</f>
        <v/>
      </c>
      <c r="BT401" s="13" t="str">
        <f aca="false">IF($S401="CANCELADO",1,"")</f>
        <v/>
      </c>
      <c r="BU401" s="13" t="str">
        <f aca="false">IF($S401="DEVUELTO",1,"")</f>
        <v/>
      </c>
      <c r="BV401" s="13" t="str">
        <f aca="false">IF($S401="DEVUELTO",1,"")</f>
        <v/>
      </c>
      <c r="BW401" s="13" t="str">
        <f aca="false">IF($S401="CANCELADO",1,"")</f>
        <v/>
      </c>
    </row>
    <row r="402" customFormat="false" ht="23.1" hidden="false" customHeight="true" outlineLevel="0" collapsed="false">
      <c r="A402" s="143" t="n">
        <v>395</v>
      </c>
      <c r="B402" s="144"/>
      <c r="C402" s="145"/>
      <c r="D402" s="146"/>
      <c r="E402" s="147"/>
      <c r="F402" s="148"/>
      <c r="G402" s="144"/>
      <c r="H402" s="144"/>
      <c r="I402" s="144"/>
      <c r="J402" s="148"/>
      <c r="K402" s="148"/>
      <c r="L402" s="149"/>
      <c r="M402" s="144"/>
      <c r="N402" s="150"/>
      <c r="O402" s="150"/>
      <c r="P402" s="151" t="n">
        <f aca="false">IF(O402="",N402,"")</f>
        <v>0</v>
      </c>
      <c r="Q402" s="151" t="str">
        <f aca="false">IF(O402="","",(IF(N402&gt;O402,N402-O402,"")))</f>
        <v/>
      </c>
      <c r="R402" s="151" t="str">
        <f aca="false">IF(N402-O402&lt;0,N402-O402,"")</f>
        <v/>
      </c>
      <c r="S402" s="151" t="str">
        <f aca="false">IF(C402&lt;&gt;"",IF($N402="","CANCELADO",IF($O402&lt;&gt;"","FACTURADO","DEVUELTO")),IF(C402="",""))</f>
        <v/>
      </c>
      <c r="T402" s="152"/>
      <c r="U402" s="144"/>
      <c r="V402" s="153"/>
      <c r="W402" s="153"/>
      <c r="X402" s="154" t="n">
        <f aca="false">V402+W402</f>
        <v>0</v>
      </c>
      <c r="Y402" s="128"/>
      <c r="Z402" s="128"/>
      <c r="AA402" s="129" t="n">
        <f aca="false">IF(AND(Y402&lt;&gt;"",Z402&lt;&gt;""),Z402-Y402,0)</f>
        <v>0</v>
      </c>
      <c r="AB402" s="130"/>
      <c r="AC402" s="130"/>
      <c r="AD402" s="129" t="n">
        <f aca="false">AA402-(AB402+AC402)</f>
        <v>0</v>
      </c>
      <c r="AE402" s="149"/>
      <c r="AF402" s="155"/>
      <c r="AG402" s="146"/>
      <c r="AH402" s="144"/>
      <c r="AI402" s="148"/>
      <c r="AJ402" s="144"/>
      <c r="AK402" s="148"/>
      <c r="AL402" s="149"/>
      <c r="AM402" s="144"/>
      <c r="AN402" s="144"/>
      <c r="AO402" s="156"/>
      <c r="AP402" s="135"/>
      <c r="AQ402" s="157"/>
      <c r="AS402" s="137" t="n">
        <v>395</v>
      </c>
      <c r="AT402" s="160" t="n">
        <v>77101001</v>
      </c>
      <c r="AU402" s="161"/>
      <c r="AV402" s="161"/>
      <c r="AW402" s="162" t="str">
        <f aca="false">IF(O402="","",O402)</f>
        <v/>
      </c>
      <c r="AX402" s="161"/>
      <c r="AY402" s="161"/>
      <c r="AZ402" s="161"/>
      <c r="BA402" s="163" t="str">
        <f aca="false">IF(E402="","",E402)</f>
        <v/>
      </c>
      <c r="BB402" s="164" t="str">
        <f aca="false">IF(K402="","",K402)</f>
        <v/>
      </c>
      <c r="BC402" s="165" t="str">
        <f aca="false">IF(L402="","",L402)</f>
        <v/>
      </c>
      <c r="BT402" s="13" t="str">
        <f aca="false">IF($S402="CANCELADO",1,"")</f>
        <v/>
      </c>
      <c r="BU402" s="13" t="str">
        <f aca="false">IF($S402="DEVUELTO",1,"")</f>
        <v/>
      </c>
      <c r="BV402" s="13" t="str">
        <f aca="false">IF($S402="DEVUELTO",1,"")</f>
        <v/>
      </c>
      <c r="BW402" s="13" t="str">
        <f aca="false">IF($S402="CANCELADO",1,"")</f>
        <v/>
      </c>
    </row>
    <row r="403" customFormat="false" ht="23.1" hidden="false" customHeight="true" outlineLevel="0" collapsed="false">
      <c r="A403" s="143" t="n">
        <v>396</v>
      </c>
      <c r="B403" s="144"/>
      <c r="C403" s="145"/>
      <c r="D403" s="146"/>
      <c r="E403" s="147"/>
      <c r="F403" s="148"/>
      <c r="G403" s="144"/>
      <c r="H403" s="144"/>
      <c r="I403" s="144"/>
      <c r="J403" s="148"/>
      <c r="K403" s="148"/>
      <c r="L403" s="149"/>
      <c r="M403" s="144"/>
      <c r="N403" s="150"/>
      <c r="O403" s="150"/>
      <c r="P403" s="151" t="n">
        <f aca="false">IF(O403="",N403,"")</f>
        <v>0</v>
      </c>
      <c r="Q403" s="151" t="str">
        <f aca="false">IF(O403="","",(IF(N403&gt;O403,N403-O403,"")))</f>
        <v/>
      </c>
      <c r="R403" s="151" t="str">
        <f aca="false">IF(N403-O403&lt;0,N403-O403,"")</f>
        <v/>
      </c>
      <c r="S403" s="151" t="str">
        <f aca="false">IF(C403&lt;&gt;"",IF($N403="","CANCELADO",IF($O403&lt;&gt;"","FACTURADO","DEVUELTO")),IF(C403="",""))</f>
        <v/>
      </c>
      <c r="T403" s="152"/>
      <c r="U403" s="144"/>
      <c r="V403" s="153"/>
      <c r="W403" s="153"/>
      <c r="X403" s="154" t="n">
        <f aca="false">V403+W403</f>
        <v>0</v>
      </c>
      <c r="Y403" s="128"/>
      <c r="Z403" s="128"/>
      <c r="AA403" s="129" t="n">
        <f aca="false">IF(AND(Y403&lt;&gt;"",Z403&lt;&gt;""),Z403-Y403,0)</f>
        <v>0</v>
      </c>
      <c r="AB403" s="130"/>
      <c r="AC403" s="130"/>
      <c r="AD403" s="129" t="n">
        <f aca="false">AA403-(AB403+AC403)</f>
        <v>0</v>
      </c>
      <c r="AE403" s="149"/>
      <c r="AF403" s="155"/>
      <c r="AG403" s="146"/>
      <c r="AH403" s="144"/>
      <c r="AI403" s="148"/>
      <c r="AJ403" s="144"/>
      <c r="AK403" s="148"/>
      <c r="AL403" s="149"/>
      <c r="AM403" s="144"/>
      <c r="AN403" s="144"/>
      <c r="AO403" s="156"/>
      <c r="AP403" s="135"/>
      <c r="AQ403" s="157"/>
      <c r="AS403" s="137" t="n">
        <v>396</v>
      </c>
      <c r="AT403" s="160" t="n">
        <v>77101001</v>
      </c>
      <c r="AU403" s="161"/>
      <c r="AV403" s="161"/>
      <c r="AW403" s="162" t="str">
        <f aca="false">IF(O403="","",O403)</f>
        <v/>
      </c>
      <c r="AX403" s="161"/>
      <c r="AY403" s="161"/>
      <c r="AZ403" s="161"/>
      <c r="BA403" s="163" t="str">
        <f aca="false">IF(E403="","",E403)</f>
        <v/>
      </c>
      <c r="BB403" s="164" t="str">
        <f aca="false">IF(K403="","",K403)</f>
        <v/>
      </c>
      <c r="BC403" s="165" t="str">
        <f aca="false">IF(L403="","",L403)</f>
        <v/>
      </c>
      <c r="BT403" s="13" t="str">
        <f aca="false">IF($S403="CANCELADO",1,"")</f>
        <v/>
      </c>
      <c r="BU403" s="13" t="str">
        <f aca="false">IF($S403="DEVUELTO",1,"")</f>
        <v/>
      </c>
      <c r="BV403" s="13" t="str">
        <f aca="false">IF($S403="DEVUELTO",1,"")</f>
        <v/>
      </c>
      <c r="BW403" s="13" t="str">
        <f aca="false">IF($S403="CANCELADO",1,"")</f>
        <v/>
      </c>
    </row>
    <row r="404" customFormat="false" ht="23.1" hidden="false" customHeight="true" outlineLevel="0" collapsed="false">
      <c r="A404" s="143" t="n">
        <v>397</v>
      </c>
      <c r="B404" s="144"/>
      <c r="C404" s="145"/>
      <c r="D404" s="146"/>
      <c r="E404" s="147"/>
      <c r="F404" s="148"/>
      <c r="G404" s="144"/>
      <c r="H404" s="144"/>
      <c r="I404" s="144"/>
      <c r="J404" s="148"/>
      <c r="K404" s="148"/>
      <c r="L404" s="149"/>
      <c r="M404" s="144"/>
      <c r="N404" s="150"/>
      <c r="O404" s="150"/>
      <c r="P404" s="151" t="n">
        <f aca="false">IF(O404="",N404,"")</f>
        <v>0</v>
      </c>
      <c r="Q404" s="151" t="str">
        <f aca="false">IF(O404="","",(IF(N404&gt;O404,N404-O404,"")))</f>
        <v/>
      </c>
      <c r="R404" s="151" t="str">
        <f aca="false">IF(N404-O404&lt;0,N404-O404,"")</f>
        <v/>
      </c>
      <c r="S404" s="151" t="str">
        <f aca="false">IF(C404&lt;&gt;"",IF($N404="","CANCELADO",IF($O404&lt;&gt;"","FACTURADO","DEVUELTO")),IF(C404="",""))</f>
        <v/>
      </c>
      <c r="T404" s="152"/>
      <c r="U404" s="144"/>
      <c r="V404" s="153"/>
      <c r="W404" s="153"/>
      <c r="X404" s="154" t="n">
        <f aca="false">V404+W404</f>
        <v>0</v>
      </c>
      <c r="Y404" s="128"/>
      <c r="Z404" s="128"/>
      <c r="AA404" s="129" t="n">
        <f aca="false">IF(AND(Y404&lt;&gt;"",Z404&lt;&gt;""),Z404-Y404,0)</f>
        <v>0</v>
      </c>
      <c r="AB404" s="130"/>
      <c r="AC404" s="130"/>
      <c r="AD404" s="129" t="n">
        <f aca="false">AA404-(AB404+AC404)</f>
        <v>0</v>
      </c>
      <c r="AE404" s="149"/>
      <c r="AF404" s="155"/>
      <c r="AG404" s="146"/>
      <c r="AH404" s="144"/>
      <c r="AI404" s="148"/>
      <c r="AJ404" s="144"/>
      <c r="AK404" s="148"/>
      <c r="AL404" s="149"/>
      <c r="AM404" s="144"/>
      <c r="AN404" s="144"/>
      <c r="AO404" s="156"/>
      <c r="AP404" s="135"/>
      <c r="AQ404" s="157"/>
      <c r="AS404" s="137" t="n">
        <v>397</v>
      </c>
      <c r="AT404" s="160" t="n">
        <v>77101001</v>
      </c>
      <c r="AU404" s="161"/>
      <c r="AV404" s="161"/>
      <c r="AW404" s="162" t="str">
        <f aca="false">IF(O404="","",O404)</f>
        <v/>
      </c>
      <c r="AX404" s="161"/>
      <c r="AY404" s="161"/>
      <c r="AZ404" s="161"/>
      <c r="BA404" s="163" t="str">
        <f aca="false">IF(E404="","",E404)</f>
        <v/>
      </c>
      <c r="BB404" s="164" t="str">
        <f aca="false">IF(K404="","",K404)</f>
        <v/>
      </c>
      <c r="BC404" s="165" t="str">
        <f aca="false">IF(L404="","",L404)</f>
        <v/>
      </c>
      <c r="BT404" s="13" t="str">
        <f aca="false">IF($S404="CANCELADO",1,"")</f>
        <v/>
      </c>
      <c r="BU404" s="13" t="str">
        <f aca="false">IF($S404="DEVUELTO",1,"")</f>
        <v/>
      </c>
      <c r="BV404" s="13" t="str">
        <f aca="false">IF($S404="DEVUELTO",1,"")</f>
        <v/>
      </c>
      <c r="BW404" s="13" t="str">
        <f aca="false">IF($S404="CANCELADO",1,"")</f>
        <v/>
      </c>
    </row>
    <row r="405" customFormat="false" ht="23.1" hidden="false" customHeight="true" outlineLevel="0" collapsed="false">
      <c r="A405" s="143" t="n">
        <v>398</v>
      </c>
      <c r="B405" s="144"/>
      <c r="C405" s="145"/>
      <c r="D405" s="146"/>
      <c r="E405" s="147"/>
      <c r="F405" s="148"/>
      <c r="G405" s="144"/>
      <c r="H405" s="144"/>
      <c r="I405" s="144"/>
      <c r="J405" s="148"/>
      <c r="K405" s="148"/>
      <c r="L405" s="149"/>
      <c r="M405" s="144"/>
      <c r="N405" s="150"/>
      <c r="O405" s="150"/>
      <c r="P405" s="151" t="n">
        <f aca="false">IF(O405="",N405,"")</f>
        <v>0</v>
      </c>
      <c r="Q405" s="151" t="str">
        <f aca="false">IF(O405="","",(IF(N405&gt;O405,N405-O405,"")))</f>
        <v/>
      </c>
      <c r="R405" s="151" t="str">
        <f aca="false">IF(N405-O405&lt;0,N405-O405,"")</f>
        <v/>
      </c>
      <c r="S405" s="151" t="str">
        <f aca="false">IF(C405&lt;&gt;"",IF($N405="","CANCELADO",IF($O405&lt;&gt;"","FACTURADO","DEVUELTO")),IF(C405="",""))</f>
        <v/>
      </c>
      <c r="T405" s="152"/>
      <c r="U405" s="144"/>
      <c r="V405" s="153"/>
      <c r="W405" s="153"/>
      <c r="X405" s="154" t="n">
        <f aca="false">V405+W405</f>
        <v>0</v>
      </c>
      <c r="Y405" s="128"/>
      <c r="Z405" s="128"/>
      <c r="AA405" s="129" t="n">
        <f aca="false">IF(AND(Y405&lt;&gt;"",Z405&lt;&gt;""),Z405-Y405,0)</f>
        <v>0</v>
      </c>
      <c r="AB405" s="130"/>
      <c r="AC405" s="130"/>
      <c r="AD405" s="129" t="n">
        <f aca="false">AA405-(AB405+AC405)</f>
        <v>0</v>
      </c>
      <c r="AE405" s="149"/>
      <c r="AF405" s="155"/>
      <c r="AG405" s="146"/>
      <c r="AH405" s="144"/>
      <c r="AI405" s="148"/>
      <c r="AJ405" s="144"/>
      <c r="AK405" s="148"/>
      <c r="AL405" s="149"/>
      <c r="AM405" s="144"/>
      <c r="AN405" s="144"/>
      <c r="AO405" s="156"/>
      <c r="AP405" s="135"/>
      <c r="AQ405" s="157"/>
      <c r="AS405" s="137" t="n">
        <v>398</v>
      </c>
      <c r="AT405" s="160" t="n">
        <v>77101001</v>
      </c>
      <c r="AU405" s="161"/>
      <c r="AV405" s="161"/>
      <c r="AW405" s="162" t="str">
        <f aca="false">IF(O405="","",O405)</f>
        <v/>
      </c>
      <c r="AX405" s="161"/>
      <c r="AY405" s="161"/>
      <c r="AZ405" s="161"/>
      <c r="BA405" s="163" t="str">
        <f aca="false">IF(E405="","",E405)</f>
        <v/>
      </c>
      <c r="BB405" s="164" t="str">
        <f aca="false">IF(K405="","",K405)</f>
        <v/>
      </c>
      <c r="BC405" s="165" t="str">
        <f aca="false">IF(L405="","",L405)</f>
        <v/>
      </c>
      <c r="BT405" s="13" t="str">
        <f aca="false">IF($S405="CANCELADO",1,"")</f>
        <v/>
      </c>
      <c r="BU405" s="13" t="str">
        <f aca="false">IF($S405="DEVUELTO",1,"")</f>
        <v/>
      </c>
      <c r="BV405" s="13" t="str">
        <f aca="false">IF($S405="DEVUELTO",1,"")</f>
        <v/>
      </c>
      <c r="BW405" s="13" t="str">
        <f aca="false">IF($S405="CANCELADO",1,"")</f>
        <v/>
      </c>
    </row>
    <row r="406" customFormat="false" ht="23.1" hidden="false" customHeight="true" outlineLevel="0" collapsed="false">
      <c r="A406" s="143" t="n">
        <v>399</v>
      </c>
      <c r="B406" s="144"/>
      <c r="C406" s="145"/>
      <c r="D406" s="146"/>
      <c r="E406" s="147"/>
      <c r="F406" s="148"/>
      <c r="G406" s="144"/>
      <c r="H406" s="144"/>
      <c r="I406" s="144"/>
      <c r="J406" s="148"/>
      <c r="K406" s="148"/>
      <c r="L406" s="149"/>
      <c r="M406" s="144"/>
      <c r="N406" s="150"/>
      <c r="O406" s="150"/>
      <c r="P406" s="151" t="n">
        <f aca="false">IF(O406="",N406,"")</f>
        <v>0</v>
      </c>
      <c r="Q406" s="151" t="str">
        <f aca="false">IF(O406="","",(IF(N406&gt;O406,N406-O406,"")))</f>
        <v/>
      </c>
      <c r="R406" s="151" t="str">
        <f aca="false">IF(N406-O406&lt;0,N406-O406,"")</f>
        <v/>
      </c>
      <c r="S406" s="151" t="str">
        <f aca="false">IF(C406&lt;&gt;"",IF($N406="","CANCELADO",IF($O406&lt;&gt;"","FACTURADO","DEVUELTO")),IF(C406="",""))</f>
        <v/>
      </c>
      <c r="T406" s="152"/>
      <c r="U406" s="144"/>
      <c r="V406" s="153"/>
      <c r="W406" s="153"/>
      <c r="X406" s="154" t="n">
        <f aca="false">V406+W406</f>
        <v>0</v>
      </c>
      <c r="Y406" s="128"/>
      <c r="Z406" s="128"/>
      <c r="AA406" s="129" t="n">
        <f aca="false">IF(AND(Y406&lt;&gt;"",Z406&lt;&gt;""),Z406-Y406,0)</f>
        <v>0</v>
      </c>
      <c r="AB406" s="130"/>
      <c r="AC406" s="130"/>
      <c r="AD406" s="129" t="n">
        <f aca="false">AA406-(AB406+AC406)</f>
        <v>0</v>
      </c>
      <c r="AE406" s="149"/>
      <c r="AF406" s="155"/>
      <c r="AG406" s="146"/>
      <c r="AH406" s="144"/>
      <c r="AI406" s="148"/>
      <c r="AJ406" s="144"/>
      <c r="AK406" s="148"/>
      <c r="AL406" s="149"/>
      <c r="AM406" s="144"/>
      <c r="AN406" s="144"/>
      <c r="AO406" s="156"/>
      <c r="AP406" s="135"/>
      <c r="AQ406" s="157"/>
      <c r="AS406" s="137" t="n">
        <v>399</v>
      </c>
      <c r="AT406" s="160" t="n">
        <v>77101001</v>
      </c>
      <c r="AU406" s="161"/>
      <c r="AV406" s="161"/>
      <c r="AW406" s="162" t="str">
        <f aca="false">IF(O406="","",O406)</f>
        <v/>
      </c>
      <c r="AX406" s="161"/>
      <c r="AY406" s="161"/>
      <c r="AZ406" s="161"/>
      <c r="BA406" s="163" t="str">
        <f aca="false">IF(E406="","",E406)</f>
        <v/>
      </c>
      <c r="BB406" s="164" t="str">
        <f aca="false">IF(K406="","",K406)</f>
        <v/>
      </c>
      <c r="BC406" s="165" t="str">
        <f aca="false">IF(L406="","",L406)</f>
        <v/>
      </c>
      <c r="BT406" s="13" t="str">
        <f aca="false">IF($S406="CANCELADO",1,"")</f>
        <v/>
      </c>
      <c r="BU406" s="13" t="str">
        <f aca="false">IF($S406="DEVUELTO",1,"")</f>
        <v/>
      </c>
      <c r="BV406" s="13" t="str">
        <f aca="false">IF($S406="DEVUELTO",1,"")</f>
        <v/>
      </c>
      <c r="BW406" s="13" t="str">
        <f aca="false">IF($S406="CANCELADO",1,"")</f>
        <v/>
      </c>
    </row>
    <row r="407" customFormat="false" ht="23.1" hidden="false" customHeight="true" outlineLevel="0" collapsed="false">
      <c r="A407" s="143" t="n">
        <v>400</v>
      </c>
      <c r="B407" s="144"/>
      <c r="C407" s="145"/>
      <c r="D407" s="146"/>
      <c r="E407" s="147"/>
      <c r="F407" s="148"/>
      <c r="G407" s="144"/>
      <c r="H407" s="144"/>
      <c r="I407" s="144"/>
      <c r="J407" s="148"/>
      <c r="K407" s="148"/>
      <c r="L407" s="149"/>
      <c r="M407" s="144"/>
      <c r="N407" s="150"/>
      <c r="O407" s="150"/>
      <c r="P407" s="151" t="n">
        <f aca="false">IF(O407="",N407,"")</f>
        <v>0</v>
      </c>
      <c r="Q407" s="151" t="str">
        <f aca="false">IF(O407="","",(IF(N407&gt;O407,N407-O407,"")))</f>
        <v/>
      </c>
      <c r="R407" s="151" t="str">
        <f aca="false">IF(N407-O407&lt;0,N407-O407,"")</f>
        <v/>
      </c>
      <c r="S407" s="151" t="str">
        <f aca="false">IF(C407&lt;&gt;"",IF($N407="","CANCELADO",IF($O407&lt;&gt;"","FACTURADO","DEVUELTO")),IF(C407="",""))</f>
        <v/>
      </c>
      <c r="T407" s="152"/>
      <c r="U407" s="144"/>
      <c r="V407" s="153"/>
      <c r="W407" s="153"/>
      <c r="X407" s="154" t="n">
        <f aca="false">V407+W407</f>
        <v>0</v>
      </c>
      <c r="Y407" s="128"/>
      <c r="Z407" s="128"/>
      <c r="AA407" s="129" t="n">
        <f aca="false">IF(AND(Y407&lt;&gt;"",Z407&lt;&gt;""),Z407-Y407,0)</f>
        <v>0</v>
      </c>
      <c r="AB407" s="130"/>
      <c r="AC407" s="130"/>
      <c r="AD407" s="129" t="n">
        <f aca="false">AA407-(AB407+AC407)</f>
        <v>0</v>
      </c>
      <c r="AE407" s="149"/>
      <c r="AF407" s="155"/>
      <c r="AG407" s="146"/>
      <c r="AH407" s="144"/>
      <c r="AI407" s="148"/>
      <c r="AJ407" s="144"/>
      <c r="AK407" s="148"/>
      <c r="AL407" s="149"/>
      <c r="AM407" s="144"/>
      <c r="AN407" s="144"/>
      <c r="AO407" s="156"/>
      <c r="AP407" s="135"/>
      <c r="AQ407" s="157"/>
      <c r="AS407" s="137" t="n">
        <v>400</v>
      </c>
      <c r="AT407" s="160" t="n">
        <v>77101001</v>
      </c>
      <c r="AU407" s="161"/>
      <c r="AV407" s="161"/>
      <c r="AW407" s="162" t="str">
        <f aca="false">IF(O407="","",O407)</f>
        <v/>
      </c>
      <c r="AX407" s="161"/>
      <c r="AY407" s="161"/>
      <c r="AZ407" s="161"/>
      <c r="BA407" s="163" t="str">
        <f aca="false">IF(E407="","",E407)</f>
        <v/>
      </c>
      <c r="BB407" s="164" t="str">
        <f aca="false">IF(K407="","",K407)</f>
        <v/>
      </c>
      <c r="BC407" s="165" t="str">
        <f aca="false">IF(L407="","",L407)</f>
        <v/>
      </c>
      <c r="BT407" s="13" t="str">
        <f aca="false">IF($S407="CANCELADO",1,"")</f>
        <v/>
      </c>
      <c r="BU407" s="13" t="str">
        <f aca="false">IF($S407="DEVUELTO",1,"")</f>
        <v/>
      </c>
      <c r="BV407" s="13" t="str">
        <f aca="false">IF($S407="DEVUELTO",1,"")</f>
        <v/>
      </c>
      <c r="BW407" s="13" t="str">
        <f aca="false">IF($S407="CANCELADO",1,"")</f>
        <v/>
      </c>
    </row>
    <row r="408" customFormat="false" ht="23.1" hidden="false" customHeight="true" outlineLevel="0" collapsed="false">
      <c r="A408" s="143" t="n">
        <v>401</v>
      </c>
      <c r="B408" s="144"/>
      <c r="C408" s="145"/>
      <c r="D408" s="146"/>
      <c r="E408" s="147"/>
      <c r="F408" s="148"/>
      <c r="G408" s="144"/>
      <c r="H408" s="144"/>
      <c r="I408" s="144"/>
      <c r="J408" s="148"/>
      <c r="K408" s="148"/>
      <c r="L408" s="149"/>
      <c r="M408" s="144"/>
      <c r="N408" s="150"/>
      <c r="O408" s="150"/>
      <c r="P408" s="151" t="n">
        <f aca="false">IF(O408="",N408,"")</f>
        <v>0</v>
      </c>
      <c r="Q408" s="151" t="str">
        <f aca="false">IF(O408="","",(IF(N408&gt;O408,N408-O408,"")))</f>
        <v/>
      </c>
      <c r="R408" s="151" t="str">
        <f aca="false">IF(N408-O408&lt;0,N408-O408,"")</f>
        <v/>
      </c>
      <c r="S408" s="151" t="str">
        <f aca="false">IF(C408&lt;&gt;"",IF($N408="","CANCELADO",IF($O408&lt;&gt;"","FACTURADO","DEVUELTO")),IF(C408="",""))</f>
        <v/>
      </c>
      <c r="T408" s="152"/>
      <c r="U408" s="144"/>
      <c r="V408" s="153"/>
      <c r="W408" s="153"/>
      <c r="X408" s="154" t="n">
        <f aca="false">V408+W408</f>
        <v>0</v>
      </c>
      <c r="Y408" s="128"/>
      <c r="Z408" s="128"/>
      <c r="AA408" s="129" t="n">
        <f aca="false">IF(AND(Y408&lt;&gt;"",Z408&lt;&gt;""),Z408-Y408,0)</f>
        <v>0</v>
      </c>
      <c r="AB408" s="130"/>
      <c r="AC408" s="130"/>
      <c r="AD408" s="129" t="n">
        <f aca="false">AA408-(AB408+AC408)</f>
        <v>0</v>
      </c>
      <c r="AE408" s="149"/>
      <c r="AF408" s="155"/>
      <c r="AG408" s="146"/>
      <c r="AH408" s="144"/>
      <c r="AI408" s="148"/>
      <c r="AJ408" s="144"/>
      <c r="AK408" s="148"/>
      <c r="AL408" s="149"/>
      <c r="AM408" s="144"/>
      <c r="AN408" s="144"/>
      <c r="AO408" s="156"/>
      <c r="AP408" s="135"/>
      <c r="AQ408" s="157"/>
      <c r="AS408" s="137" t="n">
        <v>401</v>
      </c>
      <c r="AT408" s="138" t="n">
        <v>77101001</v>
      </c>
      <c r="AU408" s="138"/>
      <c r="AV408" s="138"/>
      <c r="AW408" s="139" t="str">
        <f aca="false">IF(O408="","",O408)</f>
        <v/>
      </c>
      <c r="AX408" s="138"/>
      <c r="AY408" s="138"/>
      <c r="AZ408" s="138"/>
      <c r="BA408" s="140" t="str">
        <f aca="false">IF(E408="","",E408)</f>
        <v/>
      </c>
      <c r="BB408" s="141" t="str">
        <f aca="false">IF(K408="","",K408)</f>
        <v/>
      </c>
      <c r="BC408" s="142" t="str">
        <f aca="false">IF(L408="","",L408)</f>
        <v/>
      </c>
      <c r="BT408" s="13" t="str">
        <f aca="false">IF($S408="CANCELADO",1,"")</f>
        <v/>
      </c>
      <c r="BU408" s="13" t="str">
        <f aca="false">IF($S408="DEVUELTO",1,"")</f>
        <v/>
      </c>
      <c r="BV408" s="13" t="str">
        <f aca="false">IF($S408="DEVUELTO",1,"")</f>
        <v/>
      </c>
      <c r="BW408" s="13" t="str">
        <f aca="false">IF($S408="CANCELADO",1,"")</f>
        <v/>
      </c>
    </row>
    <row r="409" customFormat="false" ht="23.1" hidden="false" customHeight="true" outlineLevel="0" collapsed="false">
      <c r="A409" s="143" t="n">
        <v>402</v>
      </c>
      <c r="B409" s="144"/>
      <c r="C409" s="145"/>
      <c r="D409" s="146"/>
      <c r="E409" s="147"/>
      <c r="F409" s="148"/>
      <c r="G409" s="144"/>
      <c r="H409" s="144"/>
      <c r="I409" s="144"/>
      <c r="J409" s="148"/>
      <c r="K409" s="148"/>
      <c r="L409" s="149"/>
      <c r="M409" s="144"/>
      <c r="N409" s="150"/>
      <c r="O409" s="150"/>
      <c r="P409" s="151" t="n">
        <f aca="false">IF(O409="",N409,"")</f>
        <v>0</v>
      </c>
      <c r="Q409" s="151" t="str">
        <f aca="false">IF(O409="","",(IF(N409&gt;O409,N409-O409,"")))</f>
        <v/>
      </c>
      <c r="R409" s="151" t="str">
        <f aca="false">IF(N409-O409&lt;0,N409-O409,"")</f>
        <v/>
      </c>
      <c r="S409" s="151" t="str">
        <f aca="false">IF(C409&lt;&gt;"",IF($N409="","CANCELADO",IF($O409&lt;&gt;"","FACTURADO","DEVUELTO")),IF(C409="",""))</f>
        <v/>
      </c>
      <c r="T409" s="152"/>
      <c r="U409" s="144"/>
      <c r="V409" s="153"/>
      <c r="W409" s="153"/>
      <c r="X409" s="154" t="n">
        <f aca="false">V409+W409</f>
        <v>0</v>
      </c>
      <c r="Y409" s="128"/>
      <c r="Z409" s="128"/>
      <c r="AA409" s="129" t="n">
        <f aca="false">IF(AND(Y409&lt;&gt;"",Z409&lt;&gt;""),Z409-Y409,0)</f>
        <v>0</v>
      </c>
      <c r="AB409" s="130"/>
      <c r="AC409" s="130"/>
      <c r="AD409" s="129" t="n">
        <f aca="false">AA409-(AB409+AC409)</f>
        <v>0</v>
      </c>
      <c r="AE409" s="149"/>
      <c r="AF409" s="155"/>
      <c r="AG409" s="146"/>
      <c r="AH409" s="144"/>
      <c r="AI409" s="148"/>
      <c r="AJ409" s="144"/>
      <c r="AK409" s="148"/>
      <c r="AL409" s="149"/>
      <c r="AM409" s="144"/>
      <c r="AN409" s="144"/>
      <c r="AO409" s="156"/>
      <c r="AP409" s="135"/>
      <c r="AQ409" s="157"/>
      <c r="AS409" s="137" t="n">
        <v>402</v>
      </c>
      <c r="AT409" s="141" t="n">
        <v>77101001</v>
      </c>
      <c r="AU409" s="138"/>
      <c r="AV409" s="138"/>
      <c r="AW409" s="139" t="str">
        <f aca="false">IF(O409="","",O409)</f>
        <v/>
      </c>
      <c r="AX409" s="138"/>
      <c r="AY409" s="138"/>
      <c r="AZ409" s="138"/>
      <c r="BA409" s="140" t="str">
        <f aca="false">IF(E409="","",E409)</f>
        <v/>
      </c>
      <c r="BB409" s="141" t="str">
        <f aca="false">IF(K409="","",K409)</f>
        <v/>
      </c>
      <c r="BC409" s="142" t="str">
        <f aca="false">IF(L409="","",L409)</f>
        <v/>
      </c>
      <c r="BT409" s="13" t="str">
        <f aca="false">IF($S409="CANCELADO",1,"")</f>
        <v/>
      </c>
      <c r="BU409" s="13" t="str">
        <f aca="false">IF($S409="DEVUELTO",1,"")</f>
        <v/>
      </c>
      <c r="BV409" s="13" t="str">
        <f aca="false">IF($S409="DEVUELTO",1,"")</f>
        <v/>
      </c>
      <c r="BW409" s="13" t="str">
        <f aca="false">IF($S409="CANCELADO",1,"")</f>
        <v/>
      </c>
    </row>
    <row r="410" customFormat="false" ht="23.1" hidden="false" customHeight="true" outlineLevel="0" collapsed="false">
      <c r="A410" s="143" t="n">
        <v>403</v>
      </c>
      <c r="B410" s="144"/>
      <c r="C410" s="145"/>
      <c r="D410" s="146"/>
      <c r="E410" s="147"/>
      <c r="F410" s="148"/>
      <c r="G410" s="144"/>
      <c r="H410" s="144"/>
      <c r="I410" s="144"/>
      <c r="J410" s="148"/>
      <c r="K410" s="148"/>
      <c r="L410" s="149"/>
      <c r="M410" s="144"/>
      <c r="N410" s="150"/>
      <c r="O410" s="150"/>
      <c r="P410" s="151" t="n">
        <f aca="false">IF(O410="",N410,"")</f>
        <v>0</v>
      </c>
      <c r="Q410" s="151" t="str">
        <f aca="false">IF(O410="","",(IF(N410&gt;O410,N410-O410,"")))</f>
        <v/>
      </c>
      <c r="R410" s="151" t="str">
        <f aca="false">IF(N410-O410&lt;0,N410-O410,"")</f>
        <v/>
      </c>
      <c r="S410" s="151" t="str">
        <f aca="false">IF(C410&lt;&gt;"",IF($N410="","CANCELADO",IF($O410&lt;&gt;"","FACTURADO","DEVUELTO")),IF(C410="",""))</f>
        <v/>
      </c>
      <c r="T410" s="152"/>
      <c r="U410" s="144"/>
      <c r="V410" s="153"/>
      <c r="W410" s="153"/>
      <c r="X410" s="154" t="n">
        <f aca="false">V410+W410</f>
        <v>0</v>
      </c>
      <c r="Y410" s="128"/>
      <c r="Z410" s="128"/>
      <c r="AA410" s="129" t="n">
        <f aca="false">IF(AND(Y410&lt;&gt;"",Z410&lt;&gt;""),Z410-Y410,0)</f>
        <v>0</v>
      </c>
      <c r="AB410" s="130"/>
      <c r="AC410" s="130"/>
      <c r="AD410" s="129" t="n">
        <f aca="false">AA410-(AB410+AC410)</f>
        <v>0</v>
      </c>
      <c r="AE410" s="149"/>
      <c r="AF410" s="155"/>
      <c r="AG410" s="146"/>
      <c r="AH410" s="144"/>
      <c r="AI410" s="148"/>
      <c r="AJ410" s="144"/>
      <c r="AK410" s="148"/>
      <c r="AL410" s="149"/>
      <c r="AM410" s="144"/>
      <c r="AN410" s="144"/>
      <c r="AO410" s="156"/>
      <c r="AP410" s="135"/>
      <c r="AQ410" s="157"/>
      <c r="AS410" s="137" t="n">
        <v>403</v>
      </c>
      <c r="AT410" s="158" t="n">
        <v>77101001</v>
      </c>
      <c r="AU410" s="138"/>
      <c r="AV410" s="138"/>
      <c r="AW410" s="139" t="str">
        <f aca="false">IF(O410="","",O410)</f>
        <v/>
      </c>
      <c r="AX410" s="138"/>
      <c r="AY410" s="138"/>
      <c r="AZ410" s="138"/>
      <c r="BA410" s="140" t="str">
        <f aca="false">IF(E410="","",E410)</f>
        <v/>
      </c>
      <c r="BB410" s="141" t="str">
        <f aca="false">IF(K410="","",K410)</f>
        <v/>
      </c>
      <c r="BC410" s="142" t="str">
        <f aca="false">IF(L410="","",L410)</f>
        <v/>
      </c>
      <c r="BT410" s="13" t="str">
        <f aca="false">IF($S410="CANCELADO",1,"")</f>
        <v/>
      </c>
      <c r="BU410" s="13" t="str">
        <f aca="false">IF($S410="DEVUELTO",1,"")</f>
        <v/>
      </c>
      <c r="BV410" s="13" t="str">
        <f aca="false">IF($S410="DEVUELTO",1,"")</f>
        <v/>
      </c>
      <c r="BW410" s="13" t="str">
        <f aca="false">IF($S410="CANCELADO",1,"")</f>
        <v/>
      </c>
    </row>
    <row r="411" customFormat="false" ht="23.1" hidden="false" customHeight="true" outlineLevel="0" collapsed="false">
      <c r="A411" s="143" t="n">
        <v>404</v>
      </c>
      <c r="B411" s="144"/>
      <c r="C411" s="145"/>
      <c r="D411" s="146"/>
      <c r="E411" s="147"/>
      <c r="F411" s="148"/>
      <c r="G411" s="144"/>
      <c r="H411" s="144"/>
      <c r="I411" s="144"/>
      <c r="J411" s="148"/>
      <c r="K411" s="148"/>
      <c r="L411" s="149"/>
      <c r="M411" s="144"/>
      <c r="N411" s="150"/>
      <c r="O411" s="150"/>
      <c r="P411" s="151" t="n">
        <f aca="false">IF(O411="",N411,"")</f>
        <v>0</v>
      </c>
      <c r="Q411" s="151" t="str">
        <f aca="false">IF(O411="","",(IF(N411&gt;O411,N411-O411,"")))</f>
        <v/>
      </c>
      <c r="R411" s="151" t="str">
        <f aca="false">IF(N411-O411&lt;0,N411-O411,"")</f>
        <v/>
      </c>
      <c r="S411" s="151" t="str">
        <f aca="false">IF(C411&lt;&gt;"",IF($N411="","CANCELADO",IF($O411&lt;&gt;"","FACTURADO","DEVUELTO")),IF(C411="",""))</f>
        <v/>
      </c>
      <c r="T411" s="152"/>
      <c r="U411" s="144"/>
      <c r="V411" s="153"/>
      <c r="W411" s="153"/>
      <c r="X411" s="154" t="n">
        <f aca="false">V411+W411</f>
        <v>0</v>
      </c>
      <c r="Y411" s="128"/>
      <c r="Z411" s="128"/>
      <c r="AA411" s="129" t="n">
        <f aca="false">IF(AND(Y411&lt;&gt;"",Z411&lt;&gt;""),Z411-Y411,0)</f>
        <v>0</v>
      </c>
      <c r="AB411" s="130"/>
      <c r="AC411" s="130"/>
      <c r="AD411" s="129" t="n">
        <f aca="false">AA411-(AB411+AC411)</f>
        <v>0</v>
      </c>
      <c r="AE411" s="149"/>
      <c r="AF411" s="155"/>
      <c r="AG411" s="146"/>
      <c r="AH411" s="144"/>
      <c r="AI411" s="148"/>
      <c r="AJ411" s="144"/>
      <c r="AK411" s="148"/>
      <c r="AL411" s="149"/>
      <c r="AM411" s="144"/>
      <c r="AN411" s="144"/>
      <c r="AO411" s="156"/>
      <c r="AP411" s="135"/>
      <c r="AQ411" s="157"/>
      <c r="AS411" s="137" t="n">
        <v>404</v>
      </c>
      <c r="AT411" s="158" t="n">
        <v>77101001</v>
      </c>
      <c r="AU411" s="138"/>
      <c r="AV411" s="138"/>
      <c r="AW411" s="139" t="str">
        <f aca="false">IF(O411="","",O411)</f>
        <v/>
      </c>
      <c r="AX411" s="138"/>
      <c r="AY411" s="138"/>
      <c r="AZ411" s="138"/>
      <c r="BA411" s="140" t="str">
        <f aca="false">IF(E411="","",E411)</f>
        <v/>
      </c>
      <c r="BB411" s="141" t="str">
        <f aca="false">IF(K411="","",K411)</f>
        <v/>
      </c>
      <c r="BC411" s="142" t="str">
        <f aca="false">IF(L411="","",L411)</f>
        <v/>
      </c>
      <c r="BT411" s="13" t="str">
        <f aca="false">IF($S411="CANCELADO",1,"")</f>
        <v/>
      </c>
      <c r="BU411" s="13" t="str">
        <f aca="false">IF($S411="DEVUELTO",1,"")</f>
        <v/>
      </c>
      <c r="BV411" s="13" t="str">
        <f aca="false">IF($S411="DEVUELTO",1,"")</f>
        <v/>
      </c>
      <c r="BW411" s="13" t="str">
        <f aca="false">IF($S411="CANCELADO",1,"")</f>
        <v/>
      </c>
    </row>
    <row r="412" customFormat="false" ht="23.1" hidden="false" customHeight="true" outlineLevel="0" collapsed="false">
      <c r="A412" s="143" t="n">
        <v>405</v>
      </c>
      <c r="B412" s="144"/>
      <c r="C412" s="145"/>
      <c r="D412" s="146"/>
      <c r="E412" s="147"/>
      <c r="F412" s="148"/>
      <c r="G412" s="144"/>
      <c r="H412" s="144"/>
      <c r="I412" s="144"/>
      <c r="J412" s="148"/>
      <c r="K412" s="148"/>
      <c r="L412" s="149"/>
      <c r="M412" s="144"/>
      <c r="N412" s="150"/>
      <c r="O412" s="150"/>
      <c r="P412" s="151" t="n">
        <f aca="false">IF(O412="",N412,"")</f>
        <v>0</v>
      </c>
      <c r="Q412" s="151" t="str">
        <f aca="false">IF(O412="","",(IF(N412&gt;O412,N412-O412,"")))</f>
        <v/>
      </c>
      <c r="R412" s="151" t="str">
        <f aca="false">IF(N412-O412&lt;0,N412-O412,"")</f>
        <v/>
      </c>
      <c r="S412" s="151" t="str">
        <f aca="false">IF(C412&lt;&gt;"",IF($N412="","CANCELADO",IF($O412&lt;&gt;"","FACTURADO","DEVUELTO")),IF(C412="",""))</f>
        <v/>
      </c>
      <c r="T412" s="152"/>
      <c r="U412" s="144"/>
      <c r="V412" s="153"/>
      <c r="W412" s="153"/>
      <c r="X412" s="154" t="n">
        <f aca="false">V412+W412</f>
        <v>0</v>
      </c>
      <c r="Y412" s="128"/>
      <c r="Z412" s="128"/>
      <c r="AA412" s="129" t="n">
        <f aca="false">IF(AND(Y412&lt;&gt;"",Z412&lt;&gt;""),Z412-Y412,0)</f>
        <v>0</v>
      </c>
      <c r="AB412" s="130"/>
      <c r="AC412" s="130"/>
      <c r="AD412" s="129" t="n">
        <f aca="false">AA412-(AB412+AC412)</f>
        <v>0</v>
      </c>
      <c r="AE412" s="149"/>
      <c r="AF412" s="155"/>
      <c r="AG412" s="146"/>
      <c r="AH412" s="144"/>
      <c r="AI412" s="148"/>
      <c r="AJ412" s="144"/>
      <c r="AK412" s="148"/>
      <c r="AL412" s="149"/>
      <c r="AM412" s="144"/>
      <c r="AN412" s="144"/>
      <c r="AO412" s="156"/>
      <c r="AP412" s="135"/>
      <c r="AQ412" s="157"/>
      <c r="AS412" s="137" t="n">
        <v>405</v>
      </c>
      <c r="AT412" s="158" t="n">
        <v>77101001</v>
      </c>
      <c r="AU412" s="138"/>
      <c r="AV412" s="138"/>
      <c r="AW412" s="139" t="str">
        <f aca="false">IF(O412="","",O412)</f>
        <v/>
      </c>
      <c r="AX412" s="138"/>
      <c r="AY412" s="138"/>
      <c r="AZ412" s="138"/>
      <c r="BA412" s="140" t="str">
        <f aca="false">IF(E412="","",E412)</f>
        <v/>
      </c>
      <c r="BB412" s="141" t="str">
        <f aca="false">IF(K412="","",K412)</f>
        <v/>
      </c>
      <c r="BC412" s="142" t="str">
        <f aca="false">IF(L412="","",L412)</f>
        <v/>
      </c>
      <c r="BT412" s="13" t="str">
        <f aca="false">IF($S412="CANCELADO",1,"")</f>
        <v/>
      </c>
      <c r="BU412" s="13" t="str">
        <f aca="false">IF($S412="DEVUELTO",1,"")</f>
        <v/>
      </c>
      <c r="BV412" s="13" t="str">
        <f aca="false">IF($S412="DEVUELTO",1,"")</f>
        <v/>
      </c>
      <c r="BW412" s="13" t="str">
        <f aca="false">IF($S412="CANCELADO",1,"")</f>
        <v/>
      </c>
    </row>
    <row r="413" customFormat="false" ht="23.1" hidden="false" customHeight="true" outlineLevel="0" collapsed="false">
      <c r="A413" s="143" t="n">
        <v>406</v>
      </c>
      <c r="B413" s="144"/>
      <c r="C413" s="145"/>
      <c r="D413" s="146"/>
      <c r="E413" s="147"/>
      <c r="F413" s="148"/>
      <c r="G413" s="144"/>
      <c r="H413" s="144"/>
      <c r="I413" s="144"/>
      <c r="J413" s="148"/>
      <c r="K413" s="148"/>
      <c r="L413" s="149"/>
      <c r="M413" s="144"/>
      <c r="N413" s="150"/>
      <c r="O413" s="150"/>
      <c r="P413" s="151" t="n">
        <f aca="false">IF(O413="",N413,"")</f>
        <v>0</v>
      </c>
      <c r="Q413" s="151" t="str">
        <f aca="false">IF(O413="","",(IF(N413&gt;O413,N413-O413,"")))</f>
        <v/>
      </c>
      <c r="R413" s="151" t="str">
        <f aca="false">IF(N413-O413&lt;0,N413-O413,"")</f>
        <v/>
      </c>
      <c r="S413" s="151" t="str">
        <f aca="false">IF(C413&lt;&gt;"",IF($N413="","CANCELADO",IF($O413&lt;&gt;"","FACTURADO","DEVUELTO")),IF(C413="",""))</f>
        <v/>
      </c>
      <c r="T413" s="152"/>
      <c r="U413" s="144"/>
      <c r="V413" s="153"/>
      <c r="W413" s="153"/>
      <c r="X413" s="154" t="n">
        <f aca="false">V413+W413</f>
        <v>0</v>
      </c>
      <c r="Y413" s="128"/>
      <c r="Z413" s="128"/>
      <c r="AA413" s="129" t="n">
        <f aca="false">IF(AND(Y413&lt;&gt;"",Z413&lt;&gt;""),Z413-Y413,0)</f>
        <v>0</v>
      </c>
      <c r="AB413" s="130"/>
      <c r="AC413" s="130"/>
      <c r="AD413" s="129" t="n">
        <f aca="false">AA413-(AB413+AC413)</f>
        <v>0</v>
      </c>
      <c r="AE413" s="149"/>
      <c r="AF413" s="155"/>
      <c r="AG413" s="146"/>
      <c r="AH413" s="144"/>
      <c r="AI413" s="148"/>
      <c r="AJ413" s="144"/>
      <c r="AK413" s="148"/>
      <c r="AL413" s="149"/>
      <c r="AM413" s="144"/>
      <c r="AN413" s="144"/>
      <c r="AO413" s="156"/>
      <c r="AP413" s="135"/>
      <c r="AQ413" s="157"/>
      <c r="AS413" s="137" t="n">
        <v>406</v>
      </c>
      <c r="AT413" s="158" t="n">
        <v>77101001</v>
      </c>
      <c r="AU413" s="138"/>
      <c r="AV413" s="138"/>
      <c r="AW413" s="139" t="str">
        <f aca="false">IF(O413="","",O413)</f>
        <v/>
      </c>
      <c r="AX413" s="138"/>
      <c r="AY413" s="138"/>
      <c r="AZ413" s="138"/>
      <c r="BA413" s="140" t="str">
        <f aca="false">IF(E413="","",E413)</f>
        <v/>
      </c>
      <c r="BB413" s="141" t="str">
        <f aca="false">IF(K413="","",K413)</f>
        <v/>
      </c>
      <c r="BC413" s="142" t="str">
        <f aca="false">IF(L413="","",L413)</f>
        <v/>
      </c>
      <c r="BT413" s="13" t="str">
        <f aca="false">IF($S413="CANCELADO",1,"")</f>
        <v/>
      </c>
      <c r="BU413" s="13" t="str">
        <f aca="false">IF($S413="DEVUELTO",1,"")</f>
        <v/>
      </c>
      <c r="BV413" s="13" t="str">
        <f aca="false">IF($S413="DEVUELTO",1,"")</f>
        <v/>
      </c>
      <c r="BW413" s="13" t="str">
        <f aca="false">IF($S413="CANCELADO",1,"")</f>
        <v/>
      </c>
    </row>
    <row r="414" customFormat="false" ht="23.1" hidden="false" customHeight="true" outlineLevel="0" collapsed="false">
      <c r="A414" s="143" t="n">
        <v>407</v>
      </c>
      <c r="B414" s="144"/>
      <c r="C414" s="145"/>
      <c r="D414" s="146"/>
      <c r="E414" s="147"/>
      <c r="F414" s="148"/>
      <c r="G414" s="144"/>
      <c r="H414" s="144"/>
      <c r="I414" s="144"/>
      <c r="J414" s="148"/>
      <c r="K414" s="148"/>
      <c r="L414" s="149"/>
      <c r="M414" s="144"/>
      <c r="N414" s="150"/>
      <c r="O414" s="150"/>
      <c r="P414" s="151" t="n">
        <f aca="false">IF(O414="",N414,"")</f>
        <v>0</v>
      </c>
      <c r="Q414" s="151" t="str">
        <f aca="false">IF(O414="","",(IF(N414&gt;O414,N414-O414,"")))</f>
        <v/>
      </c>
      <c r="R414" s="151" t="str">
        <f aca="false">IF(N414-O414&lt;0,N414-O414,"")</f>
        <v/>
      </c>
      <c r="S414" s="151" t="str">
        <f aca="false">IF(C414&lt;&gt;"",IF($N414="","CANCELADO",IF($O414&lt;&gt;"","FACTURADO","DEVUELTO")),IF(C414="",""))</f>
        <v/>
      </c>
      <c r="T414" s="152"/>
      <c r="U414" s="144"/>
      <c r="V414" s="153"/>
      <c r="W414" s="153"/>
      <c r="X414" s="154" t="n">
        <f aca="false">V414+W414</f>
        <v>0</v>
      </c>
      <c r="Y414" s="128"/>
      <c r="Z414" s="128"/>
      <c r="AA414" s="129" t="n">
        <f aca="false">IF(AND(Y414&lt;&gt;"",Z414&lt;&gt;""),Z414-Y414,0)</f>
        <v>0</v>
      </c>
      <c r="AB414" s="130"/>
      <c r="AC414" s="130"/>
      <c r="AD414" s="129" t="n">
        <f aca="false">AA414-(AB414+AC414)</f>
        <v>0</v>
      </c>
      <c r="AE414" s="149"/>
      <c r="AF414" s="155"/>
      <c r="AG414" s="146"/>
      <c r="AH414" s="144"/>
      <c r="AI414" s="148"/>
      <c r="AJ414" s="144"/>
      <c r="AK414" s="148"/>
      <c r="AL414" s="149"/>
      <c r="AM414" s="144"/>
      <c r="AN414" s="144"/>
      <c r="AO414" s="156"/>
      <c r="AP414" s="135"/>
      <c r="AQ414" s="157"/>
      <c r="AS414" s="137" t="n">
        <v>407</v>
      </c>
      <c r="AT414" s="158" t="n">
        <v>77101001</v>
      </c>
      <c r="AU414" s="138"/>
      <c r="AV414" s="138"/>
      <c r="AW414" s="139" t="str">
        <f aca="false">IF(O414="","",O414)</f>
        <v/>
      </c>
      <c r="AX414" s="138"/>
      <c r="AY414" s="138"/>
      <c r="AZ414" s="138"/>
      <c r="BA414" s="140" t="str">
        <f aca="false">IF(E414="","",E414)</f>
        <v/>
      </c>
      <c r="BB414" s="141" t="str">
        <f aca="false">IF(K414="","",K414)</f>
        <v/>
      </c>
      <c r="BC414" s="142" t="str">
        <f aca="false">IF(L414="","",L414)</f>
        <v/>
      </c>
      <c r="BT414" s="13" t="str">
        <f aca="false">IF($S414="CANCELADO",1,"")</f>
        <v/>
      </c>
      <c r="BU414" s="13" t="str">
        <f aca="false">IF($S414="DEVUELTO",1,"")</f>
        <v/>
      </c>
      <c r="BV414" s="13" t="str">
        <f aca="false">IF($S414="DEVUELTO",1,"")</f>
        <v/>
      </c>
      <c r="BW414" s="13" t="str">
        <f aca="false">IF($S414="CANCELADO",1,"")</f>
        <v/>
      </c>
    </row>
    <row r="415" customFormat="false" ht="23.1" hidden="false" customHeight="true" outlineLevel="0" collapsed="false">
      <c r="A415" s="143" t="n">
        <v>408</v>
      </c>
      <c r="B415" s="144"/>
      <c r="C415" s="145"/>
      <c r="D415" s="146"/>
      <c r="E415" s="147"/>
      <c r="F415" s="148"/>
      <c r="G415" s="144"/>
      <c r="H415" s="144"/>
      <c r="I415" s="144"/>
      <c r="J415" s="148"/>
      <c r="K415" s="148"/>
      <c r="L415" s="149"/>
      <c r="M415" s="144"/>
      <c r="N415" s="150"/>
      <c r="O415" s="150"/>
      <c r="P415" s="151" t="n">
        <f aca="false">IF(O415="",N415,"")</f>
        <v>0</v>
      </c>
      <c r="Q415" s="151" t="str">
        <f aca="false">IF(O415="","",(IF(N415&gt;O415,N415-O415,"")))</f>
        <v/>
      </c>
      <c r="R415" s="151" t="str">
        <f aca="false">IF(N415-O415&lt;0,N415-O415,"")</f>
        <v/>
      </c>
      <c r="S415" s="151" t="str">
        <f aca="false">IF(C415&lt;&gt;"",IF($N415="","CANCELADO",IF($O415&lt;&gt;"","FACTURADO","DEVUELTO")),IF(C415="",""))</f>
        <v/>
      </c>
      <c r="T415" s="152"/>
      <c r="U415" s="144"/>
      <c r="V415" s="153"/>
      <c r="W415" s="153"/>
      <c r="X415" s="154" t="n">
        <f aca="false">V415+W415</f>
        <v>0</v>
      </c>
      <c r="Y415" s="128"/>
      <c r="Z415" s="128"/>
      <c r="AA415" s="129" t="n">
        <f aca="false">IF(AND(Y415&lt;&gt;"",Z415&lt;&gt;""),Z415-Y415,0)</f>
        <v>0</v>
      </c>
      <c r="AB415" s="130"/>
      <c r="AC415" s="130"/>
      <c r="AD415" s="129" t="n">
        <f aca="false">AA415-(AB415+AC415)</f>
        <v>0</v>
      </c>
      <c r="AE415" s="149"/>
      <c r="AF415" s="155"/>
      <c r="AG415" s="146"/>
      <c r="AH415" s="144"/>
      <c r="AI415" s="148"/>
      <c r="AJ415" s="144"/>
      <c r="AK415" s="148"/>
      <c r="AL415" s="149"/>
      <c r="AM415" s="144"/>
      <c r="AN415" s="144"/>
      <c r="AO415" s="156"/>
      <c r="AP415" s="135"/>
      <c r="AQ415" s="157"/>
      <c r="AS415" s="137" t="n">
        <v>408</v>
      </c>
      <c r="AT415" s="158" t="n">
        <v>77101001</v>
      </c>
      <c r="AU415" s="138"/>
      <c r="AV415" s="138"/>
      <c r="AW415" s="139" t="str">
        <f aca="false">IF(O415="","",O415)</f>
        <v/>
      </c>
      <c r="AX415" s="138"/>
      <c r="AY415" s="138"/>
      <c r="AZ415" s="138"/>
      <c r="BA415" s="140" t="str">
        <f aca="false">IF(E415="","",E415)</f>
        <v/>
      </c>
      <c r="BB415" s="141" t="str">
        <f aca="false">IF(K415="","",K415)</f>
        <v/>
      </c>
      <c r="BC415" s="142" t="str">
        <f aca="false">IF(L415="","",L415)</f>
        <v/>
      </c>
      <c r="BT415" s="13" t="str">
        <f aca="false">IF($S415="CANCELADO",1,"")</f>
        <v/>
      </c>
      <c r="BU415" s="13" t="str">
        <f aca="false">IF($S415="DEVUELTO",1,"")</f>
        <v/>
      </c>
      <c r="BV415" s="13" t="str">
        <f aca="false">IF($S415="DEVUELTO",1,"")</f>
        <v/>
      </c>
      <c r="BW415" s="13" t="str">
        <f aca="false">IF($S415="CANCELADO",1,"")</f>
        <v/>
      </c>
    </row>
    <row r="416" customFormat="false" ht="23.1" hidden="false" customHeight="true" outlineLevel="0" collapsed="false">
      <c r="A416" s="143" t="n">
        <v>409</v>
      </c>
      <c r="B416" s="144"/>
      <c r="C416" s="145"/>
      <c r="D416" s="146"/>
      <c r="E416" s="147"/>
      <c r="F416" s="148"/>
      <c r="G416" s="144"/>
      <c r="H416" s="144"/>
      <c r="I416" s="144"/>
      <c r="J416" s="148"/>
      <c r="K416" s="148"/>
      <c r="L416" s="149"/>
      <c r="M416" s="144"/>
      <c r="N416" s="150"/>
      <c r="O416" s="150"/>
      <c r="P416" s="151" t="n">
        <f aca="false">IF(O416="",N416,"")</f>
        <v>0</v>
      </c>
      <c r="Q416" s="151" t="str">
        <f aca="false">IF(O416="","",(IF(N416&gt;O416,N416-O416,"")))</f>
        <v/>
      </c>
      <c r="R416" s="151" t="str">
        <f aca="false">IF(N416-O416&lt;0,N416-O416,"")</f>
        <v/>
      </c>
      <c r="S416" s="151" t="str">
        <f aca="false">IF(C416&lt;&gt;"",IF($N416="","CANCELADO",IF($O416&lt;&gt;"","FACTURADO","DEVUELTO")),IF(C416="",""))</f>
        <v/>
      </c>
      <c r="T416" s="152"/>
      <c r="U416" s="144"/>
      <c r="V416" s="153"/>
      <c r="W416" s="153"/>
      <c r="X416" s="154" t="n">
        <f aca="false">V416+W416</f>
        <v>0</v>
      </c>
      <c r="Y416" s="128"/>
      <c r="Z416" s="128"/>
      <c r="AA416" s="129" t="n">
        <f aca="false">IF(AND(Y416&lt;&gt;"",Z416&lt;&gt;""),Z416-Y416,0)</f>
        <v>0</v>
      </c>
      <c r="AB416" s="130"/>
      <c r="AC416" s="130"/>
      <c r="AD416" s="129" t="n">
        <f aca="false">AA416-(AB416+AC416)</f>
        <v>0</v>
      </c>
      <c r="AE416" s="149"/>
      <c r="AF416" s="155"/>
      <c r="AG416" s="146"/>
      <c r="AH416" s="144"/>
      <c r="AI416" s="148"/>
      <c r="AJ416" s="144"/>
      <c r="AK416" s="148"/>
      <c r="AL416" s="149"/>
      <c r="AM416" s="144"/>
      <c r="AN416" s="144"/>
      <c r="AO416" s="156"/>
      <c r="AP416" s="135"/>
      <c r="AQ416" s="157"/>
      <c r="AS416" s="137" t="n">
        <v>409</v>
      </c>
      <c r="AT416" s="158" t="n">
        <v>77101001</v>
      </c>
      <c r="AU416" s="138"/>
      <c r="AV416" s="138"/>
      <c r="AW416" s="139" t="str">
        <f aca="false">IF(O416="","",O416)</f>
        <v/>
      </c>
      <c r="AX416" s="138"/>
      <c r="AY416" s="138"/>
      <c r="AZ416" s="138"/>
      <c r="BA416" s="140" t="str">
        <f aca="false">IF(E416="","",E416)</f>
        <v/>
      </c>
      <c r="BB416" s="141" t="str">
        <f aca="false">IF(K416="","",K416)</f>
        <v/>
      </c>
      <c r="BC416" s="142" t="str">
        <f aca="false">IF(L416="","",L416)</f>
        <v/>
      </c>
      <c r="BT416" s="13" t="str">
        <f aca="false">IF($S416="CANCELADO",1,"")</f>
        <v/>
      </c>
      <c r="BU416" s="13" t="str">
        <f aca="false">IF($S416="DEVUELTO",1,"")</f>
        <v/>
      </c>
      <c r="BV416" s="13" t="str">
        <f aca="false">IF($S416="DEVUELTO",1,"")</f>
        <v/>
      </c>
      <c r="BW416" s="13" t="str">
        <f aca="false">IF($S416="CANCELADO",1,"")</f>
        <v/>
      </c>
    </row>
    <row r="417" customFormat="false" ht="23.1" hidden="false" customHeight="true" outlineLevel="0" collapsed="false">
      <c r="A417" s="143" t="n">
        <v>410</v>
      </c>
      <c r="B417" s="144"/>
      <c r="C417" s="145"/>
      <c r="D417" s="146"/>
      <c r="E417" s="147"/>
      <c r="F417" s="148"/>
      <c r="G417" s="144"/>
      <c r="H417" s="144"/>
      <c r="I417" s="144"/>
      <c r="J417" s="148"/>
      <c r="K417" s="148"/>
      <c r="L417" s="149"/>
      <c r="M417" s="144"/>
      <c r="N417" s="150"/>
      <c r="O417" s="150"/>
      <c r="P417" s="151" t="n">
        <f aca="false">IF(O417="",N417,"")</f>
        <v>0</v>
      </c>
      <c r="Q417" s="151" t="str">
        <f aca="false">IF(O417="","",(IF(N417&gt;O417,N417-O417,"")))</f>
        <v/>
      </c>
      <c r="R417" s="151" t="str">
        <f aca="false">IF(N417-O417&lt;0,N417-O417,"")</f>
        <v/>
      </c>
      <c r="S417" s="151" t="str">
        <f aca="false">IF(C417&lt;&gt;"",IF($N417="","CANCELADO",IF($O417&lt;&gt;"","FACTURADO","DEVUELTO")),IF(C417="",""))</f>
        <v/>
      </c>
      <c r="T417" s="152"/>
      <c r="U417" s="144"/>
      <c r="V417" s="153"/>
      <c r="W417" s="153"/>
      <c r="X417" s="154" t="n">
        <f aca="false">V417+W417</f>
        <v>0</v>
      </c>
      <c r="Y417" s="128"/>
      <c r="Z417" s="128"/>
      <c r="AA417" s="129" t="n">
        <f aca="false">IF(AND(Y417&lt;&gt;"",Z417&lt;&gt;""),Z417-Y417,0)</f>
        <v>0</v>
      </c>
      <c r="AB417" s="130"/>
      <c r="AC417" s="130"/>
      <c r="AD417" s="129" t="n">
        <f aca="false">AA417-(AB417+AC417)</f>
        <v>0</v>
      </c>
      <c r="AE417" s="149"/>
      <c r="AF417" s="155"/>
      <c r="AG417" s="146"/>
      <c r="AH417" s="144"/>
      <c r="AI417" s="148"/>
      <c r="AJ417" s="144"/>
      <c r="AK417" s="148"/>
      <c r="AL417" s="149"/>
      <c r="AM417" s="144"/>
      <c r="AN417" s="144"/>
      <c r="AO417" s="156"/>
      <c r="AP417" s="135"/>
      <c r="AQ417" s="157"/>
      <c r="AS417" s="137" t="n">
        <v>410</v>
      </c>
      <c r="AT417" s="158" t="n">
        <v>77101001</v>
      </c>
      <c r="AU417" s="138"/>
      <c r="AV417" s="138"/>
      <c r="AW417" s="139" t="str">
        <f aca="false">IF(O417="","",O417)</f>
        <v/>
      </c>
      <c r="AX417" s="138"/>
      <c r="AY417" s="138"/>
      <c r="AZ417" s="138"/>
      <c r="BA417" s="140" t="str">
        <f aca="false">IF(E417="","",E417)</f>
        <v/>
      </c>
      <c r="BB417" s="141" t="str">
        <f aca="false">IF(K417="","",K417)</f>
        <v/>
      </c>
      <c r="BC417" s="142" t="str">
        <f aca="false">IF(L417="","",L417)</f>
        <v/>
      </c>
      <c r="BT417" s="13" t="str">
        <f aca="false">IF($S417="CANCELADO",1,"")</f>
        <v/>
      </c>
      <c r="BU417" s="13" t="str">
        <f aca="false">IF($S417="DEVUELTO",1,"")</f>
        <v/>
      </c>
      <c r="BV417" s="13" t="str">
        <f aca="false">IF($S417="DEVUELTO",1,"")</f>
        <v/>
      </c>
      <c r="BW417" s="13" t="str">
        <f aca="false">IF($S417="CANCELADO",1,"")</f>
        <v/>
      </c>
    </row>
    <row r="418" customFormat="false" ht="23.1" hidden="false" customHeight="true" outlineLevel="0" collapsed="false">
      <c r="A418" s="143" t="n">
        <v>411</v>
      </c>
      <c r="B418" s="144"/>
      <c r="C418" s="145"/>
      <c r="D418" s="146"/>
      <c r="E418" s="147"/>
      <c r="F418" s="148"/>
      <c r="G418" s="144"/>
      <c r="H418" s="144"/>
      <c r="I418" s="144"/>
      <c r="J418" s="148"/>
      <c r="K418" s="148"/>
      <c r="L418" s="149"/>
      <c r="M418" s="144"/>
      <c r="N418" s="150"/>
      <c r="O418" s="150"/>
      <c r="P418" s="151" t="n">
        <f aca="false">IF(O418="",N418,"")</f>
        <v>0</v>
      </c>
      <c r="Q418" s="151" t="str">
        <f aca="false">IF(O418="","",(IF(N418&gt;O418,N418-O418,"")))</f>
        <v/>
      </c>
      <c r="R418" s="151" t="str">
        <f aca="false">IF(N418-O418&lt;0,N418-O418,"")</f>
        <v/>
      </c>
      <c r="S418" s="151" t="str">
        <f aca="false">IF(C418&lt;&gt;"",IF($N418="","CANCELADO",IF($O418&lt;&gt;"","FACTURADO","DEVUELTO")),IF(C418="",""))</f>
        <v/>
      </c>
      <c r="T418" s="152"/>
      <c r="U418" s="144"/>
      <c r="V418" s="153"/>
      <c r="W418" s="153"/>
      <c r="X418" s="154" t="n">
        <f aca="false">V418+W418</f>
        <v>0</v>
      </c>
      <c r="Y418" s="128"/>
      <c r="Z418" s="128"/>
      <c r="AA418" s="129" t="n">
        <f aca="false">IF(AND(Y418&lt;&gt;"",Z418&lt;&gt;""),Z418-Y418,0)</f>
        <v>0</v>
      </c>
      <c r="AB418" s="130"/>
      <c r="AC418" s="130"/>
      <c r="AD418" s="129" t="n">
        <f aca="false">AA418-(AB418+AC418)</f>
        <v>0</v>
      </c>
      <c r="AE418" s="149"/>
      <c r="AF418" s="155"/>
      <c r="AG418" s="146"/>
      <c r="AH418" s="144"/>
      <c r="AI418" s="148"/>
      <c r="AJ418" s="144"/>
      <c r="AK418" s="148"/>
      <c r="AL418" s="149"/>
      <c r="AM418" s="144"/>
      <c r="AN418" s="144"/>
      <c r="AO418" s="156"/>
      <c r="AP418" s="135"/>
      <c r="AQ418" s="157"/>
      <c r="AS418" s="137" t="n">
        <v>411</v>
      </c>
      <c r="AT418" s="160" t="n">
        <v>77101001</v>
      </c>
      <c r="AU418" s="161"/>
      <c r="AV418" s="161"/>
      <c r="AW418" s="162" t="str">
        <f aca="false">IF(O418="","",O418)</f>
        <v/>
      </c>
      <c r="AX418" s="161"/>
      <c r="AY418" s="161"/>
      <c r="AZ418" s="161"/>
      <c r="BA418" s="163" t="str">
        <f aca="false">IF(E418="","",E418)</f>
        <v/>
      </c>
      <c r="BB418" s="164" t="str">
        <f aca="false">IF(K418="","",K418)</f>
        <v/>
      </c>
      <c r="BC418" s="165" t="str">
        <f aca="false">IF(L418="","",L418)</f>
        <v/>
      </c>
      <c r="BT418" s="13" t="str">
        <f aca="false">IF($S418="CANCELADO",1,"")</f>
        <v/>
      </c>
      <c r="BU418" s="13" t="str">
        <f aca="false">IF($S418="DEVUELTO",1,"")</f>
        <v/>
      </c>
      <c r="BV418" s="13" t="str">
        <f aca="false">IF($S418="DEVUELTO",1,"")</f>
        <v/>
      </c>
      <c r="BW418" s="13" t="str">
        <f aca="false">IF($S418="CANCELADO",1,"")</f>
        <v/>
      </c>
    </row>
    <row r="419" customFormat="false" ht="23.1" hidden="false" customHeight="true" outlineLevel="0" collapsed="false">
      <c r="A419" s="143" t="n">
        <v>412</v>
      </c>
      <c r="B419" s="144"/>
      <c r="C419" s="145"/>
      <c r="D419" s="146"/>
      <c r="E419" s="147"/>
      <c r="F419" s="148"/>
      <c r="G419" s="144"/>
      <c r="H419" s="144"/>
      <c r="I419" s="144"/>
      <c r="J419" s="148"/>
      <c r="K419" s="148"/>
      <c r="L419" s="149"/>
      <c r="M419" s="144"/>
      <c r="N419" s="150"/>
      <c r="O419" s="150"/>
      <c r="P419" s="151" t="n">
        <f aca="false">IF(O419="",N419,"")</f>
        <v>0</v>
      </c>
      <c r="Q419" s="151" t="str">
        <f aca="false">IF(O419="","",(IF(N419&gt;O419,N419-O419,"")))</f>
        <v/>
      </c>
      <c r="R419" s="151" t="str">
        <f aca="false">IF(N419-O419&lt;0,N419-O419,"")</f>
        <v/>
      </c>
      <c r="S419" s="151" t="str">
        <f aca="false">IF(C419&lt;&gt;"",IF($N419="","CANCELADO",IF($O419&lt;&gt;"","FACTURADO","DEVUELTO")),IF(C419="",""))</f>
        <v/>
      </c>
      <c r="T419" s="152"/>
      <c r="U419" s="144"/>
      <c r="V419" s="153"/>
      <c r="W419" s="153"/>
      <c r="X419" s="154" t="n">
        <f aca="false">V419+W419</f>
        <v>0</v>
      </c>
      <c r="Y419" s="128"/>
      <c r="Z419" s="128"/>
      <c r="AA419" s="129" t="n">
        <f aca="false">IF(AND(Y419&lt;&gt;"",Z419&lt;&gt;""),Z419-Y419,0)</f>
        <v>0</v>
      </c>
      <c r="AB419" s="130"/>
      <c r="AC419" s="130"/>
      <c r="AD419" s="129" t="n">
        <f aca="false">AA419-(AB419+AC419)</f>
        <v>0</v>
      </c>
      <c r="AE419" s="149"/>
      <c r="AF419" s="155"/>
      <c r="AG419" s="146"/>
      <c r="AH419" s="144"/>
      <c r="AI419" s="148"/>
      <c r="AJ419" s="144"/>
      <c r="AK419" s="148"/>
      <c r="AL419" s="149"/>
      <c r="AM419" s="144"/>
      <c r="AN419" s="144"/>
      <c r="AO419" s="156"/>
      <c r="AP419" s="135"/>
      <c r="AQ419" s="157"/>
      <c r="AS419" s="137" t="n">
        <v>412</v>
      </c>
      <c r="AT419" s="160" t="n">
        <v>77101001</v>
      </c>
      <c r="AU419" s="161"/>
      <c r="AV419" s="161"/>
      <c r="AW419" s="162" t="str">
        <f aca="false">IF(O419="","",O419)</f>
        <v/>
      </c>
      <c r="AX419" s="161"/>
      <c r="AY419" s="161"/>
      <c r="AZ419" s="161"/>
      <c r="BA419" s="163" t="str">
        <f aca="false">IF(E419="","",E419)</f>
        <v/>
      </c>
      <c r="BB419" s="164" t="str">
        <f aca="false">IF(K419="","",K419)</f>
        <v/>
      </c>
      <c r="BC419" s="165" t="str">
        <f aca="false">IF(L419="","",L419)</f>
        <v/>
      </c>
      <c r="BT419" s="13" t="str">
        <f aca="false">IF($S419="CANCELADO",1,"")</f>
        <v/>
      </c>
      <c r="BU419" s="13" t="str">
        <f aca="false">IF($S419="DEVUELTO",1,"")</f>
        <v/>
      </c>
      <c r="BV419" s="13" t="str">
        <f aca="false">IF($S419="DEVUELTO",1,"")</f>
        <v/>
      </c>
      <c r="BW419" s="13" t="str">
        <f aca="false">IF($S419="CANCELADO",1,"")</f>
        <v/>
      </c>
    </row>
    <row r="420" customFormat="false" ht="23.1" hidden="false" customHeight="true" outlineLevel="0" collapsed="false">
      <c r="A420" s="143" t="n">
        <v>413</v>
      </c>
      <c r="B420" s="144"/>
      <c r="C420" s="145"/>
      <c r="D420" s="146"/>
      <c r="E420" s="147"/>
      <c r="F420" s="148"/>
      <c r="G420" s="144"/>
      <c r="H420" s="144"/>
      <c r="I420" s="144"/>
      <c r="J420" s="148"/>
      <c r="K420" s="148"/>
      <c r="L420" s="149"/>
      <c r="M420" s="144"/>
      <c r="N420" s="150"/>
      <c r="O420" s="150"/>
      <c r="P420" s="151" t="n">
        <f aca="false">IF(O420="",N420,"")</f>
        <v>0</v>
      </c>
      <c r="Q420" s="151" t="str">
        <f aca="false">IF(O420="","",(IF(N420&gt;O420,N420-O420,"")))</f>
        <v/>
      </c>
      <c r="R420" s="151" t="str">
        <f aca="false">IF(N420-O420&lt;0,N420-O420,"")</f>
        <v/>
      </c>
      <c r="S420" s="151" t="str">
        <f aca="false">IF(C420&lt;&gt;"",IF($N420="","CANCELADO",IF($O420&lt;&gt;"","FACTURADO","DEVUELTO")),IF(C420="",""))</f>
        <v/>
      </c>
      <c r="T420" s="152"/>
      <c r="U420" s="144"/>
      <c r="V420" s="153"/>
      <c r="W420" s="153"/>
      <c r="X420" s="154" t="n">
        <f aca="false">V420+W420</f>
        <v>0</v>
      </c>
      <c r="Y420" s="128"/>
      <c r="Z420" s="128"/>
      <c r="AA420" s="129" t="n">
        <f aca="false">IF(AND(Y420&lt;&gt;"",Z420&lt;&gt;""),Z420-Y420,0)</f>
        <v>0</v>
      </c>
      <c r="AB420" s="130"/>
      <c r="AC420" s="130"/>
      <c r="AD420" s="129" t="n">
        <f aca="false">AA420-(AB420+AC420)</f>
        <v>0</v>
      </c>
      <c r="AE420" s="149"/>
      <c r="AF420" s="155"/>
      <c r="AG420" s="146"/>
      <c r="AH420" s="144"/>
      <c r="AI420" s="148"/>
      <c r="AJ420" s="144"/>
      <c r="AK420" s="148"/>
      <c r="AL420" s="149"/>
      <c r="AM420" s="144"/>
      <c r="AN420" s="144"/>
      <c r="AO420" s="156"/>
      <c r="AP420" s="135"/>
      <c r="AQ420" s="157"/>
      <c r="AS420" s="137" t="n">
        <v>413</v>
      </c>
      <c r="AT420" s="160" t="n">
        <v>77101001</v>
      </c>
      <c r="AU420" s="161"/>
      <c r="AV420" s="161"/>
      <c r="AW420" s="162" t="str">
        <f aca="false">IF(O420="","",O420)</f>
        <v/>
      </c>
      <c r="AX420" s="161"/>
      <c r="AY420" s="161"/>
      <c r="AZ420" s="161"/>
      <c r="BA420" s="163" t="str">
        <f aca="false">IF(E420="","",E420)</f>
        <v/>
      </c>
      <c r="BB420" s="164" t="str">
        <f aca="false">IF(K420="","",K420)</f>
        <v/>
      </c>
      <c r="BC420" s="165" t="str">
        <f aca="false">IF(L420="","",L420)</f>
        <v/>
      </c>
      <c r="BT420" s="13" t="str">
        <f aca="false">IF($S420="CANCELADO",1,"")</f>
        <v/>
      </c>
      <c r="BU420" s="13" t="str">
        <f aca="false">IF($S420="DEVUELTO",1,"")</f>
        <v/>
      </c>
      <c r="BV420" s="13" t="str">
        <f aca="false">IF($S420="DEVUELTO",1,"")</f>
        <v/>
      </c>
      <c r="BW420" s="13" t="str">
        <f aca="false">IF($S420="CANCELADO",1,"")</f>
        <v/>
      </c>
    </row>
    <row r="421" customFormat="false" ht="23.1" hidden="false" customHeight="true" outlineLevel="0" collapsed="false">
      <c r="A421" s="143" t="n">
        <v>414</v>
      </c>
      <c r="B421" s="144"/>
      <c r="C421" s="145"/>
      <c r="D421" s="146"/>
      <c r="E421" s="147"/>
      <c r="F421" s="148"/>
      <c r="G421" s="144"/>
      <c r="H421" s="144"/>
      <c r="I421" s="144"/>
      <c r="J421" s="148"/>
      <c r="K421" s="148"/>
      <c r="L421" s="149"/>
      <c r="M421" s="144"/>
      <c r="N421" s="150"/>
      <c r="O421" s="150"/>
      <c r="P421" s="151" t="n">
        <f aca="false">IF(O421="",N421,"")</f>
        <v>0</v>
      </c>
      <c r="Q421" s="151" t="str">
        <f aca="false">IF(O421="","",(IF(N421&gt;O421,N421-O421,"")))</f>
        <v/>
      </c>
      <c r="R421" s="151" t="str">
        <f aca="false">IF(N421-O421&lt;0,N421-O421,"")</f>
        <v/>
      </c>
      <c r="S421" s="151" t="str">
        <f aca="false">IF(C421&lt;&gt;"",IF($N421="","CANCELADO",IF($O421&lt;&gt;"","FACTURADO","DEVUELTO")),IF(C421="",""))</f>
        <v/>
      </c>
      <c r="T421" s="152"/>
      <c r="U421" s="144"/>
      <c r="V421" s="153"/>
      <c r="W421" s="153"/>
      <c r="X421" s="154" t="n">
        <f aca="false">V421+W421</f>
        <v>0</v>
      </c>
      <c r="Y421" s="128"/>
      <c r="Z421" s="128"/>
      <c r="AA421" s="129" t="n">
        <f aca="false">IF(AND(Y421&lt;&gt;"",Z421&lt;&gt;""),Z421-Y421,0)</f>
        <v>0</v>
      </c>
      <c r="AB421" s="130"/>
      <c r="AC421" s="130"/>
      <c r="AD421" s="129" t="n">
        <f aca="false">AA421-(AB421+AC421)</f>
        <v>0</v>
      </c>
      <c r="AE421" s="149"/>
      <c r="AF421" s="155"/>
      <c r="AG421" s="146"/>
      <c r="AH421" s="144"/>
      <c r="AI421" s="148"/>
      <c r="AJ421" s="144"/>
      <c r="AK421" s="148"/>
      <c r="AL421" s="149"/>
      <c r="AM421" s="144"/>
      <c r="AN421" s="144"/>
      <c r="AO421" s="156"/>
      <c r="AP421" s="135"/>
      <c r="AQ421" s="157"/>
      <c r="AS421" s="137" t="n">
        <v>414</v>
      </c>
      <c r="AT421" s="160" t="n">
        <v>77101001</v>
      </c>
      <c r="AU421" s="161"/>
      <c r="AV421" s="161"/>
      <c r="AW421" s="162" t="str">
        <f aca="false">IF(O421="","",O421)</f>
        <v/>
      </c>
      <c r="AX421" s="161"/>
      <c r="AY421" s="161"/>
      <c r="AZ421" s="161"/>
      <c r="BA421" s="163" t="str">
        <f aca="false">IF(E421="","",E421)</f>
        <v/>
      </c>
      <c r="BB421" s="164" t="str">
        <f aca="false">IF(K421="","",K421)</f>
        <v/>
      </c>
      <c r="BC421" s="165" t="str">
        <f aca="false">IF(L421="","",L421)</f>
        <v/>
      </c>
      <c r="BT421" s="13" t="str">
        <f aca="false">IF($S421="CANCELADO",1,"")</f>
        <v/>
      </c>
      <c r="BU421" s="13" t="str">
        <f aca="false">IF($S421="DEVUELTO",1,"")</f>
        <v/>
      </c>
      <c r="BV421" s="13" t="str">
        <f aca="false">IF($S421="DEVUELTO",1,"")</f>
        <v/>
      </c>
      <c r="BW421" s="13" t="str">
        <f aca="false">IF($S421="CANCELADO",1,"")</f>
        <v/>
      </c>
    </row>
    <row r="422" customFormat="false" ht="23.1" hidden="false" customHeight="true" outlineLevel="0" collapsed="false">
      <c r="A422" s="143" t="n">
        <v>415</v>
      </c>
      <c r="B422" s="144"/>
      <c r="C422" s="145"/>
      <c r="D422" s="146"/>
      <c r="E422" s="147"/>
      <c r="F422" s="148"/>
      <c r="G422" s="144"/>
      <c r="H422" s="144"/>
      <c r="I422" s="144"/>
      <c r="J422" s="148"/>
      <c r="K422" s="148"/>
      <c r="L422" s="149"/>
      <c r="M422" s="144"/>
      <c r="N422" s="150"/>
      <c r="O422" s="150"/>
      <c r="P422" s="151" t="n">
        <f aca="false">IF(O422="",N422,"")</f>
        <v>0</v>
      </c>
      <c r="Q422" s="151" t="str">
        <f aca="false">IF(O422="","",(IF(N422&gt;O422,N422-O422,"")))</f>
        <v/>
      </c>
      <c r="R422" s="151" t="str">
        <f aca="false">IF(N422-O422&lt;0,N422-O422,"")</f>
        <v/>
      </c>
      <c r="S422" s="151" t="str">
        <f aca="false">IF(C422&lt;&gt;"",IF($N422="","CANCELADO",IF($O422&lt;&gt;"","FACTURADO","DEVUELTO")),IF(C422="",""))</f>
        <v/>
      </c>
      <c r="T422" s="152"/>
      <c r="U422" s="144"/>
      <c r="V422" s="153"/>
      <c r="W422" s="153"/>
      <c r="X422" s="154" t="n">
        <f aca="false">V422+W422</f>
        <v>0</v>
      </c>
      <c r="Y422" s="128"/>
      <c r="Z422" s="128"/>
      <c r="AA422" s="129" t="n">
        <f aca="false">IF(AND(Y422&lt;&gt;"",Z422&lt;&gt;""),Z422-Y422,0)</f>
        <v>0</v>
      </c>
      <c r="AB422" s="130"/>
      <c r="AC422" s="130"/>
      <c r="AD422" s="129" t="n">
        <f aca="false">AA422-(AB422+AC422)</f>
        <v>0</v>
      </c>
      <c r="AE422" s="149"/>
      <c r="AF422" s="155"/>
      <c r="AG422" s="146"/>
      <c r="AH422" s="144"/>
      <c r="AI422" s="148"/>
      <c r="AJ422" s="144"/>
      <c r="AK422" s="148"/>
      <c r="AL422" s="149"/>
      <c r="AM422" s="144"/>
      <c r="AN422" s="144"/>
      <c r="AO422" s="156"/>
      <c r="AP422" s="135"/>
      <c r="AQ422" s="157"/>
      <c r="AS422" s="137" t="n">
        <v>415</v>
      </c>
      <c r="AT422" s="160" t="n">
        <v>77101001</v>
      </c>
      <c r="AU422" s="161"/>
      <c r="AV422" s="161"/>
      <c r="AW422" s="162" t="str">
        <f aca="false">IF(O422="","",O422)</f>
        <v/>
      </c>
      <c r="AX422" s="161"/>
      <c r="AY422" s="161"/>
      <c r="AZ422" s="161"/>
      <c r="BA422" s="163" t="str">
        <f aca="false">IF(E422="","",E422)</f>
        <v/>
      </c>
      <c r="BB422" s="164" t="str">
        <f aca="false">IF(K422="","",K422)</f>
        <v/>
      </c>
      <c r="BC422" s="165" t="str">
        <f aca="false">IF(L422="","",L422)</f>
        <v/>
      </c>
      <c r="BT422" s="13" t="str">
        <f aca="false">IF($S422="CANCELADO",1,"")</f>
        <v/>
      </c>
      <c r="BU422" s="13" t="str">
        <f aca="false">IF($S422="DEVUELTO",1,"")</f>
        <v/>
      </c>
      <c r="BV422" s="13" t="str">
        <f aca="false">IF($S422="DEVUELTO",1,"")</f>
        <v/>
      </c>
      <c r="BW422" s="13" t="str">
        <f aca="false">IF($S422="CANCELADO",1,"")</f>
        <v/>
      </c>
    </row>
    <row r="423" customFormat="false" ht="23.1" hidden="false" customHeight="true" outlineLevel="0" collapsed="false">
      <c r="A423" s="143" t="n">
        <v>416</v>
      </c>
      <c r="B423" s="144"/>
      <c r="C423" s="145"/>
      <c r="D423" s="146"/>
      <c r="E423" s="147"/>
      <c r="F423" s="148"/>
      <c r="G423" s="144"/>
      <c r="H423" s="144"/>
      <c r="I423" s="144"/>
      <c r="J423" s="148"/>
      <c r="K423" s="148"/>
      <c r="L423" s="149"/>
      <c r="M423" s="144"/>
      <c r="N423" s="150"/>
      <c r="O423" s="150"/>
      <c r="P423" s="151" t="n">
        <f aca="false">IF(O423="",N423,"")</f>
        <v>0</v>
      </c>
      <c r="Q423" s="151" t="str">
        <f aca="false">IF(O423="","",(IF(N423&gt;O423,N423-O423,"")))</f>
        <v/>
      </c>
      <c r="R423" s="151" t="str">
        <f aca="false">IF(N423-O423&lt;0,N423-O423,"")</f>
        <v/>
      </c>
      <c r="S423" s="151" t="str">
        <f aca="false">IF(C423&lt;&gt;"",IF($N423="","CANCELADO",IF($O423&lt;&gt;"","FACTURADO","DEVUELTO")),IF(C423="",""))</f>
        <v/>
      </c>
      <c r="T423" s="152"/>
      <c r="U423" s="144"/>
      <c r="V423" s="153"/>
      <c r="W423" s="153"/>
      <c r="X423" s="154" t="n">
        <f aca="false">V423+W423</f>
        <v>0</v>
      </c>
      <c r="Y423" s="128"/>
      <c r="Z423" s="128"/>
      <c r="AA423" s="129" t="n">
        <f aca="false">IF(AND(Y423&lt;&gt;"",Z423&lt;&gt;""),Z423-Y423,0)</f>
        <v>0</v>
      </c>
      <c r="AB423" s="130"/>
      <c r="AC423" s="130"/>
      <c r="AD423" s="129" t="n">
        <f aca="false">AA423-(AB423+AC423)</f>
        <v>0</v>
      </c>
      <c r="AE423" s="149"/>
      <c r="AF423" s="155"/>
      <c r="AG423" s="146"/>
      <c r="AH423" s="144"/>
      <c r="AI423" s="148"/>
      <c r="AJ423" s="144"/>
      <c r="AK423" s="148"/>
      <c r="AL423" s="149"/>
      <c r="AM423" s="144"/>
      <c r="AN423" s="144"/>
      <c r="AO423" s="156"/>
      <c r="AP423" s="135"/>
      <c r="AQ423" s="157"/>
      <c r="AS423" s="137" t="n">
        <v>416</v>
      </c>
      <c r="AT423" s="160" t="n">
        <v>77101001</v>
      </c>
      <c r="AU423" s="161"/>
      <c r="AV423" s="161"/>
      <c r="AW423" s="162" t="str">
        <f aca="false">IF(O423="","",O423)</f>
        <v/>
      </c>
      <c r="AX423" s="161"/>
      <c r="AY423" s="161"/>
      <c r="AZ423" s="161"/>
      <c r="BA423" s="163" t="str">
        <f aca="false">IF(E423="","",E423)</f>
        <v/>
      </c>
      <c r="BB423" s="164" t="str">
        <f aca="false">IF(K423="","",K423)</f>
        <v/>
      </c>
      <c r="BC423" s="165" t="str">
        <f aca="false">IF(L423="","",L423)</f>
        <v/>
      </c>
      <c r="BT423" s="13" t="str">
        <f aca="false">IF($S423="CANCELADO",1,"")</f>
        <v/>
      </c>
      <c r="BU423" s="13" t="str">
        <f aca="false">IF($S423="DEVUELTO",1,"")</f>
        <v/>
      </c>
      <c r="BV423" s="13" t="str">
        <f aca="false">IF($S423="DEVUELTO",1,"")</f>
        <v/>
      </c>
      <c r="BW423" s="13" t="str">
        <f aca="false">IF($S423="CANCELADO",1,"")</f>
        <v/>
      </c>
    </row>
    <row r="424" customFormat="false" ht="23.1" hidden="false" customHeight="true" outlineLevel="0" collapsed="false">
      <c r="A424" s="143" t="n">
        <v>417</v>
      </c>
      <c r="B424" s="144"/>
      <c r="C424" s="145"/>
      <c r="D424" s="146"/>
      <c r="E424" s="147"/>
      <c r="F424" s="148"/>
      <c r="G424" s="144"/>
      <c r="H424" s="144"/>
      <c r="I424" s="144"/>
      <c r="J424" s="148"/>
      <c r="K424" s="148"/>
      <c r="L424" s="149"/>
      <c r="M424" s="144"/>
      <c r="N424" s="150"/>
      <c r="O424" s="150"/>
      <c r="P424" s="151" t="n">
        <f aca="false">IF(O424="",N424,"")</f>
        <v>0</v>
      </c>
      <c r="Q424" s="151" t="str">
        <f aca="false">IF(O424="","",(IF(N424&gt;O424,N424-O424,"")))</f>
        <v/>
      </c>
      <c r="R424" s="151" t="str">
        <f aca="false">IF(N424-O424&lt;0,N424-O424,"")</f>
        <v/>
      </c>
      <c r="S424" s="151" t="str">
        <f aca="false">IF(C424&lt;&gt;"",IF($N424="","CANCELADO",IF($O424&lt;&gt;"","FACTURADO","DEVUELTO")),IF(C424="",""))</f>
        <v/>
      </c>
      <c r="T424" s="152"/>
      <c r="U424" s="144"/>
      <c r="V424" s="153"/>
      <c r="W424" s="153"/>
      <c r="X424" s="154" t="n">
        <f aca="false">V424+W424</f>
        <v>0</v>
      </c>
      <c r="Y424" s="128"/>
      <c r="Z424" s="128"/>
      <c r="AA424" s="129" t="n">
        <f aca="false">IF(AND(Y424&lt;&gt;"",Z424&lt;&gt;""),Z424-Y424,0)</f>
        <v>0</v>
      </c>
      <c r="AB424" s="130"/>
      <c r="AC424" s="130"/>
      <c r="AD424" s="129" t="n">
        <f aca="false">AA424-(AB424+AC424)</f>
        <v>0</v>
      </c>
      <c r="AE424" s="149"/>
      <c r="AF424" s="155"/>
      <c r="AG424" s="146"/>
      <c r="AH424" s="144"/>
      <c r="AI424" s="148"/>
      <c r="AJ424" s="144"/>
      <c r="AK424" s="148"/>
      <c r="AL424" s="149"/>
      <c r="AM424" s="144"/>
      <c r="AN424" s="144"/>
      <c r="AO424" s="156"/>
      <c r="AP424" s="135"/>
      <c r="AQ424" s="157"/>
      <c r="AS424" s="137" t="n">
        <v>417</v>
      </c>
      <c r="AT424" s="160" t="n">
        <v>77101001</v>
      </c>
      <c r="AU424" s="161"/>
      <c r="AV424" s="161"/>
      <c r="AW424" s="162" t="str">
        <f aca="false">IF(O424="","",O424)</f>
        <v/>
      </c>
      <c r="AX424" s="161"/>
      <c r="AY424" s="161"/>
      <c r="AZ424" s="161"/>
      <c r="BA424" s="163" t="str">
        <f aca="false">IF(E424="","",E424)</f>
        <v/>
      </c>
      <c r="BB424" s="164" t="str">
        <f aca="false">IF(K424="","",K424)</f>
        <v/>
      </c>
      <c r="BC424" s="165" t="str">
        <f aca="false">IF(L424="","",L424)</f>
        <v/>
      </c>
      <c r="BT424" s="13" t="str">
        <f aca="false">IF($S424="CANCELADO",1,"")</f>
        <v/>
      </c>
      <c r="BU424" s="13" t="str">
        <f aca="false">IF($S424="DEVUELTO",1,"")</f>
        <v/>
      </c>
      <c r="BV424" s="13" t="str">
        <f aca="false">IF($S424="DEVUELTO",1,"")</f>
        <v/>
      </c>
      <c r="BW424" s="13" t="str">
        <f aca="false">IF($S424="CANCELADO",1,"")</f>
        <v/>
      </c>
    </row>
    <row r="425" customFormat="false" ht="23.1" hidden="false" customHeight="true" outlineLevel="0" collapsed="false">
      <c r="A425" s="143" t="n">
        <v>418</v>
      </c>
      <c r="B425" s="144"/>
      <c r="C425" s="145"/>
      <c r="D425" s="146"/>
      <c r="E425" s="147"/>
      <c r="F425" s="148"/>
      <c r="G425" s="144"/>
      <c r="H425" s="144"/>
      <c r="I425" s="144"/>
      <c r="J425" s="148"/>
      <c r="K425" s="148"/>
      <c r="L425" s="149"/>
      <c r="M425" s="144"/>
      <c r="N425" s="150"/>
      <c r="O425" s="150"/>
      <c r="P425" s="151" t="n">
        <f aca="false">IF(O425="",N425,"")</f>
        <v>0</v>
      </c>
      <c r="Q425" s="151" t="str">
        <f aca="false">IF(O425="","",(IF(N425&gt;O425,N425-O425,"")))</f>
        <v/>
      </c>
      <c r="R425" s="151" t="str">
        <f aca="false">IF(N425-O425&lt;0,N425-O425,"")</f>
        <v/>
      </c>
      <c r="S425" s="151" t="str">
        <f aca="false">IF(C425&lt;&gt;"",IF($N425="","CANCELADO",IF($O425&lt;&gt;"","FACTURADO","DEVUELTO")),IF(C425="",""))</f>
        <v/>
      </c>
      <c r="T425" s="152"/>
      <c r="U425" s="144"/>
      <c r="V425" s="153"/>
      <c r="W425" s="153"/>
      <c r="X425" s="154" t="n">
        <f aca="false">V425+W425</f>
        <v>0</v>
      </c>
      <c r="Y425" s="128"/>
      <c r="Z425" s="128"/>
      <c r="AA425" s="129" t="n">
        <f aca="false">IF(AND(Y425&lt;&gt;"",Z425&lt;&gt;""),Z425-Y425,0)</f>
        <v>0</v>
      </c>
      <c r="AB425" s="130"/>
      <c r="AC425" s="130"/>
      <c r="AD425" s="129" t="n">
        <f aca="false">AA425-(AB425+AC425)</f>
        <v>0</v>
      </c>
      <c r="AE425" s="149"/>
      <c r="AF425" s="155"/>
      <c r="AG425" s="146"/>
      <c r="AH425" s="144"/>
      <c r="AI425" s="148"/>
      <c r="AJ425" s="144"/>
      <c r="AK425" s="148"/>
      <c r="AL425" s="149"/>
      <c r="AM425" s="144"/>
      <c r="AN425" s="144"/>
      <c r="AO425" s="156"/>
      <c r="AP425" s="135"/>
      <c r="AQ425" s="157"/>
      <c r="AS425" s="137" t="n">
        <v>418</v>
      </c>
      <c r="AT425" s="160" t="n">
        <v>77101001</v>
      </c>
      <c r="AU425" s="161"/>
      <c r="AV425" s="161"/>
      <c r="AW425" s="162" t="str">
        <f aca="false">IF(O425="","",O425)</f>
        <v/>
      </c>
      <c r="AX425" s="161"/>
      <c r="AY425" s="161"/>
      <c r="AZ425" s="161"/>
      <c r="BA425" s="163" t="str">
        <f aca="false">IF(E425="","",E425)</f>
        <v/>
      </c>
      <c r="BB425" s="164" t="str">
        <f aca="false">IF(K425="","",K425)</f>
        <v/>
      </c>
      <c r="BC425" s="165" t="str">
        <f aca="false">IF(L425="","",L425)</f>
        <v/>
      </c>
      <c r="BT425" s="13" t="str">
        <f aca="false">IF($S425="CANCELADO",1,"")</f>
        <v/>
      </c>
      <c r="BU425" s="13" t="str">
        <f aca="false">IF($S425="DEVUELTO",1,"")</f>
        <v/>
      </c>
      <c r="BV425" s="13" t="str">
        <f aca="false">IF($S425="DEVUELTO",1,"")</f>
        <v/>
      </c>
      <c r="BW425" s="13" t="str">
        <f aca="false">IF($S425="CANCELADO",1,"")</f>
        <v/>
      </c>
    </row>
    <row r="426" customFormat="false" ht="23.1" hidden="false" customHeight="true" outlineLevel="0" collapsed="false">
      <c r="A426" s="143" t="n">
        <v>419</v>
      </c>
      <c r="B426" s="144"/>
      <c r="C426" s="145"/>
      <c r="D426" s="146"/>
      <c r="E426" s="147"/>
      <c r="F426" s="148"/>
      <c r="G426" s="144"/>
      <c r="H426" s="144"/>
      <c r="I426" s="144"/>
      <c r="J426" s="148"/>
      <c r="K426" s="148"/>
      <c r="L426" s="149"/>
      <c r="M426" s="144"/>
      <c r="N426" s="150"/>
      <c r="O426" s="150"/>
      <c r="P426" s="151" t="n">
        <f aca="false">IF(O426="",N426,"")</f>
        <v>0</v>
      </c>
      <c r="Q426" s="151" t="str">
        <f aca="false">IF(O426="","",(IF(N426&gt;O426,N426-O426,"")))</f>
        <v/>
      </c>
      <c r="R426" s="151" t="str">
        <f aca="false">IF(N426-O426&lt;0,N426-O426,"")</f>
        <v/>
      </c>
      <c r="S426" s="151" t="str">
        <f aca="false">IF(C426&lt;&gt;"",IF($N426="","CANCELADO",IF($O426&lt;&gt;"","FACTURADO","DEVUELTO")),IF(C426="",""))</f>
        <v/>
      </c>
      <c r="T426" s="152"/>
      <c r="U426" s="144"/>
      <c r="V426" s="153"/>
      <c r="W426" s="153"/>
      <c r="X426" s="154" t="n">
        <f aca="false">V426+W426</f>
        <v>0</v>
      </c>
      <c r="Y426" s="128"/>
      <c r="Z426" s="128"/>
      <c r="AA426" s="129" t="n">
        <f aca="false">IF(AND(Y426&lt;&gt;"",Z426&lt;&gt;""),Z426-Y426,0)</f>
        <v>0</v>
      </c>
      <c r="AB426" s="130"/>
      <c r="AC426" s="130"/>
      <c r="AD426" s="129" t="n">
        <f aca="false">AA426-(AB426+AC426)</f>
        <v>0</v>
      </c>
      <c r="AE426" s="149"/>
      <c r="AF426" s="155"/>
      <c r="AG426" s="146"/>
      <c r="AH426" s="144"/>
      <c r="AI426" s="148"/>
      <c r="AJ426" s="144"/>
      <c r="AK426" s="148"/>
      <c r="AL426" s="149"/>
      <c r="AM426" s="144"/>
      <c r="AN426" s="144"/>
      <c r="AO426" s="156"/>
      <c r="AP426" s="135"/>
      <c r="AQ426" s="157"/>
      <c r="AS426" s="137" t="n">
        <v>419</v>
      </c>
      <c r="AT426" s="160" t="n">
        <v>77101001</v>
      </c>
      <c r="AU426" s="161"/>
      <c r="AV426" s="161"/>
      <c r="AW426" s="162" t="str">
        <f aca="false">IF(O426="","",O426)</f>
        <v/>
      </c>
      <c r="AX426" s="161"/>
      <c r="AY426" s="161"/>
      <c r="AZ426" s="161"/>
      <c r="BA426" s="163" t="str">
        <f aca="false">IF(E426="","",E426)</f>
        <v/>
      </c>
      <c r="BB426" s="164" t="str">
        <f aca="false">IF(K426="","",K426)</f>
        <v/>
      </c>
      <c r="BC426" s="165" t="str">
        <f aca="false">IF(L426="","",L426)</f>
        <v/>
      </c>
      <c r="BT426" s="13" t="str">
        <f aca="false">IF($S426="CANCELADO",1,"")</f>
        <v/>
      </c>
      <c r="BU426" s="13" t="str">
        <f aca="false">IF($S426="DEVUELTO",1,"")</f>
        <v/>
      </c>
      <c r="BV426" s="13" t="str">
        <f aca="false">IF($S426="DEVUELTO",1,"")</f>
        <v/>
      </c>
      <c r="BW426" s="13" t="str">
        <f aca="false">IF($S426="CANCELADO",1,"")</f>
        <v/>
      </c>
    </row>
    <row r="427" customFormat="false" ht="23.1" hidden="false" customHeight="true" outlineLevel="0" collapsed="false">
      <c r="A427" s="143" t="n">
        <v>420</v>
      </c>
      <c r="B427" s="144"/>
      <c r="C427" s="145"/>
      <c r="D427" s="146"/>
      <c r="E427" s="147"/>
      <c r="F427" s="148"/>
      <c r="G427" s="144"/>
      <c r="H427" s="144"/>
      <c r="I427" s="144"/>
      <c r="J427" s="148"/>
      <c r="K427" s="148"/>
      <c r="L427" s="149"/>
      <c r="M427" s="144"/>
      <c r="N427" s="150"/>
      <c r="O427" s="150"/>
      <c r="P427" s="151" t="n">
        <f aca="false">IF(O427="",N427,"")</f>
        <v>0</v>
      </c>
      <c r="Q427" s="151" t="str">
        <f aca="false">IF(O427="","",(IF(N427&gt;O427,N427-O427,"")))</f>
        <v/>
      </c>
      <c r="R427" s="151" t="str">
        <f aca="false">IF(N427-O427&lt;0,N427-O427,"")</f>
        <v/>
      </c>
      <c r="S427" s="151" t="str">
        <f aca="false">IF(C427&lt;&gt;"",IF($N427="","CANCELADO",IF($O427&lt;&gt;"","FACTURADO","DEVUELTO")),IF(C427="",""))</f>
        <v/>
      </c>
      <c r="T427" s="152"/>
      <c r="U427" s="144"/>
      <c r="V427" s="153"/>
      <c r="W427" s="153"/>
      <c r="X427" s="154" t="n">
        <f aca="false">V427+W427</f>
        <v>0</v>
      </c>
      <c r="Y427" s="128"/>
      <c r="Z427" s="128"/>
      <c r="AA427" s="129" t="n">
        <f aca="false">IF(AND(Y427&lt;&gt;"",Z427&lt;&gt;""),Z427-Y427,0)</f>
        <v>0</v>
      </c>
      <c r="AB427" s="130"/>
      <c r="AC427" s="130"/>
      <c r="AD427" s="129" t="n">
        <f aca="false">AA427-(AB427+AC427)</f>
        <v>0</v>
      </c>
      <c r="AE427" s="149"/>
      <c r="AF427" s="155"/>
      <c r="AG427" s="146"/>
      <c r="AH427" s="144"/>
      <c r="AI427" s="148"/>
      <c r="AJ427" s="144"/>
      <c r="AK427" s="148"/>
      <c r="AL427" s="149"/>
      <c r="AM427" s="144"/>
      <c r="AN427" s="144"/>
      <c r="AO427" s="156"/>
      <c r="AP427" s="135"/>
      <c r="AQ427" s="157"/>
      <c r="AS427" s="137" t="n">
        <v>420</v>
      </c>
      <c r="AT427" s="160" t="n">
        <v>77101001</v>
      </c>
      <c r="AU427" s="161"/>
      <c r="AV427" s="161"/>
      <c r="AW427" s="162" t="str">
        <f aca="false">IF(O427="","",O427)</f>
        <v/>
      </c>
      <c r="AX427" s="161"/>
      <c r="AY427" s="161"/>
      <c r="AZ427" s="161"/>
      <c r="BA427" s="163" t="str">
        <f aca="false">IF(E427="","",E427)</f>
        <v/>
      </c>
      <c r="BB427" s="164" t="str">
        <f aca="false">IF(K427="","",K427)</f>
        <v/>
      </c>
      <c r="BC427" s="165" t="str">
        <f aca="false">IF(L427="","",L427)</f>
        <v/>
      </c>
      <c r="BT427" s="13" t="str">
        <f aca="false">IF($S427="CANCELADO",1,"")</f>
        <v/>
      </c>
      <c r="BU427" s="13" t="str">
        <f aca="false">IF($S427="DEVUELTO",1,"")</f>
        <v/>
      </c>
      <c r="BV427" s="13" t="str">
        <f aca="false">IF($S427="DEVUELTO",1,"")</f>
        <v/>
      </c>
      <c r="BW427" s="13" t="str">
        <f aca="false">IF($S427="CANCELADO",1,"")</f>
        <v/>
      </c>
    </row>
    <row r="428" customFormat="false" ht="23.1" hidden="false" customHeight="true" outlineLevel="0" collapsed="false">
      <c r="A428" s="143" t="n">
        <v>421</v>
      </c>
      <c r="B428" s="144"/>
      <c r="C428" s="145"/>
      <c r="D428" s="146"/>
      <c r="E428" s="147"/>
      <c r="F428" s="148"/>
      <c r="G428" s="144"/>
      <c r="H428" s="144"/>
      <c r="I428" s="144"/>
      <c r="J428" s="148"/>
      <c r="K428" s="148"/>
      <c r="L428" s="149"/>
      <c r="M428" s="144"/>
      <c r="N428" s="150"/>
      <c r="O428" s="150"/>
      <c r="P428" s="151" t="n">
        <f aca="false">IF(O428="",N428,"")</f>
        <v>0</v>
      </c>
      <c r="Q428" s="151" t="str">
        <f aca="false">IF(O428="","",(IF(N428&gt;O428,N428-O428,"")))</f>
        <v/>
      </c>
      <c r="R428" s="151" t="str">
        <f aca="false">IF(N428-O428&lt;0,N428-O428,"")</f>
        <v/>
      </c>
      <c r="S428" s="151" t="str">
        <f aca="false">IF(C428&lt;&gt;"",IF($N428="","CANCELADO",IF($O428&lt;&gt;"","FACTURADO","DEVUELTO")),IF(C428="",""))</f>
        <v/>
      </c>
      <c r="T428" s="152"/>
      <c r="U428" s="144"/>
      <c r="V428" s="153"/>
      <c r="W428" s="153"/>
      <c r="X428" s="154" t="n">
        <f aca="false">V428+W428</f>
        <v>0</v>
      </c>
      <c r="Y428" s="128"/>
      <c r="Z428" s="128"/>
      <c r="AA428" s="129" t="n">
        <f aca="false">IF(AND(Y428&lt;&gt;"",Z428&lt;&gt;""),Z428-Y428,0)</f>
        <v>0</v>
      </c>
      <c r="AB428" s="130"/>
      <c r="AC428" s="130"/>
      <c r="AD428" s="129" t="n">
        <f aca="false">AA428-(AB428+AC428)</f>
        <v>0</v>
      </c>
      <c r="AE428" s="149"/>
      <c r="AF428" s="155"/>
      <c r="AG428" s="146"/>
      <c r="AH428" s="144"/>
      <c r="AI428" s="148"/>
      <c r="AJ428" s="144"/>
      <c r="AK428" s="148"/>
      <c r="AL428" s="149"/>
      <c r="AM428" s="144"/>
      <c r="AN428" s="144"/>
      <c r="AO428" s="156"/>
      <c r="AP428" s="135"/>
      <c r="AQ428" s="157"/>
      <c r="AS428" s="137" t="n">
        <v>421</v>
      </c>
      <c r="AT428" s="138" t="n">
        <v>77101001</v>
      </c>
      <c r="AU428" s="138"/>
      <c r="AV428" s="138"/>
      <c r="AW428" s="139" t="str">
        <f aca="false">IF(O428="","",O428)</f>
        <v/>
      </c>
      <c r="AX428" s="138"/>
      <c r="AY428" s="138"/>
      <c r="AZ428" s="138"/>
      <c r="BA428" s="140" t="str">
        <f aca="false">IF(E428="","",E428)</f>
        <v/>
      </c>
      <c r="BB428" s="141" t="str">
        <f aca="false">IF(K428="","",K428)</f>
        <v/>
      </c>
      <c r="BC428" s="142" t="str">
        <f aca="false">IF(L428="","",L428)</f>
        <v/>
      </c>
      <c r="BT428" s="13" t="str">
        <f aca="false">IF($S428="CANCELADO",1,"")</f>
        <v/>
      </c>
      <c r="BU428" s="13" t="str">
        <f aca="false">IF($S428="DEVUELTO",1,"")</f>
        <v/>
      </c>
      <c r="BV428" s="13" t="str">
        <f aca="false">IF($S428="DEVUELTO",1,"")</f>
        <v/>
      </c>
      <c r="BW428" s="13" t="str">
        <f aca="false">IF($S428="CANCELADO",1,"")</f>
        <v/>
      </c>
    </row>
    <row r="429" customFormat="false" ht="23.1" hidden="false" customHeight="true" outlineLevel="0" collapsed="false">
      <c r="A429" s="143" t="n">
        <v>422</v>
      </c>
      <c r="B429" s="144"/>
      <c r="C429" s="145"/>
      <c r="D429" s="146"/>
      <c r="E429" s="147"/>
      <c r="F429" s="148"/>
      <c r="G429" s="144"/>
      <c r="H429" s="144"/>
      <c r="I429" s="144"/>
      <c r="J429" s="148"/>
      <c r="K429" s="148"/>
      <c r="L429" s="149"/>
      <c r="M429" s="144"/>
      <c r="N429" s="150"/>
      <c r="O429" s="150"/>
      <c r="P429" s="151" t="n">
        <f aca="false">IF(O429="",N429,"")</f>
        <v>0</v>
      </c>
      <c r="Q429" s="151" t="str">
        <f aca="false">IF(O429="","",(IF(N429&gt;O429,N429-O429,"")))</f>
        <v/>
      </c>
      <c r="R429" s="151" t="str">
        <f aca="false">IF(N429-O429&lt;0,N429-O429,"")</f>
        <v/>
      </c>
      <c r="S429" s="151" t="str">
        <f aca="false">IF(C429&lt;&gt;"",IF($N429="","CANCELADO",IF($O429&lt;&gt;"","FACTURADO","DEVUELTO")),IF(C429="",""))</f>
        <v/>
      </c>
      <c r="T429" s="152"/>
      <c r="U429" s="144"/>
      <c r="V429" s="153"/>
      <c r="W429" s="153"/>
      <c r="X429" s="154" t="n">
        <f aca="false">V429+W429</f>
        <v>0</v>
      </c>
      <c r="Y429" s="128"/>
      <c r="Z429" s="128"/>
      <c r="AA429" s="129" t="n">
        <f aca="false">IF(AND(Y429&lt;&gt;"",Z429&lt;&gt;""),Z429-Y429,0)</f>
        <v>0</v>
      </c>
      <c r="AB429" s="130"/>
      <c r="AC429" s="130"/>
      <c r="AD429" s="129" t="n">
        <f aca="false">AA429-(AB429+AC429)</f>
        <v>0</v>
      </c>
      <c r="AE429" s="149"/>
      <c r="AF429" s="155"/>
      <c r="AG429" s="146"/>
      <c r="AH429" s="144"/>
      <c r="AI429" s="148"/>
      <c r="AJ429" s="144"/>
      <c r="AK429" s="148"/>
      <c r="AL429" s="149"/>
      <c r="AM429" s="144"/>
      <c r="AN429" s="144"/>
      <c r="AO429" s="156"/>
      <c r="AP429" s="135"/>
      <c r="AQ429" s="157"/>
      <c r="AS429" s="137" t="n">
        <v>422</v>
      </c>
      <c r="AT429" s="141" t="n">
        <v>77101001</v>
      </c>
      <c r="AU429" s="138"/>
      <c r="AV429" s="138"/>
      <c r="AW429" s="139" t="str">
        <f aca="false">IF(O429="","",O429)</f>
        <v/>
      </c>
      <c r="AX429" s="138"/>
      <c r="AY429" s="138"/>
      <c r="AZ429" s="138"/>
      <c r="BA429" s="140" t="str">
        <f aca="false">IF(E429="","",E429)</f>
        <v/>
      </c>
      <c r="BB429" s="141" t="str">
        <f aca="false">IF(K429="","",K429)</f>
        <v/>
      </c>
      <c r="BC429" s="142" t="str">
        <f aca="false">IF(L429="","",L429)</f>
        <v/>
      </c>
      <c r="BT429" s="13" t="str">
        <f aca="false">IF($S429="CANCELADO",1,"")</f>
        <v/>
      </c>
      <c r="BU429" s="13" t="str">
        <f aca="false">IF($S429="DEVUELTO",1,"")</f>
        <v/>
      </c>
      <c r="BV429" s="13" t="str">
        <f aca="false">IF($S429="DEVUELTO",1,"")</f>
        <v/>
      </c>
      <c r="BW429" s="13" t="str">
        <f aca="false">IF($S429="CANCELADO",1,"")</f>
        <v/>
      </c>
    </row>
    <row r="430" customFormat="false" ht="23.1" hidden="false" customHeight="true" outlineLevel="0" collapsed="false">
      <c r="A430" s="143" t="n">
        <v>423</v>
      </c>
      <c r="B430" s="144"/>
      <c r="C430" s="145"/>
      <c r="D430" s="146"/>
      <c r="E430" s="147"/>
      <c r="F430" s="148"/>
      <c r="G430" s="144"/>
      <c r="H430" s="144"/>
      <c r="I430" s="144"/>
      <c r="J430" s="148"/>
      <c r="K430" s="148"/>
      <c r="L430" s="149"/>
      <c r="M430" s="144"/>
      <c r="N430" s="150"/>
      <c r="O430" s="150"/>
      <c r="P430" s="151" t="n">
        <f aca="false">IF(O430="",N430,"")</f>
        <v>0</v>
      </c>
      <c r="Q430" s="151" t="str">
        <f aca="false">IF(O430="","",(IF(N430&gt;O430,N430-O430,"")))</f>
        <v/>
      </c>
      <c r="R430" s="151" t="str">
        <f aca="false">IF(N430-O430&lt;0,N430-O430,"")</f>
        <v/>
      </c>
      <c r="S430" s="151" t="str">
        <f aca="false">IF(C430&lt;&gt;"",IF($N430="","CANCELADO",IF($O430&lt;&gt;"","FACTURADO","DEVUELTO")),IF(C430="",""))</f>
        <v/>
      </c>
      <c r="T430" s="152"/>
      <c r="U430" s="144"/>
      <c r="V430" s="153"/>
      <c r="W430" s="153"/>
      <c r="X430" s="154" t="n">
        <f aca="false">V430+W430</f>
        <v>0</v>
      </c>
      <c r="Y430" s="128"/>
      <c r="Z430" s="128"/>
      <c r="AA430" s="129" t="n">
        <f aca="false">IF(AND(Y430&lt;&gt;"",Z430&lt;&gt;""),Z430-Y430,0)</f>
        <v>0</v>
      </c>
      <c r="AB430" s="130"/>
      <c r="AC430" s="130"/>
      <c r="AD430" s="129" t="n">
        <f aca="false">AA430-(AB430+AC430)</f>
        <v>0</v>
      </c>
      <c r="AE430" s="149"/>
      <c r="AF430" s="155"/>
      <c r="AG430" s="146"/>
      <c r="AH430" s="144"/>
      <c r="AI430" s="148"/>
      <c r="AJ430" s="144"/>
      <c r="AK430" s="148"/>
      <c r="AL430" s="149"/>
      <c r="AM430" s="144"/>
      <c r="AN430" s="144"/>
      <c r="AO430" s="156"/>
      <c r="AP430" s="135"/>
      <c r="AQ430" s="157"/>
      <c r="AS430" s="137" t="n">
        <v>423</v>
      </c>
      <c r="AT430" s="158" t="n">
        <v>77101001</v>
      </c>
      <c r="AU430" s="138"/>
      <c r="AV430" s="138"/>
      <c r="AW430" s="139" t="str">
        <f aca="false">IF(O430="","",O430)</f>
        <v/>
      </c>
      <c r="AX430" s="138"/>
      <c r="AY430" s="138"/>
      <c r="AZ430" s="138"/>
      <c r="BA430" s="140" t="str">
        <f aca="false">IF(E430="","",E430)</f>
        <v/>
      </c>
      <c r="BB430" s="141" t="str">
        <f aca="false">IF(K430="","",K430)</f>
        <v/>
      </c>
      <c r="BC430" s="142" t="str">
        <f aca="false">IF(L430="","",L430)</f>
        <v/>
      </c>
      <c r="BT430" s="13" t="str">
        <f aca="false">IF($S430="CANCELADO",1,"")</f>
        <v/>
      </c>
      <c r="BU430" s="13" t="str">
        <f aca="false">IF($S430="DEVUELTO",1,"")</f>
        <v/>
      </c>
      <c r="BV430" s="13" t="str">
        <f aca="false">IF($S430="DEVUELTO",1,"")</f>
        <v/>
      </c>
      <c r="BW430" s="13" t="str">
        <f aca="false">IF($S430="CANCELADO",1,"")</f>
        <v/>
      </c>
    </row>
    <row r="431" customFormat="false" ht="23.1" hidden="false" customHeight="true" outlineLevel="0" collapsed="false">
      <c r="A431" s="143" t="n">
        <v>424</v>
      </c>
      <c r="B431" s="144"/>
      <c r="C431" s="145"/>
      <c r="D431" s="146"/>
      <c r="E431" s="147"/>
      <c r="F431" s="148"/>
      <c r="G431" s="144"/>
      <c r="H431" s="144"/>
      <c r="I431" s="144"/>
      <c r="J431" s="148"/>
      <c r="K431" s="148"/>
      <c r="L431" s="149"/>
      <c r="M431" s="144"/>
      <c r="N431" s="150"/>
      <c r="O431" s="150"/>
      <c r="P431" s="151" t="n">
        <f aca="false">IF(O431="",N431,"")</f>
        <v>0</v>
      </c>
      <c r="Q431" s="151" t="str">
        <f aca="false">IF(O431="","",(IF(N431&gt;O431,N431-O431,"")))</f>
        <v/>
      </c>
      <c r="R431" s="151" t="str">
        <f aca="false">IF(N431-O431&lt;0,N431-O431,"")</f>
        <v/>
      </c>
      <c r="S431" s="151" t="str">
        <f aca="false">IF(C431&lt;&gt;"",IF($N431="","CANCELADO",IF($O431&lt;&gt;"","FACTURADO","DEVUELTO")),IF(C431="",""))</f>
        <v/>
      </c>
      <c r="T431" s="152"/>
      <c r="U431" s="144"/>
      <c r="V431" s="153"/>
      <c r="W431" s="153"/>
      <c r="X431" s="154" t="n">
        <f aca="false">V431+W431</f>
        <v>0</v>
      </c>
      <c r="Y431" s="128"/>
      <c r="Z431" s="128"/>
      <c r="AA431" s="129" t="n">
        <f aca="false">IF(AND(Y431&lt;&gt;"",Z431&lt;&gt;""),Z431-Y431,0)</f>
        <v>0</v>
      </c>
      <c r="AB431" s="130"/>
      <c r="AC431" s="130"/>
      <c r="AD431" s="129" t="n">
        <f aca="false">AA431-(AB431+AC431)</f>
        <v>0</v>
      </c>
      <c r="AE431" s="149"/>
      <c r="AF431" s="155"/>
      <c r="AG431" s="146"/>
      <c r="AH431" s="144"/>
      <c r="AI431" s="148"/>
      <c r="AJ431" s="144"/>
      <c r="AK431" s="148"/>
      <c r="AL431" s="149"/>
      <c r="AM431" s="144"/>
      <c r="AN431" s="144"/>
      <c r="AO431" s="156"/>
      <c r="AP431" s="135"/>
      <c r="AQ431" s="157"/>
      <c r="AS431" s="137" t="n">
        <v>424</v>
      </c>
      <c r="AT431" s="158" t="n">
        <v>77101001</v>
      </c>
      <c r="AU431" s="138"/>
      <c r="AV431" s="138"/>
      <c r="AW431" s="139" t="str">
        <f aca="false">IF(O431="","",O431)</f>
        <v/>
      </c>
      <c r="AX431" s="138"/>
      <c r="AY431" s="138"/>
      <c r="AZ431" s="138"/>
      <c r="BA431" s="140" t="str">
        <f aca="false">IF(E431="","",E431)</f>
        <v/>
      </c>
      <c r="BB431" s="141" t="str">
        <f aca="false">IF(K431="","",K431)</f>
        <v/>
      </c>
      <c r="BC431" s="142" t="str">
        <f aca="false">IF(L431="","",L431)</f>
        <v/>
      </c>
      <c r="BT431" s="13" t="str">
        <f aca="false">IF($S431="CANCELADO",1,"")</f>
        <v/>
      </c>
      <c r="BU431" s="13" t="str">
        <f aca="false">IF($S431="DEVUELTO",1,"")</f>
        <v/>
      </c>
      <c r="BV431" s="13" t="str">
        <f aca="false">IF($S431="DEVUELTO",1,"")</f>
        <v/>
      </c>
      <c r="BW431" s="13" t="str">
        <f aca="false">IF($S431="CANCELADO",1,"")</f>
        <v/>
      </c>
    </row>
    <row r="432" customFormat="false" ht="23.1" hidden="false" customHeight="true" outlineLevel="0" collapsed="false">
      <c r="A432" s="143" t="n">
        <v>425</v>
      </c>
      <c r="B432" s="144"/>
      <c r="C432" s="145"/>
      <c r="D432" s="146"/>
      <c r="E432" s="147"/>
      <c r="F432" s="148"/>
      <c r="G432" s="144"/>
      <c r="H432" s="144"/>
      <c r="I432" s="144"/>
      <c r="J432" s="148"/>
      <c r="K432" s="148"/>
      <c r="L432" s="149"/>
      <c r="M432" s="144"/>
      <c r="N432" s="150"/>
      <c r="O432" s="150"/>
      <c r="P432" s="151" t="n">
        <f aca="false">IF(O432="",N432,"")</f>
        <v>0</v>
      </c>
      <c r="Q432" s="151" t="str">
        <f aca="false">IF(O432="","",(IF(N432&gt;O432,N432-O432,"")))</f>
        <v/>
      </c>
      <c r="R432" s="151" t="str">
        <f aca="false">IF(N432-O432&lt;0,N432-O432,"")</f>
        <v/>
      </c>
      <c r="S432" s="151" t="str">
        <f aca="false">IF(C432&lt;&gt;"",IF($N432="","CANCELADO",IF($O432&lt;&gt;"","FACTURADO","DEVUELTO")),IF(C432="",""))</f>
        <v/>
      </c>
      <c r="T432" s="152"/>
      <c r="U432" s="144"/>
      <c r="V432" s="153"/>
      <c r="W432" s="153"/>
      <c r="X432" s="154" t="n">
        <f aca="false">V432+W432</f>
        <v>0</v>
      </c>
      <c r="Y432" s="128"/>
      <c r="Z432" s="128"/>
      <c r="AA432" s="129" t="n">
        <f aca="false">IF(AND(Y432&lt;&gt;"",Z432&lt;&gt;""),Z432-Y432,0)</f>
        <v>0</v>
      </c>
      <c r="AB432" s="130"/>
      <c r="AC432" s="130"/>
      <c r="AD432" s="129" t="n">
        <f aca="false">AA432-(AB432+AC432)</f>
        <v>0</v>
      </c>
      <c r="AE432" s="149"/>
      <c r="AF432" s="155"/>
      <c r="AG432" s="146"/>
      <c r="AH432" s="144"/>
      <c r="AI432" s="148"/>
      <c r="AJ432" s="144"/>
      <c r="AK432" s="148"/>
      <c r="AL432" s="149"/>
      <c r="AM432" s="144"/>
      <c r="AN432" s="144"/>
      <c r="AO432" s="156"/>
      <c r="AP432" s="135"/>
      <c r="AQ432" s="157"/>
      <c r="AS432" s="137" t="n">
        <v>425</v>
      </c>
      <c r="AT432" s="158" t="n">
        <v>77101001</v>
      </c>
      <c r="AU432" s="138"/>
      <c r="AV432" s="138"/>
      <c r="AW432" s="139" t="str">
        <f aca="false">IF(O432="","",O432)</f>
        <v/>
      </c>
      <c r="AX432" s="138"/>
      <c r="AY432" s="138"/>
      <c r="AZ432" s="138"/>
      <c r="BA432" s="140" t="str">
        <f aca="false">IF(E432="","",E432)</f>
        <v/>
      </c>
      <c r="BB432" s="141" t="str">
        <f aca="false">IF(K432="","",K432)</f>
        <v/>
      </c>
      <c r="BC432" s="142" t="str">
        <f aca="false">IF(L432="","",L432)</f>
        <v/>
      </c>
      <c r="BT432" s="13" t="str">
        <f aca="false">IF($S432="CANCELADO",1,"")</f>
        <v/>
      </c>
      <c r="BU432" s="13" t="str">
        <f aca="false">IF($S432="DEVUELTO",1,"")</f>
        <v/>
      </c>
      <c r="BV432" s="13" t="str">
        <f aca="false">IF($S432="DEVUELTO",1,"")</f>
        <v/>
      </c>
      <c r="BW432" s="13" t="str">
        <f aca="false">IF($S432="CANCELADO",1,"")</f>
        <v/>
      </c>
    </row>
    <row r="433" customFormat="false" ht="23.1" hidden="false" customHeight="true" outlineLevel="0" collapsed="false">
      <c r="A433" s="143" t="n">
        <v>426</v>
      </c>
      <c r="B433" s="144"/>
      <c r="C433" s="145"/>
      <c r="D433" s="146"/>
      <c r="E433" s="147"/>
      <c r="F433" s="148"/>
      <c r="G433" s="144"/>
      <c r="H433" s="144"/>
      <c r="I433" s="144"/>
      <c r="J433" s="148"/>
      <c r="K433" s="148"/>
      <c r="L433" s="149"/>
      <c r="M433" s="144"/>
      <c r="N433" s="150"/>
      <c r="O433" s="150"/>
      <c r="P433" s="151" t="n">
        <f aca="false">IF(O433="",N433,"")</f>
        <v>0</v>
      </c>
      <c r="Q433" s="151" t="str">
        <f aca="false">IF(O433="","",(IF(N433&gt;O433,N433-O433,"")))</f>
        <v/>
      </c>
      <c r="R433" s="151" t="str">
        <f aca="false">IF(N433-O433&lt;0,N433-O433,"")</f>
        <v/>
      </c>
      <c r="S433" s="151" t="str">
        <f aca="false">IF(C433&lt;&gt;"",IF($N433="","CANCELADO",IF($O433&lt;&gt;"","FACTURADO","DEVUELTO")),IF(C433="",""))</f>
        <v/>
      </c>
      <c r="T433" s="152"/>
      <c r="U433" s="144"/>
      <c r="V433" s="153"/>
      <c r="W433" s="153"/>
      <c r="X433" s="154" t="n">
        <f aca="false">V433+W433</f>
        <v>0</v>
      </c>
      <c r="Y433" s="128"/>
      <c r="Z433" s="128"/>
      <c r="AA433" s="129" t="n">
        <f aca="false">IF(AND(Y433&lt;&gt;"",Z433&lt;&gt;""),Z433-Y433,0)</f>
        <v>0</v>
      </c>
      <c r="AB433" s="130"/>
      <c r="AC433" s="130"/>
      <c r="AD433" s="129" t="n">
        <f aca="false">AA433-(AB433+AC433)</f>
        <v>0</v>
      </c>
      <c r="AE433" s="149"/>
      <c r="AF433" s="155"/>
      <c r="AG433" s="146"/>
      <c r="AH433" s="144"/>
      <c r="AI433" s="148"/>
      <c r="AJ433" s="144"/>
      <c r="AK433" s="148"/>
      <c r="AL433" s="149"/>
      <c r="AM433" s="144"/>
      <c r="AN433" s="144"/>
      <c r="AO433" s="156"/>
      <c r="AP433" s="135"/>
      <c r="AQ433" s="157"/>
      <c r="AS433" s="137" t="n">
        <v>426</v>
      </c>
      <c r="AT433" s="158" t="n">
        <v>77101001</v>
      </c>
      <c r="AU433" s="138"/>
      <c r="AV433" s="138"/>
      <c r="AW433" s="139" t="str">
        <f aca="false">IF(O433="","",O433)</f>
        <v/>
      </c>
      <c r="AX433" s="138"/>
      <c r="AY433" s="138"/>
      <c r="AZ433" s="138"/>
      <c r="BA433" s="140" t="str">
        <f aca="false">IF(E433="","",E433)</f>
        <v/>
      </c>
      <c r="BB433" s="141" t="str">
        <f aca="false">IF(K433="","",K433)</f>
        <v/>
      </c>
      <c r="BC433" s="142" t="str">
        <f aca="false">IF(L433="","",L433)</f>
        <v/>
      </c>
      <c r="BT433" s="13" t="str">
        <f aca="false">IF($S433="CANCELADO",1,"")</f>
        <v/>
      </c>
      <c r="BU433" s="13" t="str">
        <f aca="false">IF($S433="DEVUELTO",1,"")</f>
        <v/>
      </c>
      <c r="BV433" s="13" t="str">
        <f aca="false">IF($S433="DEVUELTO",1,"")</f>
        <v/>
      </c>
      <c r="BW433" s="13" t="str">
        <f aca="false">IF($S433="CANCELADO",1,"")</f>
        <v/>
      </c>
    </row>
    <row r="434" customFormat="false" ht="23.1" hidden="false" customHeight="true" outlineLevel="0" collapsed="false">
      <c r="A434" s="143" t="n">
        <v>427</v>
      </c>
      <c r="B434" s="144"/>
      <c r="C434" s="145"/>
      <c r="D434" s="146"/>
      <c r="E434" s="147"/>
      <c r="F434" s="148"/>
      <c r="G434" s="144"/>
      <c r="H434" s="144"/>
      <c r="I434" s="144"/>
      <c r="J434" s="148"/>
      <c r="K434" s="148"/>
      <c r="L434" s="149"/>
      <c r="M434" s="144"/>
      <c r="N434" s="150"/>
      <c r="O434" s="150"/>
      <c r="P434" s="151" t="n">
        <f aca="false">IF(O434="",N434,"")</f>
        <v>0</v>
      </c>
      <c r="Q434" s="151" t="str">
        <f aca="false">IF(O434="","",(IF(N434&gt;O434,N434-O434,"")))</f>
        <v/>
      </c>
      <c r="R434" s="151" t="str">
        <f aca="false">IF(N434-O434&lt;0,N434-O434,"")</f>
        <v/>
      </c>
      <c r="S434" s="151" t="str">
        <f aca="false">IF(C434&lt;&gt;"",IF($N434="","CANCELADO",IF($O434&lt;&gt;"","FACTURADO","DEVUELTO")),IF(C434="",""))</f>
        <v/>
      </c>
      <c r="T434" s="152"/>
      <c r="U434" s="144"/>
      <c r="V434" s="153"/>
      <c r="W434" s="153"/>
      <c r="X434" s="154" t="n">
        <f aca="false">V434+W434</f>
        <v>0</v>
      </c>
      <c r="Y434" s="128"/>
      <c r="Z434" s="128"/>
      <c r="AA434" s="129" t="n">
        <f aca="false">IF(AND(Y434&lt;&gt;"",Z434&lt;&gt;""),Z434-Y434,0)</f>
        <v>0</v>
      </c>
      <c r="AB434" s="130"/>
      <c r="AC434" s="130"/>
      <c r="AD434" s="129" t="n">
        <f aca="false">AA434-(AB434+AC434)</f>
        <v>0</v>
      </c>
      <c r="AE434" s="149"/>
      <c r="AF434" s="155"/>
      <c r="AG434" s="146"/>
      <c r="AH434" s="144"/>
      <c r="AI434" s="148"/>
      <c r="AJ434" s="144"/>
      <c r="AK434" s="148"/>
      <c r="AL434" s="149"/>
      <c r="AM434" s="144"/>
      <c r="AN434" s="144"/>
      <c r="AO434" s="156"/>
      <c r="AP434" s="135"/>
      <c r="AQ434" s="157"/>
      <c r="AS434" s="137" t="n">
        <v>427</v>
      </c>
      <c r="AT434" s="158" t="n">
        <v>77101001</v>
      </c>
      <c r="AU434" s="138"/>
      <c r="AV434" s="138"/>
      <c r="AW434" s="139" t="str">
        <f aca="false">IF(O434="","",O434)</f>
        <v/>
      </c>
      <c r="AX434" s="138"/>
      <c r="AY434" s="138"/>
      <c r="AZ434" s="138"/>
      <c r="BA434" s="140" t="str">
        <f aca="false">IF(E434="","",E434)</f>
        <v/>
      </c>
      <c r="BB434" s="141" t="str">
        <f aca="false">IF(K434="","",K434)</f>
        <v/>
      </c>
      <c r="BC434" s="142" t="str">
        <f aca="false">IF(L434="","",L434)</f>
        <v/>
      </c>
      <c r="BT434" s="13" t="str">
        <f aca="false">IF($S434="CANCELADO",1,"")</f>
        <v/>
      </c>
      <c r="BU434" s="13" t="str">
        <f aca="false">IF($S434="DEVUELTO",1,"")</f>
        <v/>
      </c>
      <c r="BV434" s="13" t="str">
        <f aca="false">IF($S434="DEVUELTO",1,"")</f>
        <v/>
      </c>
      <c r="BW434" s="13" t="str">
        <f aca="false">IF($S434="CANCELADO",1,"")</f>
        <v/>
      </c>
    </row>
    <row r="435" customFormat="false" ht="23.1" hidden="false" customHeight="true" outlineLevel="0" collapsed="false">
      <c r="A435" s="143" t="n">
        <v>428</v>
      </c>
      <c r="B435" s="144"/>
      <c r="C435" s="145"/>
      <c r="D435" s="146"/>
      <c r="E435" s="147"/>
      <c r="F435" s="148"/>
      <c r="G435" s="144"/>
      <c r="H435" s="144"/>
      <c r="I435" s="144"/>
      <c r="J435" s="148"/>
      <c r="K435" s="148"/>
      <c r="L435" s="149"/>
      <c r="M435" s="144"/>
      <c r="N435" s="150"/>
      <c r="O435" s="150"/>
      <c r="P435" s="151" t="n">
        <f aca="false">IF(O435="",N435,"")</f>
        <v>0</v>
      </c>
      <c r="Q435" s="151" t="str">
        <f aca="false">IF(O435="","",(IF(N435&gt;O435,N435-O435,"")))</f>
        <v/>
      </c>
      <c r="R435" s="151" t="str">
        <f aca="false">IF(N435-O435&lt;0,N435-O435,"")</f>
        <v/>
      </c>
      <c r="S435" s="151" t="str">
        <f aca="false">IF(C435&lt;&gt;"",IF($N435="","CANCELADO",IF($O435&lt;&gt;"","FACTURADO","DEVUELTO")),IF(C435="",""))</f>
        <v/>
      </c>
      <c r="T435" s="152"/>
      <c r="U435" s="144"/>
      <c r="V435" s="153"/>
      <c r="W435" s="153"/>
      <c r="X435" s="154" t="n">
        <f aca="false">V435+W435</f>
        <v>0</v>
      </c>
      <c r="Y435" s="128"/>
      <c r="Z435" s="128"/>
      <c r="AA435" s="129" t="n">
        <f aca="false">IF(AND(Y435&lt;&gt;"",Z435&lt;&gt;""),Z435-Y435,0)</f>
        <v>0</v>
      </c>
      <c r="AB435" s="130"/>
      <c r="AC435" s="130"/>
      <c r="AD435" s="129" t="n">
        <f aca="false">AA435-(AB435+AC435)</f>
        <v>0</v>
      </c>
      <c r="AE435" s="149"/>
      <c r="AF435" s="155"/>
      <c r="AG435" s="146"/>
      <c r="AH435" s="144"/>
      <c r="AI435" s="148"/>
      <c r="AJ435" s="144"/>
      <c r="AK435" s="148"/>
      <c r="AL435" s="149"/>
      <c r="AM435" s="144"/>
      <c r="AN435" s="144"/>
      <c r="AO435" s="156"/>
      <c r="AP435" s="135"/>
      <c r="AQ435" s="157"/>
      <c r="AS435" s="137" t="n">
        <v>428</v>
      </c>
      <c r="AT435" s="158" t="n">
        <v>77101001</v>
      </c>
      <c r="AU435" s="138"/>
      <c r="AV435" s="138"/>
      <c r="AW435" s="139" t="str">
        <f aca="false">IF(O435="","",O435)</f>
        <v/>
      </c>
      <c r="AX435" s="138"/>
      <c r="AY435" s="138"/>
      <c r="AZ435" s="138"/>
      <c r="BA435" s="140" t="str">
        <f aca="false">IF(E435="","",E435)</f>
        <v/>
      </c>
      <c r="BB435" s="141" t="str">
        <f aca="false">IF(K435="","",K435)</f>
        <v/>
      </c>
      <c r="BC435" s="142" t="str">
        <f aca="false">IF(L435="","",L435)</f>
        <v/>
      </c>
      <c r="BT435" s="13" t="str">
        <f aca="false">IF($S435="CANCELADO",1,"")</f>
        <v/>
      </c>
      <c r="BU435" s="13" t="str">
        <f aca="false">IF($S435="DEVUELTO",1,"")</f>
        <v/>
      </c>
      <c r="BV435" s="13" t="str">
        <f aca="false">IF($S435="DEVUELTO",1,"")</f>
        <v/>
      </c>
      <c r="BW435" s="13" t="str">
        <f aca="false">IF($S435="CANCELADO",1,"")</f>
        <v/>
      </c>
    </row>
    <row r="436" customFormat="false" ht="23.1" hidden="false" customHeight="true" outlineLevel="0" collapsed="false">
      <c r="A436" s="143" t="n">
        <v>429</v>
      </c>
      <c r="B436" s="144"/>
      <c r="C436" s="145"/>
      <c r="D436" s="146"/>
      <c r="E436" s="147"/>
      <c r="F436" s="148"/>
      <c r="G436" s="144"/>
      <c r="H436" s="144"/>
      <c r="I436" s="144"/>
      <c r="J436" s="148"/>
      <c r="K436" s="148"/>
      <c r="L436" s="149"/>
      <c r="M436" s="144"/>
      <c r="N436" s="150"/>
      <c r="O436" s="150"/>
      <c r="P436" s="151" t="n">
        <f aca="false">IF(O436="",N436,"")</f>
        <v>0</v>
      </c>
      <c r="Q436" s="151" t="str">
        <f aca="false">IF(O436="","",(IF(N436&gt;O436,N436-O436,"")))</f>
        <v/>
      </c>
      <c r="R436" s="151" t="str">
        <f aca="false">IF(N436-O436&lt;0,N436-O436,"")</f>
        <v/>
      </c>
      <c r="S436" s="151" t="str">
        <f aca="false">IF(C436&lt;&gt;"",IF($N436="","CANCELADO",IF($O436&lt;&gt;"","FACTURADO","DEVUELTO")),IF(C436="",""))</f>
        <v/>
      </c>
      <c r="T436" s="152"/>
      <c r="U436" s="144"/>
      <c r="V436" s="153"/>
      <c r="W436" s="153"/>
      <c r="X436" s="154" t="n">
        <f aca="false">V436+W436</f>
        <v>0</v>
      </c>
      <c r="Y436" s="128"/>
      <c r="Z436" s="128"/>
      <c r="AA436" s="129" t="n">
        <f aca="false">IF(AND(Y436&lt;&gt;"",Z436&lt;&gt;""),Z436-Y436,0)</f>
        <v>0</v>
      </c>
      <c r="AB436" s="130"/>
      <c r="AC436" s="130"/>
      <c r="AD436" s="129" t="n">
        <f aca="false">AA436-(AB436+AC436)</f>
        <v>0</v>
      </c>
      <c r="AE436" s="149"/>
      <c r="AF436" s="155"/>
      <c r="AG436" s="146"/>
      <c r="AH436" s="144"/>
      <c r="AI436" s="148"/>
      <c r="AJ436" s="144"/>
      <c r="AK436" s="148"/>
      <c r="AL436" s="149"/>
      <c r="AM436" s="144"/>
      <c r="AN436" s="144"/>
      <c r="AO436" s="156"/>
      <c r="AP436" s="135"/>
      <c r="AQ436" s="157"/>
      <c r="AS436" s="137" t="n">
        <v>429</v>
      </c>
      <c r="AT436" s="158" t="n">
        <v>77101001</v>
      </c>
      <c r="AU436" s="138"/>
      <c r="AV436" s="138"/>
      <c r="AW436" s="139" t="str">
        <f aca="false">IF(O436="","",O436)</f>
        <v/>
      </c>
      <c r="AX436" s="138"/>
      <c r="AY436" s="138"/>
      <c r="AZ436" s="138"/>
      <c r="BA436" s="140" t="str">
        <f aca="false">IF(E436="","",E436)</f>
        <v/>
      </c>
      <c r="BB436" s="141" t="str">
        <f aca="false">IF(K436="","",K436)</f>
        <v/>
      </c>
      <c r="BC436" s="142" t="str">
        <f aca="false">IF(L436="","",L436)</f>
        <v/>
      </c>
      <c r="BT436" s="13" t="str">
        <f aca="false">IF($S436="CANCELADO",1,"")</f>
        <v/>
      </c>
      <c r="BU436" s="13" t="str">
        <f aca="false">IF($S436="DEVUELTO",1,"")</f>
        <v/>
      </c>
      <c r="BV436" s="13" t="str">
        <f aca="false">IF($S436="DEVUELTO",1,"")</f>
        <v/>
      </c>
      <c r="BW436" s="13" t="str">
        <f aca="false">IF($S436="CANCELADO",1,"")</f>
        <v/>
      </c>
    </row>
    <row r="437" customFormat="false" ht="23.1" hidden="false" customHeight="true" outlineLevel="0" collapsed="false">
      <c r="A437" s="143" t="n">
        <v>430</v>
      </c>
      <c r="B437" s="144"/>
      <c r="C437" s="145"/>
      <c r="D437" s="146"/>
      <c r="E437" s="147"/>
      <c r="F437" s="148"/>
      <c r="G437" s="144"/>
      <c r="H437" s="144"/>
      <c r="I437" s="144"/>
      <c r="J437" s="148"/>
      <c r="K437" s="148"/>
      <c r="L437" s="149"/>
      <c r="M437" s="144"/>
      <c r="N437" s="150"/>
      <c r="O437" s="150"/>
      <c r="P437" s="151" t="n">
        <f aca="false">IF(O437="",N437,"")</f>
        <v>0</v>
      </c>
      <c r="Q437" s="151" t="str">
        <f aca="false">IF(O437="","",(IF(N437&gt;O437,N437-O437,"")))</f>
        <v/>
      </c>
      <c r="R437" s="151" t="str">
        <f aca="false">IF(N437-O437&lt;0,N437-O437,"")</f>
        <v/>
      </c>
      <c r="S437" s="151" t="str">
        <f aca="false">IF(C437&lt;&gt;"",IF($N437="","CANCELADO",IF($O437&lt;&gt;"","FACTURADO","DEVUELTO")),IF(C437="",""))</f>
        <v/>
      </c>
      <c r="T437" s="152"/>
      <c r="U437" s="144"/>
      <c r="V437" s="153"/>
      <c r="W437" s="153"/>
      <c r="X437" s="154" t="n">
        <f aca="false">V437+W437</f>
        <v>0</v>
      </c>
      <c r="Y437" s="128"/>
      <c r="Z437" s="128"/>
      <c r="AA437" s="129" t="n">
        <f aca="false">IF(AND(Y437&lt;&gt;"",Z437&lt;&gt;""),Z437-Y437,0)</f>
        <v>0</v>
      </c>
      <c r="AB437" s="130"/>
      <c r="AC437" s="130"/>
      <c r="AD437" s="129" t="n">
        <f aca="false">AA437-(AB437+AC437)</f>
        <v>0</v>
      </c>
      <c r="AE437" s="149"/>
      <c r="AF437" s="155"/>
      <c r="AG437" s="146"/>
      <c r="AH437" s="144"/>
      <c r="AI437" s="148"/>
      <c r="AJ437" s="144"/>
      <c r="AK437" s="148"/>
      <c r="AL437" s="149"/>
      <c r="AM437" s="144"/>
      <c r="AN437" s="144"/>
      <c r="AO437" s="156"/>
      <c r="AP437" s="135"/>
      <c r="AQ437" s="157"/>
      <c r="AS437" s="137" t="n">
        <v>430</v>
      </c>
      <c r="AT437" s="158" t="n">
        <v>77101001</v>
      </c>
      <c r="AU437" s="138"/>
      <c r="AV437" s="138"/>
      <c r="AW437" s="139" t="str">
        <f aca="false">IF(O437="","",O437)</f>
        <v/>
      </c>
      <c r="AX437" s="138"/>
      <c r="AY437" s="138"/>
      <c r="AZ437" s="138"/>
      <c r="BA437" s="140" t="str">
        <f aca="false">IF(E437="","",E437)</f>
        <v/>
      </c>
      <c r="BB437" s="141" t="str">
        <f aca="false">IF(K437="","",K437)</f>
        <v/>
      </c>
      <c r="BC437" s="142" t="str">
        <f aca="false">IF(L437="","",L437)</f>
        <v/>
      </c>
      <c r="BT437" s="13" t="str">
        <f aca="false">IF($S437="CANCELADO",1,"")</f>
        <v/>
      </c>
      <c r="BU437" s="13" t="str">
        <f aca="false">IF($S437="DEVUELTO",1,"")</f>
        <v/>
      </c>
      <c r="BV437" s="13" t="str">
        <f aca="false">IF($S437="DEVUELTO",1,"")</f>
        <v/>
      </c>
      <c r="BW437" s="13" t="str">
        <f aca="false">IF($S437="CANCELADO",1,"")</f>
        <v/>
      </c>
    </row>
    <row r="438" customFormat="false" ht="23.1" hidden="false" customHeight="true" outlineLevel="0" collapsed="false">
      <c r="A438" s="143" t="n">
        <v>431</v>
      </c>
      <c r="B438" s="144"/>
      <c r="C438" s="145"/>
      <c r="D438" s="146"/>
      <c r="E438" s="147"/>
      <c r="F438" s="148"/>
      <c r="G438" s="144"/>
      <c r="H438" s="144"/>
      <c r="I438" s="144"/>
      <c r="J438" s="148"/>
      <c r="K438" s="148"/>
      <c r="L438" s="149"/>
      <c r="M438" s="144"/>
      <c r="N438" s="150"/>
      <c r="O438" s="150"/>
      <c r="P438" s="151" t="n">
        <f aca="false">IF(O438="",N438,"")</f>
        <v>0</v>
      </c>
      <c r="Q438" s="151" t="str">
        <f aca="false">IF(O438="","",(IF(N438&gt;O438,N438-O438,"")))</f>
        <v/>
      </c>
      <c r="R438" s="151" t="str">
        <f aca="false">IF(N438-O438&lt;0,N438-O438,"")</f>
        <v/>
      </c>
      <c r="S438" s="151" t="str">
        <f aca="false">IF(C438&lt;&gt;"",IF($N438="","CANCELADO",IF($O438&lt;&gt;"","FACTURADO","DEVUELTO")),IF(C438="",""))</f>
        <v/>
      </c>
      <c r="T438" s="152"/>
      <c r="U438" s="144"/>
      <c r="V438" s="153"/>
      <c r="W438" s="153"/>
      <c r="X438" s="154" t="n">
        <f aca="false">V438+W438</f>
        <v>0</v>
      </c>
      <c r="Y438" s="128"/>
      <c r="Z438" s="128"/>
      <c r="AA438" s="129" t="n">
        <f aca="false">IF(AND(Y438&lt;&gt;"",Z438&lt;&gt;""),Z438-Y438,0)</f>
        <v>0</v>
      </c>
      <c r="AB438" s="130"/>
      <c r="AC438" s="130"/>
      <c r="AD438" s="129" t="n">
        <f aca="false">AA438-(AB438+AC438)</f>
        <v>0</v>
      </c>
      <c r="AE438" s="149"/>
      <c r="AF438" s="155"/>
      <c r="AG438" s="146"/>
      <c r="AH438" s="144"/>
      <c r="AI438" s="148"/>
      <c r="AJ438" s="144"/>
      <c r="AK438" s="148"/>
      <c r="AL438" s="149"/>
      <c r="AM438" s="144"/>
      <c r="AN438" s="144"/>
      <c r="AO438" s="156"/>
      <c r="AP438" s="135"/>
      <c r="AQ438" s="157"/>
      <c r="AS438" s="137" t="n">
        <v>431</v>
      </c>
      <c r="AT438" s="160" t="n">
        <v>77101001</v>
      </c>
      <c r="AU438" s="161"/>
      <c r="AV438" s="161"/>
      <c r="AW438" s="162" t="str">
        <f aca="false">IF(O438="","",O438)</f>
        <v/>
      </c>
      <c r="AX438" s="161"/>
      <c r="AY438" s="161"/>
      <c r="AZ438" s="161"/>
      <c r="BA438" s="163" t="str">
        <f aca="false">IF(E438="","",E438)</f>
        <v/>
      </c>
      <c r="BB438" s="164" t="str">
        <f aca="false">IF(K438="","",K438)</f>
        <v/>
      </c>
      <c r="BC438" s="165" t="str">
        <f aca="false">IF(L438="","",L438)</f>
        <v/>
      </c>
      <c r="BT438" s="13" t="str">
        <f aca="false">IF($S438="CANCELADO",1,"")</f>
        <v/>
      </c>
      <c r="BU438" s="13" t="str">
        <f aca="false">IF($S438="DEVUELTO",1,"")</f>
        <v/>
      </c>
      <c r="BV438" s="13" t="str">
        <f aca="false">IF($S438="DEVUELTO",1,"")</f>
        <v/>
      </c>
      <c r="BW438" s="13" t="str">
        <f aca="false">IF($S438="CANCELADO",1,"")</f>
        <v/>
      </c>
    </row>
    <row r="439" customFormat="false" ht="23.1" hidden="false" customHeight="true" outlineLevel="0" collapsed="false">
      <c r="A439" s="143" t="n">
        <v>432</v>
      </c>
      <c r="B439" s="144"/>
      <c r="C439" s="145"/>
      <c r="D439" s="146"/>
      <c r="E439" s="147"/>
      <c r="F439" s="148"/>
      <c r="G439" s="144"/>
      <c r="H439" s="144"/>
      <c r="I439" s="144"/>
      <c r="J439" s="148"/>
      <c r="K439" s="148"/>
      <c r="L439" s="149"/>
      <c r="M439" s="144"/>
      <c r="N439" s="150"/>
      <c r="O439" s="150"/>
      <c r="P439" s="151" t="n">
        <f aca="false">IF(O439="",N439,"")</f>
        <v>0</v>
      </c>
      <c r="Q439" s="151" t="str">
        <f aca="false">IF(O439="","",(IF(N439&gt;O439,N439-O439,"")))</f>
        <v/>
      </c>
      <c r="R439" s="151" t="str">
        <f aca="false">IF(N439-O439&lt;0,N439-O439,"")</f>
        <v/>
      </c>
      <c r="S439" s="151" t="str">
        <f aca="false">IF(C439&lt;&gt;"",IF($N439="","CANCELADO",IF($O439&lt;&gt;"","FACTURADO","DEVUELTO")),IF(C439="",""))</f>
        <v/>
      </c>
      <c r="T439" s="152"/>
      <c r="U439" s="144"/>
      <c r="V439" s="153"/>
      <c r="W439" s="153"/>
      <c r="X439" s="154" t="n">
        <f aca="false">V439+W439</f>
        <v>0</v>
      </c>
      <c r="Y439" s="128"/>
      <c r="Z439" s="128"/>
      <c r="AA439" s="129" t="n">
        <f aca="false">IF(AND(Y439&lt;&gt;"",Z439&lt;&gt;""),Z439-Y439,0)</f>
        <v>0</v>
      </c>
      <c r="AB439" s="130"/>
      <c r="AC439" s="130"/>
      <c r="AD439" s="129" t="n">
        <f aca="false">AA439-(AB439+AC439)</f>
        <v>0</v>
      </c>
      <c r="AE439" s="149"/>
      <c r="AF439" s="155"/>
      <c r="AG439" s="146"/>
      <c r="AH439" s="144"/>
      <c r="AI439" s="148"/>
      <c r="AJ439" s="144"/>
      <c r="AK439" s="148"/>
      <c r="AL439" s="149"/>
      <c r="AM439" s="144"/>
      <c r="AN439" s="144"/>
      <c r="AO439" s="156"/>
      <c r="AP439" s="135"/>
      <c r="AQ439" s="157"/>
      <c r="AS439" s="137" t="n">
        <v>432</v>
      </c>
      <c r="AT439" s="160" t="n">
        <v>77101001</v>
      </c>
      <c r="AU439" s="161"/>
      <c r="AV439" s="161"/>
      <c r="AW439" s="162" t="str">
        <f aca="false">IF(O439="","",O439)</f>
        <v/>
      </c>
      <c r="AX439" s="161"/>
      <c r="AY439" s="161"/>
      <c r="AZ439" s="161"/>
      <c r="BA439" s="163" t="str">
        <f aca="false">IF(E439="","",E439)</f>
        <v/>
      </c>
      <c r="BB439" s="164" t="str">
        <f aca="false">IF(K439="","",K439)</f>
        <v/>
      </c>
      <c r="BC439" s="165" t="str">
        <f aca="false">IF(L439="","",L439)</f>
        <v/>
      </c>
      <c r="BT439" s="13" t="str">
        <f aca="false">IF($S439="CANCELADO",1,"")</f>
        <v/>
      </c>
      <c r="BU439" s="13" t="str">
        <f aca="false">IF($S439="DEVUELTO",1,"")</f>
        <v/>
      </c>
      <c r="BV439" s="13" t="str">
        <f aca="false">IF($S439="DEVUELTO",1,"")</f>
        <v/>
      </c>
      <c r="BW439" s="13" t="str">
        <f aca="false">IF($S439="CANCELADO",1,"")</f>
        <v/>
      </c>
    </row>
    <row r="440" customFormat="false" ht="23.1" hidden="false" customHeight="true" outlineLevel="0" collapsed="false">
      <c r="A440" s="143" t="n">
        <v>433</v>
      </c>
      <c r="B440" s="144"/>
      <c r="C440" s="145"/>
      <c r="D440" s="146"/>
      <c r="E440" s="147"/>
      <c r="F440" s="148"/>
      <c r="G440" s="144"/>
      <c r="H440" s="144"/>
      <c r="I440" s="144"/>
      <c r="J440" s="148"/>
      <c r="K440" s="148"/>
      <c r="L440" s="149"/>
      <c r="M440" s="144"/>
      <c r="N440" s="150"/>
      <c r="O440" s="150"/>
      <c r="P440" s="151" t="n">
        <f aca="false">IF(O440="",N440,"")</f>
        <v>0</v>
      </c>
      <c r="Q440" s="151" t="str">
        <f aca="false">IF(O440="","",(IF(N440&gt;O440,N440-O440,"")))</f>
        <v/>
      </c>
      <c r="R440" s="151" t="str">
        <f aca="false">IF(N440-O440&lt;0,N440-O440,"")</f>
        <v/>
      </c>
      <c r="S440" s="151" t="str">
        <f aca="false">IF(C440&lt;&gt;"",IF($N440="","CANCELADO",IF($O440&lt;&gt;"","FACTURADO","DEVUELTO")),IF(C440="",""))</f>
        <v/>
      </c>
      <c r="T440" s="152"/>
      <c r="U440" s="144"/>
      <c r="V440" s="153"/>
      <c r="W440" s="153"/>
      <c r="X440" s="154" t="n">
        <f aca="false">V440+W440</f>
        <v>0</v>
      </c>
      <c r="Y440" s="128"/>
      <c r="Z440" s="128"/>
      <c r="AA440" s="129" t="n">
        <f aca="false">IF(AND(Y440&lt;&gt;"",Z440&lt;&gt;""),Z440-Y440,0)</f>
        <v>0</v>
      </c>
      <c r="AB440" s="130"/>
      <c r="AC440" s="130"/>
      <c r="AD440" s="129" t="n">
        <f aca="false">AA440-(AB440+AC440)</f>
        <v>0</v>
      </c>
      <c r="AE440" s="149"/>
      <c r="AF440" s="155"/>
      <c r="AG440" s="146"/>
      <c r="AH440" s="144"/>
      <c r="AI440" s="148"/>
      <c r="AJ440" s="144"/>
      <c r="AK440" s="148"/>
      <c r="AL440" s="149"/>
      <c r="AM440" s="144"/>
      <c r="AN440" s="144"/>
      <c r="AO440" s="156"/>
      <c r="AP440" s="135"/>
      <c r="AQ440" s="157"/>
      <c r="AS440" s="137" t="n">
        <v>433</v>
      </c>
      <c r="AT440" s="160" t="n">
        <v>77101001</v>
      </c>
      <c r="AU440" s="161"/>
      <c r="AV440" s="161"/>
      <c r="AW440" s="162" t="str">
        <f aca="false">IF(O440="","",O440)</f>
        <v/>
      </c>
      <c r="AX440" s="161"/>
      <c r="AY440" s="161"/>
      <c r="AZ440" s="161"/>
      <c r="BA440" s="163" t="str">
        <f aca="false">IF(E440="","",E440)</f>
        <v/>
      </c>
      <c r="BB440" s="164" t="str">
        <f aca="false">IF(K440="","",K440)</f>
        <v/>
      </c>
      <c r="BC440" s="165" t="str">
        <f aca="false">IF(L440="","",L440)</f>
        <v/>
      </c>
      <c r="BT440" s="13" t="str">
        <f aca="false">IF($S440="CANCELADO",1,"")</f>
        <v/>
      </c>
      <c r="BU440" s="13" t="str">
        <f aca="false">IF($S440="DEVUELTO",1,"")</f>
        <v/>
      </c>
      <c r="BV440" s="13" t="str">
        <f aca="false">IF($S440="DEVUELTO",1,"")</f>
        <v/>
      </c>
      <c r="BW440" s="13" t="str">
        <f aca="false">IF($S440="CANCELADO",1,"")</f>
        <v/>
      </c>
    </row>
    <row r="441" customFormat="false" ht="23.1" hidden="false" customHeight="true" outlineLevel="0" collapsed="false">
      <c r="A441" s="143" t="n">
        <v>434</v>
      </c>
      <c r="B441" s="144"/>
      <c r="C441" s="145"/>
      <c r="D441" s="146"/>
      <c r="E441" s="147"/>
      <c r="F441" s="148"/>
      <c r="G441" s="144"/>
      <c r="H441" s="144"/>
      <c r="I441" s="144"/>
      <c r="J441" s="148"/>
      <c r="K441" s="148"/>
      <c r="L441" s="149"/>
      <c r="M441" s="144"/>
      <c r="N441" s="150"/>
      <c r="O441" s="150"/>
      <c r="P441" s="151" t="n">
        <f aca="false">IF(O441="",N441,"")</f>
        <v>0</v>
      </c>
      <c r="Q441" s="151" t="str">
        <f aca="false">IF(O441="","",(IF(N441&gt;O441,N441-O441,"")))</f>
        <v/>
      </c>
      <c r="R441" s="151" t="str">
        <f aca="false">IF(N441-O441&lt;0,N441-O441,"")</f>
        <v/>
      </c>
      <c r="S441" s="151" t="str">
        <f aca="false">IF(C441&lt;&gt;"",IF($N441="","CANCELADO",IF($O441&lt;&gt;"","FACTURADO","DEVUELTO")),IF(C441="",""))</f>
        <v/>
      </c>
      <c r="T441" s="152"/>
      <c r="U441" s="144"/>
      <c r="V441" s="153"/>
      <c r="W441" s="153"/>
      <c r="X441" s="154" t="n">
        <f aca="false">V441+W441</f>
        <v>0</v>
      </c>
      <c r="Y441" s="128"/>
      <c r="Z441" s="128"/>
      <c r="AA441" s="129" t="n">
        <f aca="false">IF(AND(Y441&lt;&gt;"",Z441&lt;&gt;""),Z441-Y441,0)</f>
        <v>0</v>
      </c>
      <c r="AB441" s="130"/>
      <c r="AC441" s="130"/>
      <c r="AD441" s="129" t="n">
        <f aca="false">AA441-(AB441+AC441)</f>
        <v>0</v>
      </c>
      <c r="AE441" s="149"/>
      <c r="AF441" s="155"/>
      <c r="AG441" s="146"/>
      <c r="AH441" s="144"/>
      <c r="AI441" s="148"/>
      <c r="AJ441" s="144"/>
      <c r="AK441" s="148"/>
      <c r="AL441" s="149"/>
      <c r="AM441" s="144"/>
      <c r="AN441" s="144"/>
      <c r="AO441" s="156"/>
      <c r="AP441" s="135"/>
      <c r="AQ441" s="157"/>
      <c r="AS441" s="137" t="n">
        <v>434</v>
      </c>
      <c r="AT441" s="160" t="n">
        <v>77101001</v>
      </c>
      <c r="AU441" s="161"/>
      <c r="AV441" s="161"/>
      <c r="AW441" s="162" t="str">
        <f aca="false">IF(O441="","",O441)</f>
        <v/>
      </c>
      <c r="AX441" s="161"/>
      <c r="AY441" s="161"/>
      <c r="AZ441" s="161"/>
      <c r="BA441" s="163" t="str">
        <f aca="false">IF(E441="","",E441)</f>
        <v/>
      </c>
      <c r="BB441" s="164" t="str">
        <f aca="false">IF(K441="","",K441)</f>
        <v/>
      </c>
      <c r="BC441" s="165" t="str">
        <f aca="false">IF(L441="","",L441)</f>
        <v/>
      </c>
      <c r="BT441" s="13" t="str">
        <f aca="false">IF($S441="CANCELADO",1,"")</f>
        <v/>
      </c>
      <c r="BU441" s="13" t="str">
        <f aca="false">IF($S441="DEVUELTO",1,"")</f>
        <v/>
      </c>
      <c r="BV441" s="13" t="str">
        <f aca="false">IF($S441="DEVUELTO",1,"")</f>
        <v/>
      </c>
      <c r="BW441" s="13" t="str">
        <f aca="false">IF($S441="CANCELADO",1,"")</f>
        <v/>
      </c>
    </row>
    <row r="442" customFormat="false" ht="23.1" hidden="false" customHeight="true" outlineLevel="0" collapsed="false">
      <c r="A442" s="143" t="n">
        <v>435</v>
      </c>
      <c r="B442" s="144"/>
      <c r="C442" s="145"/>
      <c r="D442" s="146"/>
      <c r="E442" s="147"/>
      <c r="F442" s="148"/>
      <c r="G442" s="144"/>
      <c r="H442" s="144"/>
      <c r="I442" s="144"/>
      <c r="J442" s="148"/>
      <c r="K442" s="148"/>
      <c r="L442" s="149"/>
      <c r="M442" s="144"/>
      <c r="N442" s="150"/>
      <c r="O442" s="150"/>
      <c r="P442" s="151" t="n">
        <f aca="false">IF(O442="",N442,"")</f>
        <v>0</v>
      </c>
      <c r="Q442" s="151" t="str">
        <f aca="false">IF(O442="","",(IF(N442&gt;O442,N442-O442,"")))</f>
        <v/>
      </c>
      <c r="R442" s="151" t="str">
        <f aca="false">IF(N442-O442&lt;0,N442-O442,"")</f>
        <v/>
      </c>
      <c r="S442" s="151" t="str">
        <f aca="false">IF(C442&lt;&gt;"",IF($N442="","CANCELADO",IF($O442&lt;&gt;"","FACTURADO","DEVUELTO")),IF(C442="",""))</f>
        <v/>
      </c>
      <c r="T442" s="152"/>
      <c r="U442" s="144"/>
      <c r="V442" s="153"/>
      <c r="W442" s="153"/>
      <c r="X442" s="154" t="n">
        <f aca="false">V442+W442</f>
        <v>0</v>
      </c>
      <c r="Y442" s="128"/>
      <c r="Z442" s="128"/>
      <c r="AA442" s="129" t="n">
        <f aca="false">IF(AND(Y442&lt;&gt;"",Z442&lt;&gt;""),Z442-Y442,0)</f>
        <v>0</v>
      </c>
      <c r="AB442" s="130"/>
      <c r="AC442" s="130"/>
      <c r="AD442" s="129" t="n">
        <f aca="false">AA442-(AB442+AC442)</f>
        <v>0</v>
      </c>
      <c r="AE442" s="149"/>
      <c r="AF442" s="155"/>
      <c r="AG442" s="146"/>
      <c r="AH442" s="144"/>
      <c r="AI442" s="148"/>
      <c r="AJ442" s="144"/>
      <c r="AK442" s="148"/>
      <c r="AL442" s="149"/>
      <c r="AM442" s="144"/>
      <c r="AN442" s="144"/>
      <c r="AO442" s="156"/>
      <c r="AP442" s="135"/>
      <c r="AQ442" s="157"/>
      <c r="AS442" s="137" t="n">
        <v>435</v>
      </c>
      <c r="AT442" s="160" t="n">
        <v>77101001</v>
      </c>
      <c r="AU442" s="161"/>
      <c r="AV442" s="161"/>
      <c r="AW442" s="162" t="str">
        <f aca="false">IF(O442="","",O442)</f>
        <v/>
      </c>
      <c r="AX442" s="161"/>
      <c r="AY442" s="161"/>
      <c r="AZ442" s="161"/>
      <c r="BA442" s="163" t="str">
        <f aca="false">IF(E442="","",E442)</f>
        <v/>
      </c>
      <c r="BB442" s="164" t="str">
        <f aca="false">IF(K442="","",K442)</f>
        <v/>
      </c>
      <c r="BC442" s="165" t="str">
        <f aca="false">IF(L442="","",L442)</f>
        <v/>
      </c>
      <c r="BT442" s="13" t="str">
        <f aca="false">IF($S442="CANCELADO",1,"")</f>
        <v/>
      </c>
      <c r="BU442" s="13" t="str">
        <f aca="false">IF($S442="DEVUELTO",1,"")</f>
        <v/>
      </c>
      <c r="BV442" s="13" t="str">
        <f aca="false">IF($S442="DEVUELTO",1,"")</f>
        <v/>
      </c>
      <c r="BW442" s="13" t="str">
        <f aca="false">IF($S442="CANCELADO",1,"")</f>
        <v/>
      </c>
    </row>
    <row r="443" customFormat="false" ht="23.1" hidden="false" customHeight="true" outlineLevel="0" collapsed="false">
      <c r="A443" s="143" t="n">
        <v>436</v>
      </c>
      <c r="B443" s="144"/>
      <c r="C443" s="145"/>
      <c r="D443" s="146"/>
      <c r="E443" s="147"/>
      <c r="F443" s="148"/>
      <c r="G443" s="144"/>
      <c r="H443" s="144"/>
      <c r="I443" s="144"/>
      <c r="J443" s="148"/>
      <c r="K443" s="148"/>
      <c r="L443" s="149"/>
      <c r="M443" s="144"/>
      <c r="N443" s="150"/>
      <c r="O443" s="150"/>
      <c r="P443" s="151" t="n">
        <f aca="false">IF(O443="",N443,"")</f>
        <v>0</v>
      </c>
      <c r="Q443" s="151" t="str">
        <f aca="false">IF(O443="","",(IF(N443&gt;O443,N443-O443,"")))</f>
        <v/>
      </c>
      <c r="R443" s="151" t="str">
        <f aca="false">IF(N443-O443&lt;0,N443-O443,"")</f>
        <v/>
      </c>
      <c r="S443" s="151" t="str">
        <f aca="false">IF(C443&lt;&gt;"",IF($N443="","CANCELADO",IF($O443&lt;&gt;"","FACTURADO","DEVUELTO")),IF(C443="",""))</f>
        <v/>
      </c>
      <c r="T443" s="152"/>
      <c r="U443" s="144"/>
      <c r="V443" s="153"/>
      <c r="W443" s="153"/>
      <c r="X443" s="154" t="n">
        <f aca="false">V443+W443</f>
        <v>0</v>
      </c>
      <c r="Y443" s="128"/>
      <c r="Z443" s="128"/>
      <c r="AA443" s="129" t="n">
        <f aca="false">IF(AND(Y443&lt;&gt;"",Z443&lt;&gt;""),Z443-Y443,0)</f>
        <v>0</v>
      </c>
      <c r="AB443" s="130"/>
      <c r="AC443" s="130"/>
      <c r="AD443" s="129" t="n">
        <f aca="false">AA443-(AB443+AC443)</f>
        <v>0</v>
      </c>
      <c r="AE443" s="149"/>
      <c r="AF443" s="155"/>
      <c r="AG443" s="146"/>
      <c r="AH443" s="144"/>
      <c r="AI443" s="148"/>
      <c r="AJ443" s="144"/>
      <c r="AK443" s="148"/>
      <c r="AL443" s="149"/>
      <c r="AM443" s="144"/>
      <c r="AN443" s="144"/>
      <c r="AO443" s="156"/>
      <c r="AP443" s="135"/>
      <c r="AQ443" s="157"/>
      <c r="AS443" s="137" t="n">
        <v>436</v>
      </c>
      <c r="AT443" s="160" t="n">
        <v>77101001</v>
      </c>
      <c r="AU443" s="161"/>
      <c r="AV443" s="161"/>
      <c r="AW443" s="162" t="str">
        <f aca="false">IF(O443="","",O443)</f>
        <v/>
      </c>
      <c r="AX443" s="161"/>
      <c r="AY443" s="161"/>
      <c r="AZ443" s="161"/>
      <c r="BA443" s="163" t="str">
        <f aca="false">IF(E443="","",E443)</f>
        <v/>
      </c>
      <c r="BB443" s="164" t="str">
        <f aca="false">IF(K443="","",K443)</f>
        <v/>
      </c>
      <c r="BC443" s="165" t="str">
        <f aca="false">IF(L443="","",L443)</f>
        <v/>
      </c>
      <c r="BT443" s="13" t="str">
        <f aca="false">IF($S443="CANCELADO",1,"")</f>
        <v/>
      </c>
      <c r="BU443" s="13" t="str">
        <f aca="false">IF($S443="DEVUELTO",1,"")</f>
        <v/>
      </c>
      <c r="BV443" s="13" t="str">
        <f aca="false">IF($S443="DEVUELTO",1,"")</f>
        <v/>
      </c>
      <c r="BW443" s="13" t="str">
        <f aca="false">IF($S443="CANCELADO",1,"")</f>
        <v/>
      </c>
    </row>
    <row r="444" customFormat="false" ht="23.1" hidden="false" customHeight="true" outlineLevel="0" collapsed="false">
      <c r="A444" s="143" t="n">
        <v>437</v>
      </c>
      <c r="B444" s="144"/>
      <c r="C444" s="145"/>
      <c r="D444" s="146"/>
      <c r="E444" s="147"/>
      <c r="F444" s="148"/>
      <c r="G444" s="144"/>
      <c r="H444" s="144"/>
      <c r="I444" s="144"/>
      <c r="J444" s="148"/>
      <c r="K444" s="148"/>
      <c r="L444" s="149"/>
      <c r="M444" s="144"/>
      <c r="N444" s="150"/>
      <c r="O444" s="150"/>
      <c r="P444" s="151" t="n">
        <f aca="false">IF(O444="",N444,"")</f>
        <v>0</v>
      </c>
      <c r="Q444" s="151" t="str">
        <f aca="false">IF(O444="","",(IF(N444&gt;O444,N444-O444,"")))</f>
        <v/>
      </c>
      <c r="R444" s="151" t="str">
        <f aca="false">IF(N444-O444&lt;0,N444-O444,"")</f>
        <v/>
      </c>
      <c r="S444" s="151" t="str">
        <f aca="false">IF(C444&lt;&gt;"",IF($N444="","CANCELADO",IF($O444&lt;&gt;"","FACTURADO","DEVUELTO")),IF(C444="",""))</f>
        <v/>
      </c>
      <c r="T444" s="152"/>
      <c r="U444" s="144"/>
      <c r="V444" s="153"/>
      <c r="W444" s="153"/>
      <c r="X444" s="154" t="n">
        <f aca="false">V444+W444</f>
        <v>0</v>
      </c>
      <c r="Y444" s="128"/>
      <c r="Z444" s="128"/>
      <c r="AA444" s="129" t="n">
        <f aca="false">IF(AND(Y444&lt;&gt;"",Z444&lt;&gt;""),Z444-Y444,0)</f>
        <v>0</v>
      </c>
      <c r="AB444" s="130"/>
      <c r="AC444" s="130"/>
      <c r="AD444" s="129" t="n">
        <f aca="false">AA444-(AB444+AC444)</f>
        <v>0</v>
      </c>
      <c r="AE444" s="149"/>
      <c r="AF444" s="155"/>
      <c r="AG444" s="146"/>
      <c r="AH444" s="144"/>
      <c r="AI444" s="148"/>
      <c r="AJ444" s="144"/>
      <c r="AK444" s="148"/>
      <c r="AL444" s="149"/>
      <c r="AM444" s="144"/>
      <c r="AN444" s="144"/>
      <c r="AO444" s="156"/>
      <c r="AP444" s="135"/>
      <c r="AQ444" s="157"/>
      <c r="AS444" s="137" t="n">
        <v>437</v>
      </c>
      <c r="AT444" s="160" t="n">
        <v>77101001</v>
      </c>
      <c r="AU444" s="161"/>
      <c r="AV444" s="161"/>
      <c r="AW444" s="162" t="str">
        <f aca="false">IF(O444="","",O444)</f>
        <v/>
      </c>
      <c r="AX444" s="161"/>
      <c r="AY444" s="161"/>
      <c r="AZ444" s="161"/>
      <c r="BA444" s="163" t="str">
        <f aca="false">IF(E444="","",E444)</f>
        <v/>
      </c>
      <c r="BB444" s="164" t="str">
        <f aca="false">IF(K444="","",K444)</f>
        <v/>
      </c>
      <c r="BC444" s="165" t="str">
        <f aca="false">IF(L444="","",L444)</f>
        <v/>
      </c>
      <c r="BT444" s="13" t="str">
        <f aca="false">IF($S444="CANCELADO",1,"")</f>
        <v/>
      </c>
      <c r="BU444" s="13" t="str">
        <f aca="false">IF($S444="DEVUELTO",1,"")</f>
        <v/>
      </c>
      <c r="BV444" s="13" t="str">
        <f aca="false">IF($S444="DEVUELTO",1,"")</f>
        <v/>
      </c>
      <c r="BW444" s="13" t="str">
        <f aca="false">IF($S444="CANCELADO",1,"")</f>
        <v/>
      </c>
    </row>
    <row r="445" customFormat="false" ht="23.1" hidden="false" customHeight="true" outlineLevel="0" collapsed="false">
      <c r="A445" s="143" t="n">
        <v>438</v>
      </c>
      <c r="B445" s="144"/>
      <c r="C445" s="145"/>
      <c r="D445" s="146"/>
      <c r="E445" s="147"/>
      <c r="F445" s="148"/>
      <c r="G445" s="144"/>
      <c r="H445" s="144"/>
      <c r="I445" s="144"/>
      <c r="J445" s="148"/>
      <c r="K445" s="148"/>
      <c r="L445" s="149"/>
      <c r="M445" s="144"/>
      <c r="N445" s="150"/>
      <c r="O445" s="150"/>
      <c r="P445" s="151" t="n">
        <f aca="false">IF(O445="",N445,"")</f>
        <v>0</v>
      </c>
      <c r="Q445" s="151" t="str">
        <f aca="false">IF(O445="","",(IF(N445&gt;O445,N445-O445,"")))</f>
        <v/>
      </c>
      <c r="R445" s="151" t="str">
        <f aca="false">IF(N445-O445&lt;0,N445-O445,"")</f>
        <v/>
      </c>
      <c r="S445" s="151" t="str">
        <f aca="false">IF(C445&lt;&gt;"",IF($N445="","CANCELADO",IF($O445&lt;&gt;"","FACTURADO","DEVUELTO")),IF(C445="",""))</f>
        <v/>
      </c>
      <c r="T445" s="152"/>
      <c r="U445" s="144"/>
      <c r="V445" s="153"/>
      <c r="W445" s="153"/>
      <c r="X445" s="154" t="n">
        <f aca="false">V445+W445</f>
        <v>0</v>
      </c>
      <c r="Y445" s="128"/>
      <c r="Z445" s="128"/>
      <c r="AA445" s="129" t="n">
        <f aca="false">IF(AND(Y445&lt;&gt;"",Z445&lt;&gt;""),Z445-Y445,0)</f>
        <v>0</v>
      </c>
      <c r="AB445" s="130"/>
      <c r="AC445" s="130"/>
      <c r="AD445" s="129" t="n">
        <f aca="false">AA445-(AB445+AC445)</f>
        <v>0</v>
      </c>
      <c r="AE445" s="149"/>
      <c r="AF445" s="155"/>
      <c r="AG445" s="146"/>
      <c r="AH445" s="144"/>
      <c r="AI445" s="148"/>
      <c r="AJ445" s="144"/>
      <c r="AK445" s="148"/>
      <c r="AL445" s="149"/>
      <c r="AM445" s="144"/>
      <c r="AN445" s="144"/>
      <c r="AO445" s="156"/>
      <c r="AP445" s="135"/>
      <c r="AQ445" s="157"/>
      <c r="AS445" s="137" t="n">
        <v>438</v>
      </c>
      <c r="AT445" s="160" t="n">
        <v>77101001</v>
      </c>
      <c r="AU445" s="161"/>
      <c r="AV445" s="161"/>
      <c r="AW445" s="162" t="str">
        <f aca="false">IF(O445="","",O445)</f>
        <v/>
      </c>
      <c r="AX445" s="161"/>
      <c r="AY445" s="161"/>
      <c r="AZ445" s="161"/>
      <c r="BA445" s="163" t="str">
        <f aca="false">IF(E445="","",E445)</f>
        <v/>
      </c>
      <c r="BB445" s="164" t="str">
        <f aca="false">IF(K445="","",K445)</f>
        <v/>
      </c>
      <c r="BC445" s="165" t="str">
        <f aca="false">IF(L445="","",L445)</f>
        <v/>
      </c>
      <c r="BT445" s="13" t="str">
        <f aca="false">IF($S445="CANCELADO",1,"")</f>
        <v/>
      </c>
      <c r="BU445" s="13" t="str">
        <f aca="false">IF($S445="DEVUELTO",1,"")</f>
        <v/>
      </c>
      <c r="BV445" s="13" t="str">
        <f aca="false">IF($S445="DEVUELTO",1,"")</f>
        <v/>
      </c>
      <c r="BW445" s="13" t="str">
        <f aca="false">IF($S445="CANCELADO",1,"")</f>
        <v/>
      </c>
    </row>
    <row r="446" customFormat="false" ht="23.1" hidden="false" customHeight="true" outlineLevel="0" collapsed="false">
      <c r="A446" s="143" t="n">
        <v>439</v>
      </c>
      <c r="B446" s="144"/>
      <c r="C446" s="145"/>
      <c r="D446" s="146"/>
      <c r="E446" s="147"/>
      <c r="F446" s="148"/>
      <c r="G446" s="144"/>
      <c r="H446" s="144"/>
      <c r="I446" s="144"/>
      <c r="J446" s="148"/>
      <c r="K446" s="148"/>
      <c r="L446" s="149"/>
      <c r="M446" s="144"/>
      <c r="N446" s="150"/>
      <c r="O446" s="150"/>
      <c r="P446" s="151" t="n">
        <f aca="false">IF(O446="",N446,"")</f>
        <v>0</v>
      </c>
      <c r="Q446" s="151" t="str">
        <f aca="false">IF(O446="","",(IF(N446&gt;O446,N446-O446,"")))</f>
        <v/>
      </c>
      <c r="R446" s="151" t="str">
        <f aca="false">IF(N446-O446&lt;0,N446-O446,"")</f>
        <v/>
      </c>
      <c r="S446" s="151" t="str">
        <f aca="false">IF(C446&lt;&gt;"",IF($N446="","CANCELADO",IF($O446&lt;&gt;"","FACTURADO","DEVUELTO")),IF(C446="",""))</f>
        <v/>
      </c>
      <c r="T446" s="152"/>
      <c r="U446" s="144"/>
      <c r="V446" s="153"/>
      <c r="W446" s="153"/>
      <c r="X446" s="154" t="n">
        <f aca="false">V446+W446</f>
        <v>0</v>
      </c>
      <c r="Y446" s="128"/>
      <c r="Z446" s="128"/>
      <c r="AA446" s="129" t="n">
        <f aca="false">IF(AND(Y446&lt;&gt;"",Z446&lt;&gt;""),Z446-Y446,0)</f>
        <v>0</v>
      </c>
      <c r="AB446" s="130"/>
      <c r="AC446" s="130"/>
      <c r="AD446" s="129" t="n">
        <f aca="false">AA446-(AB446+AC446)</f>
        <v>0</v>
      </c>
      <c r="AE446" s="149"/>
      <c r="AF446" s="155"/>
      <c r="AG446" s="146"/>
      <c r="AH446" s="144"/>
      <c r="AI446" s="148"/>
      <c r="AJ446" s="144"/>
      <c r="AK446" s="148"/>
      <c r="AL446" s="149"/>
      <c r="AM446" s="144"/>
      <c r="AN446" s="144"/>
      <c r="AO446" s="156"/>
      <c r="AP446" s="135"/>
      <c r="AQ446" s="157"/>
      <c r="AS446" s="137" t="n">
        <v>439</v>
      </c>
      <c r="AT446" s="160" t="n">
        <v>77101001</v>
      </c>
      <c r="AU446" s="161"/>
      <c r="AV446" s="161"/>
      <c r="AW446" s="162" t="str">
        <f aca="false">IF(O446="","",O446)</f>
        <v/>
      </c>
      <c r="AX446" s="161"/>
      <c r="AY446" s="161"/>
      <c r="AZ446" s="161"/>
      <c r="BA446" s="163" t="str">
        <f aca="false">IF(E446="","",E446)</f>
        <v/>
      </c>
      <c r="BB446" s="164" t="str">
        <f aca="false">IF(K446="","",K446)</f>
        <v/>
      </c>
      <c r="BC446" s="165" t="str">
        <f aca="false">IF(L446="","",L446)</f>
        <v/>
      </c>
      <c r="BT446" s="13" t="str">
        <f aca="false">IF($S446="CANCELADO",1,"")</f>
        <v/>
      </c>
      <c r="BU446" s="13" t="str">
        <f aca="false">IF($S446="DEVUELTO",1,"")</f>
        <v/>
      </c>
      <c r="BV446" s="13" t="str">
        <f aca="false">IF($S446="DEVUELTO",1,"")</f>
        <v/>
      </c>
      <c r="BW446" s="13" t="str">
        <f aca="false">IF($S446="CANCELADO",1,"")</f>
        <v/>
      </c>
    </row>
    <row r="447" customFormat="false" ht="23.1" hidden="false" customHeight="true" outlineLevel="0" collapsed="false">
      <c r="A447" s="143" t="n">
        <v>440</v>
      </c>
      <c r="B447" s="144"/>
      <c r="C447" s="145"/>
      <c r="D447" s="146"/>
      <c r="E447" s="147"/>
      <c r="F447" s="148"/>
      <c r="G447" s="144"/>
      <c r="H447" s="144"/>
      <c r="I447" s="144"/>
      <c r="J447" s="148"/>
      <c r="K447" s="148"/>
      <c r="L447" s="149"/>
      <c r="M447" s="144"/>
      <c r="N447" s="150"/>
      <c r="O447" s="150"/>
      <c r="P447" s="151" t="n">
        <f aca="false">IF(O447="",N447,"")</f>
        <v>0</v>
      </c>
      <c r="Q447" s="151" t="str">
        <f aca="false">IF(O447="","",(IF(N447&gt;O447,N447-O447,"")))</f>
        <v/>
      </c>
      <c r="R447" s="151" t="str">
        <f aca="false">IF(N447-O447&lt;0,N447-O447,"")</f>
        <v/>
      </c>
      <c r="S447" s="151" t="str">
        <f aca="false">IF(C447&lt;&gt;"",IF($N447="","CANCELADO",IF($O447&lt;&gt;"","FACTURADO","DEVUELTO")),IF(C447="",""))</f>
        <v/>
      </c>
      <c r="T447" s="152"/>
      <c r="U447" s="144"/>
      <c r="V447" s="153"/>
      <c r="W447" s="153"/>
      <c r="X447" s="154" t="n">
        <f aca="false">V447+W447</f>
        <v>0</v>
      </c>
      <c r="Y447" s="128"/>
      <c r="Z447" s="128"/>
      <c r="AA447" s="129" t="n">
        <f aca="false">IF(AND(Y447&lt;&gt;"",Z447&lt;&gt;""),Z447-Y447,0)</f>
        <v>0</v>
      </c>
      <c r="AB447" s="130"/>
      <c r="AC447" s="130"/>
      <c r="AD447" s="129" t="n">
        <f aca="false">AA447-(AB447+AC447)</f>
        <v>0</v>
      </c>
      <c r="AE447" s="149"/>
      <c r="AF447" s="155"/>
      <c r="AG447" s="146"/>
      <c r="AH447" s="144"/>
      <c r="AI447" s="148"/>
      <c r="AJ447" s="144"/>
      <c r="AK447" s="148"/>
      <c r="AL447" s="149"/>
      <c r="AM447" s="144"/>
      <c r="AN447" s="144"/>
      <c r="AO447" s="156"/>
      <c r="AP447" s="135"/>
      <c r="AQ447" s="157"/>
      <c r="AS447" s="137" t="n">
        <v>440</v>
      </c>
      <c r="AT447" s="160" t="n">
        <v>77101001</v>
      </c>
      <c r="AU447" s="161"/>
      <c r="AV447" s="161"/>
      <c r="AW447" s="162" t="str">
        <f aca="false">IF(O447="","",O447)</f>
        <v/>
      </c>
      <c r="AX447" s="161"/>
      <c r="AY447" s="161"/>
      <c r="AZ447" s="161"/>
      <c r="BA447" s="163" t="str">
        <f aca="false">IF(E447="","",E447)</f>
        <v/>
      </c>
      <c r="BB447" s="164" t="str">
        <f aca="false">IF(K447="","",K447)</f>
        <v/>
      </c>
      <c r="BC447" s="165" t="str">
        <f aca="false">IF(L447="","",L447)</f>
        <v/>
      </c>
      <c r="BT447" s="13" t="str">
        <f aca="false">IF($S447="CANCELADO",1,"")</f>
        <v/>
      </c>
      <c r="BU447" s="13" t="str">
        <f aca="false">IF($S447="DEVUELTO",1,"")</f>
        <v/>
      </c>
      <c r="BV447" s="13" t="str">
        <f aca="false">IF($S447="DEVUELTO",1,"")</f>
        <v/>
      </c>
      <c r="BW447" s="13" t="str">
        <f aca="false">IF($S447="CANCELADO",1,"")</f>
        <v/>
      </c>
    </row>
    <row r="448" customFormat="false" ht="23.1" hidden="false" customHeight="true" outlineLevel="0" collapsed="false">
      <c r="A448" s="143" t="n">
        <v>441</v>
      </c>
      <c r="B448" s="144"/>
      <c r="C448" s="145"/>
      <c r="D448" s="146"/>
      <c r="E448" s="147"/>
      <c r="F448" s="148"/>
      <c r="G448" s="144"/>
      <c r="H448" s="144"/>
      <c r="I448" s="144"/>
      <c r="J448" s="148"/>
      <c r="K448" s="148"/>
      <c r="L448" s="149"/>
      <c r="M448" s="144"/>
      <c r="N448" s="150"/>
      <c r="O448" s="150"/>
      <c r="P448" s="151" t="n">
        <f aca="false">IF(O448="",N448,"")</f>
        <v>0</v>
      </c>
      <c r="Q448" s="151" t="str">
        <f aca="false">IF(O448="","",(IF(N448&gt;O448,N448-O448,"")))</f>
        <v/>
      </c>
      <c r="R448" s="151" t="str">
        <f aca="false">IF(N448-O448&lt;0,N448-O448,"")</f>
        <v/>
      </c>
      <c r="S448" s="151" t="str">
        <f aca="false">IF(C448&lt;&gt;"",IF($N448="","CANCELADO",IF($O448&lt;&gt;"","FACTURADO","DEVUELTO")),IF(C448="",""))</f>
        <v/>
      </c>
      <c r="T448" s="152"/>
      <c r="U448" s="144"/>
      <c r="V448" s="153"/>
      <c r="W448" s="153"/>
      <c r="X448" s="154" t="n">
        <f aca="false">V448+W448</f>
        <v>0</v>
      </c>
      <c r="Y448" s="128"/>
      <c r="Z448" s="128"/>
      <c r="AA448" s="129" t="n">
        <f aca="false">IF(AND(Y448&lt;&gt;"",Z448&lt;&gt;""),Z448-Y448,0)</f>
        <v>0</v>
      </c>
      <c r="AB448" s="130"/>
      <c r="AC448" s="130"/>
      <c r="AD448" s="129" t="n">
        <f aca="false">AA448-(AB448+AC448)</f>
        <v>0</v>
      </c>
      <c r="AE448" s="149"/>
      <c r="AF448" s="155"/>
      <c r="AG448" s="146"/>
      <c r="AH448" s="144"/>
      <c r="AI448" s="148"/>
      <c r="AJ448" s="144"/>
      <c r="AK448" s="148"/>
      <c r="AL448" s="149"/>
      <c r="AM448" s="144"/>
      <c r="AN448" s="144"/>
      <c r="AO448" s="156"/>
      <c r="AP448" s="135"/>
      <c r="AQ448" s="157"/>
      <c r="AS448" s="137" t="n">
        <v>441</v>
      </c>
      <c r="AT448" s="138" t="n">
        <v>77101001</v>
      </c>
      <c r="AU448" s="138"/>
      <c r="AV448" s="138"/>
      <c r="AW448" s="139" t="str">
        <f aca="false">IF(O448="","",O448)</f>
        <v/>
      </c>
      <c r="AX448" s="138"/>
      <c r="AY448" s="138"/>
      <c r="AZ448" s="138"/>
      <c r="BA448" s="140" t="str">
        <f aca="false">IF(E448="","",E448)</f>
        <v/>
      </c>
      <c r="BB448" s="141" t="str">
        <f aca="false">IF(K448="","",K448)</f>
        <v/>
      </c>
      <c r="BC448" s="142" t="str">
        <f aca="false">IF(L448="","",L448)</f>
        <v/>
      </c>
      <c r="BT448" s="13" t="str">
        <f aca="false">IF($S448="CANCELADO",1,"")</f>
        <v/>
      </c>
      <c r="BU448" s="13" t="str">
        <f aca="false">IF($S448="DEVUELTO",1,"")</f>
        <v/>
      </c>
      <c r="BV448" s="13" t="str">
        <f aca="false">IF($S448="DEVUELTO",1,"")</f>
        <v/>
      </c>
      <c r="BW448" s="13" t="str">
        <f aca="false">IF($S448="CANCELADO",1,"")</f>
        <v/>
      </c>
    </row>
    <row r="449" customFormat="false" ht="23.1" hidden="false" customHeight="true" outlineLevel="0" collapsed="false">
      <c r="A449" s="143" t="n">
        <v>442</v>
      </c>
      <c r="B449" s="144"/>
      <c r="C449" s="145"/>
      <c r="D449" s="146"/>
      <c r="E449" s="147"/>
      <c r="F449" s="148"/>
      <c r="G449" s="144"/>
      <c r="H449" s="144"/>
      <c r="I449" s="144"/>
      <c r="J449" s="148"/>
      <c r="K449" s="148"/>
      <c r="L449" s="149"/>
      <c r="M449" s="144"/>
      <c r="N449" s="150"/>
      <c r="O449" s="150"/>
      <c r="P449" s="151" t="n">
        <f aca="false">IF(O449="",N449,"")</f>
        <v>0</v>
      </c>
      <c r="Q449" s="151" t="str">
        <f aca="false">IF(O449="","",(IF(N449&gt;O449,N449-O449,"")))</f>
        <v/>
      </c>
      <c r="R449" s="151" t="str">
        <f aca="false">IF(N449-O449&lt;0,N449-O449,"")</f>
        <v/>
      </c>
      <c r="S449" s="151" t="str">
        <f aca="false">IF(C449&lt;&gt;"",IF($N449="","CANCELADO",IF($O449&lt;&gt;"","FACTURADO","DEVUELTO")),IF(C449="",""))</f>
        <v/>
      </c>
      <c r="T449" s="152"/>
      <c r="U449" s="144"/>
      <c r="V449" s="153"/>
      <c r="W449" s="153"/>
      <c r="X449" s="154" t="n">
        <f aca="false">V449+W449</f>
        <v>0</v>
      </c>
      <c r="Y449" s="128"/>
      <c r="Z449" s="128"/>
      <c r="AA449" s="129" t="n">
        <f aca="false">IF(AND(Y449&lt;&gt;"",Z449&lt;&gt;""),Z449-Y449,0)</f>
        <v>0</v>
      </c>
      <c r="AB449" s="130"/>
      <c r="AC449" s="130"/>
      <c r="AD449" s="129" t="n">
        <f aca="false">AA449-(AB449+AC449)</f>
        <v>0</v>
      </c>
      <c r="AE449" s="149"/>
      <c r="AF449" s="155"/>
      <c r="AG449" s="146"/>
      <c r="AH449" s="144"/>
      <c r="AI449" s="148"/>
      <c r="AJ449" s="144"/>
      <c r="AK449" s="148"/>
      <c r="AL449" s="149"/>
      <c r="AM449" s="144"/>
      <c r="AN449" s="144"/>
      <c r="AO449" s="156"/>
      <c r="AP449" s="135"/>
      <c r="AQ449" s="157"/>
      <c r="AS449" s="137" t="n">
        <v>442</v>
      </c>
      <c r="AT449" s="141" t="n">
        <v>77101001</v>
      </c>
      <c r="AU449" s="138"/>
      <c r="AV449" s="138"/>
      <c r="AW449" s="139" t="str">
        <f aca="false">IF(O449="","",O449)</f>
        <v/>
      </c>
      <c r="AX449" s="138"/>
      <c r="AY449" s="138"/>
      <c r="AZ449" s="138"/>
      <c r="BA449" s="140" t="str">
        <f aca="false">IF(E449="","",E449)</f>
        <v/>
      </c>
      <c r="BB449" s="141" t="str">
        <f aca="false">IF(K449="","",K449)</f>
        <v/>
      </c>
      <c r="BC449" s="142" t="str">
        <f aca="false">IF(L449="","",L449)</f>
        <v/>
      </c>
      <c r="BT449" s="13" t="str">
        <f aca="false">IF($S449="CANCELADO",1,"")</f>
        <v/>
      </c>
      <c r="BU449" s="13" t="str">
        <f aca="false">IF($S449="DEVUELTO",1,"")</f>
        <v/>
      </c>
      <c r="BV449" s="13" t="str">
        <f aca="false">IF($S449="DEVUELTO",1,"")</f>
        <v/>
      </c>
      <c r="BW449" s="13" t="str">
        <f aca="false">IF($S449="CANCELADO",1,"")</f>
        <v/>
      </c>
    </row>
    <row r="450" customFormat="false" ht="23.1" hidden="false" customHeight="true" outlineLevel="0" collapsed="false">
      <c r="A450" s="143" t="n">
        <v>443</v>
      </c>
      <c r="B450" s="144"/>
      <c r="C450" s="145"/>
      <c r="D450" s="146"/>
      <c r="E450" s="147"/>
      <c r="F450" s="148"/>
      <c r="G450" s="144"/>
      <c r="H450" s="144"/>
      <c r="I450" s="144"/>
      <c r="J450" s="148"/>
      <c r="K450" s="148"/>
      <c r="L450" s="149"/>
      <c r="M450" s="144"/>
      <c r="N450" s="150"/>
      <c r="O450" s="150"/>
      <c r="P450" s="151" t="n">
        <f aca="false">IF(O450="",N450,"")</f>
        <v>0</v>
      </c>
      <c r="Q450" s="151" t="str">
        <f aca="false">IF(O450="","",(IF(N450&gt;O450,N450-O450,"")))</f>
        <v/>
      </c>
      <c r="R450" s="151" t="str">
        <f aca="false">IF(N450-O450&lt;0,N450-O450,"")</f>
        <v/>
      </c>
      <c r="S450" s="151" t="str">
        <f aca="false">IF(C450&lt;&gt;"",IF($N450="","CANCELADO",IF($O450&lt;&gt;"","FACTURADO","DEVUELTO")),IF(C450="",""))</f>
        <v/>
      </c>
      <c r="T450" s="152"/>
      <c r="U450" s="144"/>
      <c r="V450" s="153"/>
      <c r="W450" s="153"/>
      <c r="X450" s="154" t="n">
        <f aca="false">V450+W450</f>
        <v>0</v>
      </c>
      <c r="Y450" s="128"/>
      <c r="Z450" s="128"/>
      <c r="AA450" s="129" t="n">
        <f aca="false">IF(AND(Y450&lt;&gt;"",Z450&lt;&gt;""),Z450-Y450,0)</f>
        <v>0</v>
      </c>
      <c r="AB450" s="130"/>
      <c r="AC450" s="130"/>
      <c r="AD450" s="129" t="n">
        <f aca="false">AA450-(AB450+AC450)</f>
        <v>0</v>
      </c>
      <c r="AE450" s="149"/>
      <c r="AF450" s="155"/>
      <c r="AG450" s="146"/>
      <c r="AH450" s="144"/>
      <c r="AI450" s="148"/>
      <c r="AJ450" s="144"/>
      <c r="AK450" s="148"/>
      <c r="AL450" s="149"/>
      <c r="AM450" s="144"/>
      <c r="AN450" s="144"/>
      <c r="AO450" s="156"/>
      <c r="AP450" s="135"/>
      <c r="AQ450" s="157"/>
      <c r="AS450" s="137" t="n">
        <v>443</v>
      </c>
      <c r="AT450" s="158" t="n">
        <v>77101001</v>
      </c>
      <c r="AU450" s="138"/>
      <c r="AV450" s="138"/>
      <c r="AW450" s="139" t="str">
        <f aca="false">IF(O450="","",O450)</f>
        <v/>
      </c>
      <c r="AX450" s="138"/>
      <c r="AY450" s="138"/>
      <c r="AZ450" s="138"/>
      <c r="BA450" s="140" t="str">
        <f aca="false">IF(E450="","",E450)</f>
        <v/>
      </c>
      <c r="BB450" s="141" t="str">
        <f aca="false">IF(K450="","",K450)</f>
        <v/>
      </c>
      <c r="BC450" s="142" t="str">
        <f aca="false">IF(L450="","",L450)</f>
        <v/>
      </c>
      <c r="BT450" s="13" t="str">
        <f aca="false">IF($S450="CANCELADO",1,"")</f>
        <v/>
      </c>
      <c r="BU450" s="13" t="str">
        <f aca="false">IF($S450="DEVUELTO",1,"")</f>
        <v/>
      </c>
      <c r="BV450" s="13" t="str">
        <f aca="false">IF($S450="DEVUELTO",1,"")</f>
        <v/>
      </c>
      <c r="BW450" s="13" t="str">
        <f aca="false">IF($S450="CANCELADO",1,"")</f>
        <v/>
      </c>
    </row>
    <row r="451" customFormat="false" ht="23.1" hidden="false" customHeight="true" outlineLevel="0" collapsed="false">
      <c r="A451" s="143" t="n">
        <v>444</v>
      </c>
      <c r="B451" s="144"/>
      <c r="C451" s="145"/>
      <c r="D451" s="146"/>
      <c r="E451" s="147"/>
      <c r="F451" s="148"/>
      <c r="G451" s="144"/>
      <c r="H451" s="144"/>
      <c r="I451" s="144"/>
      <c r="J451" s="148"/>
      <c r="K451" s="148"/>
      <c r="L451" s="149"/>
      <c r="M451" s="144"/>
      <c r="N451" s="150"/>
      <c r="O451" s="150"/>
      <c r="P451" s="151" t="n">
        <f aca="false">IF(O451="",N451,"")</f>
        <v>0</v>
      </c>
      <c r="Q451" s="151" t="str">
        <f aca="false">IF(O451="","",(IF(N451&gt;O451,N451-O451,"")))</f>
        <v/>
      </c>
      <c r="R451" s="151" t="str">
        <f aca="false">IF(N451-O451&lt;0,N451-O451,"")</f>
        <v/>
      </c>
      <c r="S451" s="151" t="str">
        <f aca="false">IF(C451&lt;&gt;"",IF($N451="","CANCELADO",IF($O451&lt;&gt;"","FACTURADO","DEVUELTO")),IF(C451="",""))</f>
        <v/>
      </c>
      <c r="T451" s="152"/>
      <c r="U451" s="144"/>
      <c r="V451" s="153"/>
      <c r="W451" s="153"/>
      <c r="X451" s="154" t="n">
        <f aca="false">V451+W451</f>
        <v>0</v>
      </c>
      <c r="Y451" s="128"/>
      <c r="Z451" s="128"/>
      <c r="AA451" s="129" t="n">
        <f aca="false">IF(AND(Y451&lt;&gt;"",Z451&lt;&gt;""),Z451-Y451,0)</f>
        <v>0</v>
      </c>
      <c r="AB451" s="130"/>
      <c r="AC451" s="130"/>
      <c r="AD451" s="129" t="n">
        <f aca="false">AA451-(AB451+AC451)</f>
        <v>0</v>
      </c>
      <c r="AE451" s="149"/>
      <c r="AF451" s="155"/>
      <c r="AG451" s="146"/>
      <c r="AH451" s="144"/>
      <c r="AI451" s="148"/>
      <c r="AJ451" s="144"/>
      <c r="AK451" s="148"/>
      <c r="AL451" s="149"/>
      <c r="AM451" s="144"/>
      <c r="AN451" s="144"/>
      <c r="AO451" s="156"/>
      <c r="AP451" s="135"/>
      <c r="AQ451" s="157"/>
      <c r="AS451" s="137" t="n">
        <v>444</v>
      </c>
      <c r="AT451" s="158" t="n">
        <v>77101001</v>
      </c>
      <c r="AU451" s="138"/>
      <c r="AV451" s="138"/>
      <c r="AW451" s="139" t="str">
        <f aca="false">IF(O451="","",O451)</f>
        <v/>
      </c>
      <c r="AX451" s="138"/>
      <c r="AY451" s="138"/>
      <c r="AZ451" s="138"/>
      <c r="BA451" s="140" t="str">
        <f aca="false">IF(E451="","",E451)</f>
        <v/>
      </c>
      <c r="BB451" s="141" t="str">
        <f aca="false">IF(K451="","",K451)</f>
        <v/>
      </c>
      <c r="BC451" s="142" t="str">
        <f aca="false">IF(L451="","",L451)</f>
        <v/>
      </c>
      <c r="BT451" s="13" t="str">
        <f aca="false">IF($S451="CANCELADO",1,"")</f>
        <v/>
      </c>
      <c r="BU451" s="13" t="str">
        <f aca="false">IF($S451="DEVUELTO",1,"")</f>
        <v/>
      </c>
      <c r="BV451" s="13" t="str">
        <f aca="false">IF($S451="DEVUELTO",1,"")</f>
        <v/>
      </c>
      <c r="BW451" s="13" t="str">
        <f aca="false">IF($S451="CANCELADO",1,"")</f>
        <v/>
      </c>
    </row>
    <row r="452" customFormat="false" ht="23.1" hidden="false" customHeight="true" outlineLevel="0" collapsed="false">
      <c r="A452" s="143" t="n">
        <v>445</v>
      </c>
      <c r="B452" s="144"/>
      <c r="C452" s="145"/>
      <c r="D452" s="146"/>
      <c r="E452" s="147"/>
      <c r="F452" s="148"/>
      <c r="G452" s="144"/>
      <c r="H452" s="144"/>
      <c r="I452" s="144"/>
      <c r="J452" s="148"/>
      <c r="K452" s="148"/>
      <c r="L452" s="149"/>
      <c r="M452" s="144"/>
      <c r="N452" s="150"/>
      <c r="O452" s="150"/>
      <c r="P452" s="151" t="n">
        <f aca="false">IF(O452="",N452,"")</f>
        <v>0</v>
      </c>
      <c r="Q452" s="151" t="str">
        <f aca="false">IF(O452="","",(IF(N452&gt;O452,N452-O452,"")))</f>
        <v/>
      </c>
      <c r="R452" s="151" t="str">
        <f aca="false">IF(N452-O452&lt;0,N452-O452,"")</f>
        <v/>
      </c>
      <c r="S452" s="151" t="str">
        <f aca="false">IF(C452&lt;&gt;"",IF($N452="","CANCELADO",IF($O452&lt;&gt;"","FACTURADO","DEVUELTO")),IF(C452="",""))</f>
        <v/>
      </c>
      <c r="T452" s="152"/>
      <c r="U452" s="144"/>
      <c r="V452" s="153"/>
      <c r="W452" s="153"/>
      <c r="X452" s="154" t="n">
        <f aca="false">V452+W452</f>
        <v>0</v>
      </c>
      <c r="Y452" s="128"/>
      <c r="Z452" s="128"/>
      <c r="AA452" s="129" t="n">
        <f aca="false">IF(AND(Y452&lt;&gt;"",Z452&lt;&gt;""),Z452-Y452,0)</f>
        <v>0</v>
      </c>
      <c r="AB452" s="130"/>
      <c r="AC452" s="130"/>
      <c r="AD452" s="129" t="n">
        <f aca="false">AA452-(AB452+AC452)</f>
        <v>0</v>
      </c>
      <c r="AE452" s="149"/>
      <c r="AF452" s="155"/>
      <c r="AG452" s="146"/>
      <c r="AH452" s="144"/>
      <c r="AI452" s="148"/>
      <c r="AJ452" s="144"/>
      <c r="AK452" s="148"/>
      <c r="AL452" s="149"/>
      <c r="AM452" s="144"/>
      <c r="AN452" s="144"/>
      <c r="AO452" s="156"/>
      <c r="AP452" s="135"/>
      <c r="AQ452" s="157"/>
      <c r="AS452" s="137" t="n">
        <v>445</v>
      </c>
      <c r="AT452" s="158" t="n">
        <v>77101001</v>
      </c>
      <c r="AU452" s="138"/>
      <c r="AV452" s="138"/>
      <c r="AW452" s="139" t="str">
        <f aca="false">IF(O452="","",O452)</f>
        <v/>
      </c>
      <c r="AX452" s="138"/>
      <c r="AY452" s="138"/>
      <c r="AZ452" s="138"/>
      <c r="BA452" s="140" t="str">
        <f aca="false">IF(E452="","",E452)</f>
        <v/>
      </c>
      <c r="BB452" s="141" t="str">
        <f aca="false">IF(K452="","",K452)</f>
        <v/>
      </c>
      <c r="BC452" s="142" t="str">
        <f aca="false">IF(L452="","",L452)</f>
        <v/>
      </c>
      <c r="BT452" s="13" t="str">
        <f aca="false">IF($S452="CANCELADO",1,"")</f>
        <v/>
      </c>
      <c r="BU452" s="13" t="str">
        <f aca="false">IF($S452="DEVUELTO",1,"")</f>
        <v/>
      </c>
      <c r="BV452" s="13" t="str">
        <f aca="false">IF($S452="DEVUELTO",1,"")</f>
        <v/>
      </c>
      <c r="BW452" s="13" t="str">
        <f aca="false">IF($S452="CANCELADO",1,"")</f>
        <v/>
      </c>
    </row>
    <row r="453" customFormat="false" ht="23.1" hidden="false" customHeight="true" outlineLevel="0" collapsed="false">
      <c r="A453" s="143" t="n">
        <v>446</v>
      </c>
      <c r="B453" s="144"/>
      <c r="C453" s="145"/>
      <c r="D453" s="146"/>
      <c r="E453" s="147"/>
      <c r="F453" s="148"/>
      <c r="G453" s="144"/>
      <c r="H453" s="144"/>
      <c r="I453" s="144"/>
      <c r="J453" s="148"/>
      <c r="K453" s="148"/>
      <c r="L453" s="149"/>
      <c r="M453" s="144"/>
      <c r="N453" s="150"/>
      <c r="O453" s="150"/>
      <c r="P453" s="151" t="n">
        <f aca="false">IF(O453="",N453,"")</f>
        <v>0</v>
      </c>
      <c r="Q453" s="151" t="str">
        <f aca="false">IF(O453="","",(IF(N453&gt;O453,N453-O453,"")))</f>
        <v/>
      </c>
      <c r="R453" s="151" t="str">
        <f aca="false">IF(N453-O453&lt;0,N453-O453,"")</f>
        <v/>
      </c>
      <c r="S453" s="151" t="str">
        <f aca="false">IF(C453&lt;&gt;"",IF($N453="","CANCELADO",IF($O453&lt;&gt;"","FACTURADO","DEVUELTO")),IF(C453="",""))</f>
        <v/>
      </c>
      <c r="T453" s="152"/>
      <c r="U453" s="144"/>
      <c r="V453" s="153"/>
      <c r="W453" s="153"/>
      <c r="X453" s="154" t="n">
        <f aca="false">V453+W453</f>
        <v>0</v>
      </c>
      <c r="Y453" s="128"/>
      <c r="Z453" s="128"/>
      <c r="AA453" s="129" t="n">
        <f aca="false">IF(AND(Y453&lt;&gt;"",Z453&lt;&gt;""),Z453-Y453,0)</f>
        <v>0</v>
      </c>
      <c r="AB453" s="130"/>
      <c r="AC453" s="130"/>
      <c r="AD453" s="129" t="n">
        <f aca="false">AA453-(AB453+AC453)</f>
        <v>0</v>
      </c>
      <c r="AE453" s="149"/>
      <c r="AF453" s="155"/>
      <c r="AG453" s="146"/>
      <c r="AH453" s="144"/>
      <c r="AI453" s="148"/>
      <c r="AJ453" s="144"/>
      <c r="AK453" s="148"/>
      <c r="AL453" s="149"/>
      <c r="AM453" s="144"/>
      <c r="AN453" s="144"/>
      <c r="AO453" s="156"/>
      <c r="AP453" s="135"/>
      <c r="AQ453" s="157"/>
      <c r="AS453" s="137" t="n">
        <v>446</v>
      </c>
      <c r="AT453" s="158" t="n">
        <v>77101001</v>
      </c>
      <c r="AU453" s="138"/>
      <c r="AV453" s="138"/>
      <c r="AW453" s="139" t="str">
        <f aca="false">IF(O453="","",O453)</f>
        <v/>
      </c>
      <c r="AX453" s="138"/>
      <c r="AY453" s="138"/>
      <c r="AZ453" s="138"/>
      <c r="BA453" s="140" t="str">
        <f aca="false">IF(E453="","",E453)</f>
        <v/>
      </c>
      <c r="BB453" s="141" t="str">
        <f aca="false">IF(K453="","",K453)</f>
        <v/>
      </c>
      <c r="BC453" s="142" t="str">
        <f aca="false">IF(L453="","",L453)</f>
        <v/>
      </c>
      <c r="BT453" s="13" t="str">
        <f aca="false">IF($S453="CANCELADO",1,"")</f>
        <v/>
      </c>
      <c r="BU453" s="13" t="str">
        <f aca="false">IF($S453="DEVUELTO",1,"")</f>
        <v/>
      </c>
      <c r="BV453" s="13" t="str">
        <f aca="false">IF($S453="DEVUELTO",1,"")</f>
        <v/>
      </c>
      <c r="BW453" s="13" t="str">
        <f aca="false">IF($S453="CANCELADO",1,"")</f>
        <v/>
      </c>
    </row>
    <row r="454" customFormat="false" ht="23.1" hidden="false" customHeight="true" outlineLevel="0" collapsed="false">
      <c r="A454" s="143" t="n">
        <v>447</v>
      </c>
      <c r="B454" s="144"/>
      <c r="C454" s="145"/>
      <c r="D454" s="146"/>
      <c r="E454" s="147"/>
      <c r="F454" s="148"/>
      <c r="G454" s="144"/>
      <c r="H454" s="144"/>
      <c r="I454" s="144"/>
      <c r="J454" s="148"/>
      <c r="K454" s="148"/>
      <c r="L454" s="149"/>
      <c r="M454" s="144"/>
      <c r="N454" s="150"/>
      <c r="O454" s="150"/>
      <c r="P454" s="151" t="n">
        <f aca="false">IF(O454="",N454,"")</f>
        <v>0</v>
      </c>
      <c r="Q454" s="151" t="str">
        <f aca="false">IF(O454="","",(IF(N454&gt;O454,N454-O454,"")))</f>
        <v/>
      </c>
      <c r="R454" s="151" t="str">
        <f aca="false">IF(N454-O454&lt;0,N454-O454,"")</f>
        <v/>
      </c>
      <c r="S454" s="151" t="str">
        <f aca="false">IF(C454&lt;&gt;"",IF($N454="","CANCELADO",IF($O454&lt;&gt;"","FACTURADO","DEVUELTO")),IF(C454="",""))</f>
        <v/>
      </c>
      <c r="T454" s="152"/>
      <c r="U454" s="144"/>
      <c r="V454" s="153"/>
      <c r="W454" s="153"/>
      <c r="X454" s="154" t="n">
        <f aca="false">V454+W454</f>
        <v>0</v>
      </c>
      <c r="Y454" s="128"/>
      <c r="Z454" s="128"/>
      <c r="AA454" s="129" t="n">
        <f aca="false">IF(AND(Y454&lt;&gt;"",Z454&lt;&gt;""),Z454-Y454,0)</f>
        <v>0</v>
      </c>
      <c r="AB454" s="130"/>
      <c r="AC454" s="130"/>
      <c r="AD454" s="129" t="n">
        <f aca="false">AA454-(AB454+AC454)</f>
        <v>0</v>
      </c>
      <c r="AE454" s="149"/>
      <c r="AF454" s="155"/>
      <c r="AG454" s="146"/>
      <c r="AH454" s="144"/>
      <c r="AI454" s="148"/>
      <c r="AJ454" s="144"/>
      <c r="AK454" s="148"/>
      <c r="AL454" s="149"/>
      <c r="AM454" s="144"/>
      <c r="AN454" s="144"/>
      <c r="AO454" s="156"/>
      <c r="AP454" s="135"/>
      <c r="AQ454" s="157"/>
      <c r="AS454" s="137" t="n">
        <v>447</v>
      </c>
      <c r="AT454" s="158" t="n">
        <v>77101001</v>
      </c>
      <c r="AU454" s="138"/>
      <c r="AV454" s="138"/>
      <c r="AW454" s="139" t="str">
        <f aca="false">IF(O454="","",O454)</f>
        <v/>
      </c>
      <c r="AX454" s="138"/>
      <c r="AY454" s="138"/>
      <c r="AZ454" s="138"/>
      <c r="BA454" s="140" t="str">
        <f aca="false">IF(E454="","",E454)</f>
        <v/>
      </c>
      <c r="BB454" s="141" t="str">
        <f aca="false">IF(K454="","",K454)</f>
        <v/>
      </c>
      <c r="BC454" s="142" t="str">
        <f aca="false">IF(L454="","",L454)</f>
        <v/>
      </c>
      <c r="BT454" s="13" t="str">
        <f aca="false">IF($S454="CANCELADO",1,"")</f>
        <v/>
      </c>
      <c r="BU454" s="13" t="str">
        <f aca="false">IF($S454="DEVUELTO",1,"")</f>
        <v/>
      </c>
      <c r="BV454" s="13" t="str">
        <f aca="false">IF($S454="DEVUELTO",1,"")</f>
        <v/>
      </c>
      <c r="BW454" s="13" t="str">
        <f aca="false">IF($S454="CANCELADO",1,"")</f>
        <v/>
      </c>
    </row>
    <row r="455" customFormat="false" ht="23.1" hidden="false" customHeight="true" outlineLevel="0" collapsed="false">
      <c r="A455" s="143" t="n">
        <v>448</v>
      </c>
      <c r="B455" s="144"/>
      <c r="C455" s="145"/>
      <c r="D455" s="146"/>
      <c r="E455" s="147"/>
      <c r="F455" s="148"/>
      <c r="G455" s="144"/>
      <c r="H455" s="144"/>
      <c r="I455" s="144"/>
      <c r="J455" s="148"/>
      <c r="K455" s="148"/>
      <c r="L455" s="149"/>
      <c r="M455" s="144"/>
      <c r="N455" s="150"/>
      <c r="O455" s="150"/>
      <c r="P455" s="151" t="n">
        <f aca="false">IF(O455="",N455,"")</f>
        <v>0</v>
      </c>
      <c r="Q455" s="151" t="str">
        <f aca="false">IF(O455="","",(IF(N455&gt;O455,N455-O455,"")))</f>
        <v/>
      </c>
      <c r="R455" s="151" t="str">
        <f aca="false">IF(N455-O455&lt;0,N455-O455,"")</f>
        <v/>
      </c>
      <c r="S455" s="151" t="str">
        <f aca="false">IF(C455&lt;&gt;"",IF($N455="","CANCELADO",IF($O455&lt;&gt;"","FACTURADO","DEVUELTO")),IF(C455="",""))</f>
        <v/>
      </c>
      <c r="T455" s="152"/>
      <c r="U455" s="144"/>
      <c r="V455" s="153"/>
      <c r="W455" s="153"/>
      <c r="X455" s="154" t="n">
        <f aca="false">V455+W455</f>
        <v>0</v>
      </c>
      <c r="Y455" s="128"/>
      <c r="Z455" s="128"/>
      <c r="AA455" s="129" t="n">
        <f aca="false">IF(AND(Y455&lt;&gt;"",Z455&lt;&gt;""),Z455-Y455,0)</f>
        <v>0</v>
      </c>
      <c r="AB455" s="130"/>
      <c r="AC455" s="130"/>
      <c r="AD455" s="129" t="n">
        <f aca="false">AA455-(AB455+AC455)</f>
        <v>0</v>
      </c>
      <c r="AE455" s="149"/>
      <c r="AF455" s="155"/>
      <c r="AG455" s="146"/>
      <c r="AH455" s="144"/>
      <c r="AI455" s="148"/>
      <c r="AJ455" s="144"/>
      <c r="AK455" s="148"/>
      <c r="AL455" s="149"/>
      <c r="AM455" s="144"/>
      <c r="AN455" s="144"/>
      <c r="AO455" s="156"/>
      <c r="AP455" s="135"/>
      <c r="AQ455" s="157"/>
      <c r="AS455" s="137" t="n">
        <v>448</v>
      </c>
      <c r="AT455" s="158" t="n">
        <v>77101001</v>
      </c>
      <c r="AU455" s="138"/>
      <c r="AV455" s="138"/>
      <c r="AW455" s="139" t="str">
        <f aca="false">IF(O455="","",O455)</f>
        <v/>
      </c>
      <c r="AX455" s="138"/>
      <c r="AY455" s="138"/>
      <c r="AZ455" s="138"/>
      <c r="BA455" s="140" t="str">
        <f aca="false">IF(E455="","",E455)</f>
        <v/>
      </c>
      <c r="BB455" s="141" t="str">
        <f aca="false">IF(K455="","",K455)</f>
        <v/>
      </c>
      <c r="BC455" s="142" t="str">
        <f aca="false">IF(L455="","",L455)</f>
        <v/>
      </c>
      <c r="BT455" s="13" t="str">
        <f aca="false">IF($S455="CANCELADO",1,"")</f>
        <v/>
      </c>
      <c r="BU455" s="13" t="str">
        <f aca="false">IF($S455="DEVUELTO",1,"")</f>
        <v/>
      </c>
      <c r="BV455" s="13" t="str">
        <f aca="false">IF($S455="DEVUELTO",1,"")</f>
        <v/>
      </c>
      <c r="BW455" s="13" t="str">
        <f aca="false">IF($S455="CANCELADO",1,"")</f>
        <v/>
      </c>
    </row>
    <row r="456" customFormat="false" ht="23.1" hidden="false" customHeight="true" outlineLevel="0" collapsed="false">
      <c r="A456" s="143" t="n">
        <v>449</v>
      </c>
      <c r="B456" s="144"/>
      <c r="C456" s="145"/>
      <c r="D456" s="146"/>
      <c r="E456" s="147"/>
      <c r="F456" s="148"/>
      <c r="G456" s="144"/>
      <c r="H456" s="144"/>
      <c r="I456" s="144"/>
      <c r="J456" s="148"/>
      <c r="K456" s="148"/>
      <c r="L456" s="149"/>
      <c r="M456" s="144"/>
      <c r="N456" s="150"/>
      <c r="O456" s="150"/>
      <c r="P456" s="151" t="n">
        <f aca="false">IF(O456="",N456,"")</f>
        <v>0</v>
      </c>
      <c r="Q456" s="151" t="str">
        <f aca="false">IF(O456="","",(IF(N456&gt;O456,N456-O456,"")))</f>
        <v/>
      </c>
      <c r="R456" s="151" t="str">
        <f aca="false">IF(N456-O456&lt;0,N456-O456,"")</f>
        <v/>
      </c>
      <c r="S456" s="151" t="str">
        <f aca="false">IF(C456&lt;&gt;"",IF($N456="","CANCELADO",IF($O456&lt;&gt;"","FACTURADO","DEVUELTO")),IF(C456="",""))</f>
        <v/>
      </c>
      <c r="T456" s="152"/>
      <c r="U456" s="144"/>
      <c r="V456" s="153"/>
      <c r="W456" s="153"/>
      <c r="X456" s="154" t="n">
        <f aca="false">V456+W456</f>
        <v>0</v>
      </c>
      <c r="Y456" s="128"/>
      <c r="Z456" s="128"/>
      <c r="AA456" s="129" t="n">
        <f aca="false">IF(AND(Y456&lt;&gt;"",Z456&lt;&gt;""),Z456-Y456,0)</f>
        <v>0</v>
      </c>
      <c r="AB456" s="130"/>
      <c r="AC456" s="130"/>
      <c r="AD456" s="129" t="n">
        <f aca="false">AA456-(AB456+AC456)</f>
        <v>0</v>
      </c>
      <c r="AE456" s="149"/>
      <c r="AF456" s="155"/>
      <c r="AG456" s="146"/>
      <c r="AH456" s="144"/>
      <c r="AI456" s="148"/>
      <c r="AJ456" s="144"/>
      <c r="AK456" s="148"/>
      <c r="AL456" s="149"/>
      <c r="AM456" s="144"/>
      <c r="AN456" s="144"/>
      <c r="AO456" s="156"/>
      <c r="AP456" s="135"/>
      <c r="AQ456" s="157"/>
      <c r="AS456" s="137" t="n">
        <v>449</v>
      </c>
      <c r="AT456" s="158" t="n">
        <v>77101001</v>
      </c>
      <c r="AU456" s="138"/>
      <c r="AV456" s="138"/>
      <c r="AW456" s="139" t="str">
        <f aca="false">IF(O456="","",O456)</f>
        <v/>
      </c>
      <c r="AX456" s="138"/>
      <c r="AY456" s="138"/>
      <c r="AZ456" s="138"/>
      <c r="BA456" s="140" t="str">
        <f aca="false">IF(E456="","",E456)</f>
        <v/>
      </c>
      <c r="BB456" s="141" t="str">
        <f aca="false">IF(K456="","",K456)</f>
        <v/>
      </c>
      <c r="BC456" s="142" t="str">
        <f aca="false">IF(L456="","",L456)</f>
        <v/>
      </c>
      <c r="BT456" s="13" t="str">
        <f aca="false">IF($S456="CANCELADO",1,"")</f>
        <v/>
      </c>
      <c r="BU456" s="13" t="str">
        <f aca="false">IF($S456="DEVUELTO",1,"")</f>
        <v/>
      </c>
      <c r="BV456" s="13" t="str">
        <f aca="false">IF($S456="DEVUELTO",1,"")</f>
        <v/>
      </c>
      <c r="BW456" s="13" t="str">
        <f aca="false">IF($S456="CANCELADO",1,"")</f>
        <v/>
      </c>
    </row>
    <row r="457" customFormat="false" ht="23.1" hidden="false" customHeight="true" outlineLevel="0" collapsed="false">
      <c r="A457" s="143" t="n">
        <v>450</v>
      </c>
      <c r="B457" s="144"/>
      <c r="C457" s="145"/>
      <c r="D457" s="146"/>
      <c r="E457" s="147"/>
      <c r="F457" s="148"/>
      <c r="G457" s="144"/>
      <c r="H457" s="144"/>
      <c r="I457" s="144"/>
      <c r="J457" s="148"/>
      <c r="K457" s="148"/>
      <c r="L457" s="149"/>
      <c r="M457" s="144"/>
      <c r="N457" s="150"/>
      <c r="O457" s="150"/>
      <c r="P457" s="151" t="n">
        <f aca="false">IF(O457="",N457,"")</f>
        <v>0</v>
      </c>
      <c r="Q457" s="151" t="str">
        <f aca="false">IF(O457="","",(IF(N457&gt;O457,N457-O457,"")))</f>
        <v/>
      </c>
      <c r="R457" s="151" t="str">
        <f aca="false">IF(N457-O457&lt;0,N457-O457,"")</f>
        <v/>
      </c>
      <c r="S457" s="151" t="str">
        <f aca="false">IF(C457&lt;&gt;"",IF($N457="","CANCELADO",IF($O457&lt;&gt;"","FACTURADO","DEVUELTO")),IF(C457="",""))</f>
        <v/>
      </c>
      <c r="T457" s="152"/>
      <c r="U457" s="144"/>
      <c r="V457" s="153"/>
      <c r="W457" s="153"/>
      <c r="X457" s="154" t="n">
        <f aca="false">V457+W457</f>
        <v>0</v>
      </c>
      <c r="Y457" s="128"/>
      <c r="Z457" s="128"/>
      <c r="AA457" s="129" t="n">
        <f aca="false">IF(AND(Y457&lt;&gt;"",Z457&lt;&gt;""),Z457-Y457,0)</f>
        <v>0</v>
      </c>
      <c r="AB457" s="130"/>
      <c r="AC457" s="130"/>
      <c r="AD457" s="129" t="n">
        <f aca="false">AA457-(AB457+AC457)</f>
        <v>0</v>
      </c>
      <c r="AE457" s="149"/>
      <c r="AF457" s="155"/>
      <c r="AG457" s="146"/>
      <c r="AH457" s="144"/>
      <c r="AI457" s="148"/>
      <c r="AJ457" s="144"/>
      <c r="AK457" s="148"/>
      <c r="AL457" s="149"/>
      <c r="AM457" s="144"/>
      <c r="AN457" s="144"/>
      <c r="AO457" s="156"/>
      <c r="AP457" s="135"/>
      <c r="AQ457" s="157"/>
      <c r="AS457" s="137" t="n">
        <v>450</v>
      </c>
      <c r="AT457" s="158" t="n">
        <v>77101001</v>
      </c>
      <c r="AU457" s="138"/>
      <c r="AV457" s="138"/>
      <c r="AW457" s="139" t="str">
        <f aca="false">IF(O457="","",O457)</f>
        <v/>
      </c>
      <c r="AX457" s="138"/>
      <c r="AY457" s="138"/>
      <c r="AZ457" s="138"/>
      <c r="BA457" s="140" t="str">
        <f aca="false">IF(E457="","",E457)</f>
        <v/>
      </c>
      <c r="BB457" s="141" t="str">
        <f aca="false">IF(K457="","",K457)</f>
        <v/>
      </c>
      <c r="BC457" s="142" t="str">
        <f aca="false">IF(L457="","",L457)</f>
        <v/>
      </c>
      <c r="BT457" s="13" t="str">
        <f aca="false">IF($S457="CANCELADO",1,"")</f>
        <v/>
      </c>
      <c r="BU457" s="13" t="str">
        <f aca="false">IF($S457="DEVUELTO",1,"")</f>
        <v/>
      </c>
      <c r="BV457" s="13" t="str">
        <f aca="false">IF($S457="DEVUELTO",1,"")</f>
        <v/>
      </c>
      <c r="BW457" s="13" t="str">
        <f aca="false">IF($S457="CANCELADO",1,"")</f>
        <v/>
      </c>
    </row>
    <row r="458" customFormat="false" ht="23.1" hidden="false" customHeight="true" outlineLevel="0" collapsed="false">
      <c r="A458" s="143" t="n">
        <v>451</v>
      </c>
      <c r="B458" s="144"/>
      <c r="C458" s="145"/>
      <c r="D458" s="146"/>
      <c r="E458" s="147"/>
      <c r="F458" s="148"/>
      <c r="G458" s="144"/>
      <c r="H458" s="144"/>
      <c r="I458" s="144"/>
      <c r="J458" s="148"/>
      <c r="K458" s="148"/>
      <c r="L458" s="149"/>
      <c r="M458" s="144"/>
      <c r="N458" s="150"/>
      <c r="O458" s="150"/>
      <c r="P458" s="151" t="n">
        <f aca="false">IF(O458="",N458,"")</f>
        <v>0</v>
      </c>
      <c r="Q458" s="151" t="str">
        <f aca="false">IF(O458="","",(IF(N458&gt;O458,N458-O458,"")))</f>
        <v/>
      </c>
      <c r="R458" s="151" t="str">
        <f aca="false">IF(N458-O458&lt;0,N458-O458,"")</f>
        <v/>
      </c>
      <c r="S458" s="151" t="str">
        <f aca="false">IF(C458&lt;&gt;"",IF($N458="","CANCELADO",IF($O458&lt;&gt;"","FACTURADO","DEVUELTO")),IF(C458="",""))</f>
        <v/>
      </c>
      <c r="T458" s="152"/>
      <c r="U458" s="144"/>
      <c r="V458" s="153"/>
      <c r="W458" s="153"/>
      <c r="X458" s="154" t="n">
        <f aca="false">V458+W458</f>
        <v>0</v>
      </c>
      <c r="Y458" s="128"/>
      <c r="Z458" s="128"/>
      <c r="AA458" s="129" t="n">
        <f aca="false">IF(AND(Y458&lt;&gt;"",Z458&lt;&gt;""),Z458-Y458,0)</f>
        <v>0</v>
      </c>
      <c r="AB458" s="130"/>
      <c r="AC458" s="130"/>
      <c r="AD458" s="129" t="n">
        <f aca="false">AA458-(AB458+AC458)</f>
        <v>0</v>
      </c>
      <c r="AE458" s="149"/>
      <c r="AF458" s="155"/>
      <c r="AG458" s="146"/>
      <c r="AH458" s="144"/>
      <c r="AI458" s="148"/>
      <c r="AJ458" s="144"/>
      <c r="AK458" s="148"/>
      <c r="AL458" s="149"/>
      <c r="AM458" s="144"/>
      <c r="AN458" s="144"/>
      <c r="AO458" s="156"/>
      <c r="AP458" s="135"/>
      <c r="AQ458" s="157"/>
      <c r="AS458" s="137" t="n">
        <v>451</v>
      </c>
      <c r="AT458" s="160" t="n">
        <v>77101001</v>
      </c>
      <c r="AU458" s="161"/>
      <c r="AV458" s="161"/>
      <c r="AW458" s="162" t="str">
        <f aca="false">IF(O458="","",O458)</f>
        <v/>
      </c>
      <c r="AX458" s="161"/>
      <c r="AY458" s="161"/>
      <c r="AZ458" s="161"/>
      <c r="BA458" s="163" t="str">
        <f aca="false">IF(E458="","",E458)</f>
        <v/>
      </c>
      <c r="BB458" s="164" t="str">
        <f aca="false">IF(K458="","",K458)</f>
        <v/>
      </c>
      <c r="BC458" s="165" t="str">
        <f aca="false">IF(L458="","",L458)</f>
        <v/>
      </c>
      <c r="BT458" s="13" t="str">
        <f aca="false">IF($S458="CANCELADO",1,"")</f>
        <v/>
      </c>
      <c r="BU458" s="13" t="str">
        <f aca="false">IF($S458="DEVUELTO",1,"")</f>
        <v/>
      </c>
      <c r="BV458" s="13" t="str">
        <f aca="false">IF($S458="DEVUELTO",1,"")</f>
        <v/>
      </c>
      <c r="BW458" s="13" t="str">
        <f aca="false">IF($S458="CANCELADO",1,"")</f>
        <v/>
      </c>
    </row>
    <row r="459" customFormat="false" ht="23.1" hidden="false" customHeight="true" outlineLevel="0" collapsed="false">
      <c r="A459" s="143" t="n">
        <v>452</v>
      </c>
      <c r="B459" s="144"/>
      <c r="C459" s="145"/>
      <c r="D459" s="146"/>
      <c r="E459" s="147"/>
      <c r="F459" s="148"/>
      <c r="G459" s="144"/>
      <c r="H459" s="144"/>
      <c r="I459" s="144"/>
      <c r="J459" s="148"/>
      <c r="K459" s="148"/>
      <c r="L459" s="149"/>
      <c r="M459" s="144"/>
      <c r="N459" s="150"/>
      <c r="O459" s="150"/>
      <c r="P459" s="151" t="n">
        <f aca="false">IF(O459="",N459,"")</f>
        <v>0</v>
      </c>
      <c r="Q459" s="151" t="str">
        <f aca="false">IF(O459="","",(IF(N459&gt;O459,N459-O459,"")))</f>
        <v/>
      </c>
      <c r="R459" s="151" t="str">
        <f aca="false">IF(N459-O459&lt;0,N459-O459,"")</f>
        <v/>
      </c>
      <c r="S459" s="151" t="str">
        <f aca="false">IF(C459&lt;&gt;"",IF($N459="","CANCELADO",IF($O459&lt;&gt;"","FACTURADO","DEVUELTO")),IF(C459="",""))</f>
        <v/>
      </c>
      <c r="T459" s="152"/>
      <c r="U459" s="144"/>
      <c r="V459" s="153"/>
      <c r="W459" s="153"/>
      <c r="X459" s="154" t="n">
        <f aca="false">V459+W459</f>
        <v>0</v>
      </c>
      <c r="Y459" s="128"/>
      <c r="Z459" s="128"/>
      <c r="AA459" s="129" t="n">
        <f aca="false">IF(AND(Y459&lt;&gt;"",Z459&lt;&gt;""),Z459-Y459,0)</f>
        <v>0</v>
      </c>
      <c r="AB459" s="130"/>
      <c r="AC459" s="130"/>
      <c r="AD459" s="129" t="n">
        <f aca="false">AA459-(AB459+AC459)</f>
        <v>0</v>
      </c>
      <c r="AE459" s="149"/>
      <c r="AF459" s="155"/>
      <c r="AG459" s="146"/>
      <c r="AH459" s="144"/>
      <c r="AI459" s="148"/>
      <c r="AJ459" s="144"/>
      <c r="AK459" s="148"/>
      <c r="AL459" s="149"/>
      <c r="AM459" s="144"/>
      <c r="AN459" s="144"/>
      <c r="AO459" s="156"/>
      <c r="AP459" s="135"/>
      <c r="AQ459" s="157"/>
      <c r="AS459" s="137" t="n">
        <v>452</v>
      </c>
      <c r="AT459" s="160" t="n">
        <v>77101001</v>
      </c>
      <c r="AU459" s="161"/>
      <c r="AV459" s="161"/>
      <c r="AW459" s="162" t="str">
        <f aca="false">IF(O459="","",O459)</f>
        <v/>
      </c>
      <c r="AX459" s="161"/>
      <c r="AY459" s="161"/>
      <c r="AZ459" s="161"/>
      <c r="BA459" s="163" t="str">
        <f aca="false">IF(E459="","",E459)</f>
        <v/>
      </c>
      <c r="BB459" s="164" t="str">
        <f aca="false">IF(K459="","",K459)</f>
        <v/>
      </c>
      <c r="BC459" s="165" t="str">
        <f aca="false">IF(L459="","",L459)</f>
        <v/>
      </c>
      <c r="BT459" s="13" t="str">
        <f aca="false">IF($S459="CANCELADO",1,"")</f>
        <v/>
      </c>
      <c r="BU459" s="13" t="str">
        <f aca="false">IF($S459="DEVUELTO",1,"")</f>
        <v/>
      </c>
      <c r="BV459" s="13" t="str">
        <f aca="false">IF($S459="DEVUELTO",1,"")</f>
        <v/>
      </c>
      <c r="BW459" s="13" t="str">
        <f aca="false">IF($S459="CANCELADO",1,"")</f>
        <v/>
      </c>
    </row>
    <row r="460" customFormat="false" ht="23.1" hidden="false" customHeight="true" outlineLevel="0" collapsed="false">
      <c r="A460" s="143" t="n">
        <v>453</v>
      </c>
      <c r="B460" s="144"/>
      <c r="C460" s="145"/>
      <c r="D460" s="146"/>
      <c r="E460" s="147"/>
      <c r="F460" s="148"/>
      <c r="G460" s="144"/>
      <c r="H460" s="144"/>
      <c r="I460" s="144"/>
      <c r="J460" s="148"/>
      <c r="K460" s="148"/>
      <c r="L460" s="149"/>
      <c r="M460" s="144"/>
      <c r="N460" s="150"/>
      <c r="O460" s="150"/>
      <c r="P460" s="151" t="n">
        <f aca="false">IF(O460="",N460,"")</f>
        <v>0</v>
      </c>
      <c r="Q460" s="151" t="str">
        <f aca="false">IF(O460="","",(IF(N460&gt;O460,N460-O460,"")))</f>
        <v/>
      </c>
      <c r="R460" s="151" t="str">
        <f aca="false">IF(N460-O460&lt;0,N460-O460,"")</f>
        <v/>
      </c>
      <c r="S460" s="151" t="str">
        <f aca="false">IF(C460&lt;&gt;"",IF($N460="","CANCELADO",IF($O460&lt;&gt;"","FACTURADO","DEVUELTO")),IF(C460="",""))</f>
        <v/>
      </c>
      <c r="T460" s="152"/>
      <c r="U460" s="144"/>
      <c r="V460" s="153"/>
      <c r="W460" s="153"/>
      <c r="X460" s="154" t="n">
        <f aca="false">V460+W460</f>
        <v>0</v>
      </c>
      <c r="Y460" s="128"/>
      <c r="Z460" s="128"/>
      <c r="AA460" s="129" t="n">
        <f aca="false">IF(AND(Y460&lt;&gt;"",Z460&lt;&gt;""),Z460-Y460,0)</f>
        <v>0</v>
      </c>
      <c r="AB460" s="130"/>
      <c r="AC460" s="130"/>
      <c r="AD460" s="129" t="n">
        <f aca="false">AA460-(AB460+AC460)</f>
        <v>0</v>
      </c>
      <c r="AE460" s="149"/>
      <c r="AF460" s="155"/>
      <c r="AG460" s="146"/>
      <c r="AH460" s="144"/>
      <c r="AI460" s="148"/>
      <c r="AJ460" s="144"/>
      <c r="AK460" s="148"/>
      <c r="AL460" s="149"/>
      <c r="AM460" s="144"/>
      <c r="AN460" s="144"/>
      <c r="AO460" s="156"/>
      <c r="AP460" s="135"/>
      <c r="AQ460" s="157"/>
      <c r="AS460" s="137" t="n">
        <v>453</v>
      </c>
      <c r="AT460" s="160" t="n">
        <v>77101001</v>
      </c>
      <c r="AU460" s="161"/>
      <c r="AV460" s="161"/>
      <c r="AW460" s="162" t="str">
        <f aca="false">IF(O460="","",O460)</f>
        <v/>
      </c>
      <c r="AX460" s="161"/>
      <c r="AY460" s="161"/>
      <c r="AZ460" s="161"/>
      <c r="BA460" s="163" t="str">
        <f aca="false">IF(E460="","",E460)</f>
        <v/>
      </c>
      <c r="BB460" s="164" t="str">
        <f aca="false">IF(K460="","",K460)</f>
        <v/>
      </c>
      <c r="BC460" s="165" t="str">
        <f aca="false">IF(L460="","",L460)</f>
        <v/>
      </c>
      <c r="BT460" s="13" t="str">
        <f aca="false">IF($S460="CANCELADO",1,"")</f>
        <v/>
      </c>
      <c r="BU460" s="13" t="str">
        <f aca="false">IF($S460="DEVUELTO",1,"")</f>
        <v/>
      </c>
      <c r="BV460" s="13" t="str">
        <f aca="false">IF($S460="DEVUELTO",1,"")</f>
        <v/>
      </c>
      <c r="BW460" s="13" t="str">
        <f aca="false">IF($S460="CANCELADO",1,"")</f>
        <v/>
      </c>
    </row>
    <row r="461" customFormat="false" ht="23.1" hidden="false" customHeight="true" outlineLevel="0" collapsed="false">
      <c r="A461" s="143" t="n">
        <v>454</v>
      </c>
      <c r="B461" s="144"/>
      <c r="C461" s="145"/>
      <c r="D461" s="146"/>
      <c r="E461" s="147"/>
      <c r="F461" s="148"/>
      <c r="G461" s="144"/>
      <c r="H461" s="144"/>
      <c r="I461" s="144"/>
      <c r="J461" s="148"/>
      <c r="K461" s="148"/>
      <c r="L461" s="149"/>
      <c r="M461" s="144"/>
      <c r="N461" s="150"/>
      <c r="O461" s="150"/>
      <c r="P461" s="151" t="n">
        <f aca="false">IF(O461="",N461,"")</f>
        <v>0</v>
      </c>
      <c r="Q461" s="151" t="str">
        <f aca="false">IF(O461="","",(IF(N461&gt;O461,N461-O461,"")))</f>
        <v/>
      </c>
      <c r="R461" s="151" t="str">
        <f aca="false">IF(N461-O461&lt;0,N461-O461,"")</f>
        <v/>
      </c>
      <c r="S461" s="151" t="str">
        <f aca="false">IF(C461&lt;&gt;"",IF($N461="","CANCELADO",IF($O461&lt;&gt;"","FACTURADO","DEVUELTO")),IF(C461="",""))</f>
        <v/>
      </c>
      <c r="T461" s="152"/>
      <c r="U461" s="144"/>
      <c r="V461" s="153"/>
      <c r="W461" s="153"/>
      <c r="X461" s="154" t="n">
        <f aca="false">V461+W461</f>
        <v>0</v>
      </c>
      <c r="Y461" s="128"/>
      <c r="Z461" s="128"/>
      <c r="AA461" s="129" t="n">
        <f aca="false">IF(AND(Y461&lt;&gt;"",Z461&lt;&gt;""),Z461-Y461,0)</f>
        <v>0</v>
      </c>
      <c r="AB461" s="130"/>
      <c r="AC461" s="130"/>
      <c r="AD461" s="129" t="n">
        <f aca="false">AA461-(AB461+AC461)</f>
        <v>0</v>
      </c>
      <c r="AE461" s="149"/>
      <c r="AF461" s="155"/>
      <c r="AG461" s="146"/>
      <c r="AH461" s="144"/>
      <c r="AI461" s="148"/>
      <c r="AJ461" s="144"/>
      <c r="AK461" s="148"/>
      <c r="AL461" s="149"/>
      <c r="AM461" s="144"/>
      <c r="AN461" s="144"/>
      <c r="AO461" s="156"/>
      <c r="AP461" s="135"/>
      <c r="AQ461" s="157"/>
      <c r="AS461" s="137" t="n">
        <v>454</v>
      </c>
      <c r="AT461" s="160" t="n">
        <v>77101001</v>
      </c>
      <c r="AU461" s="161"/>
      <c r="AV461" s="161"/>
      <c r="AW461" s="162" t="str">
        <f aca="false">IF(O461="","",O461)</f>
        <v/>
      </c>
      <c r="AX461" s="161"/>
      <c r="AY461" s="161"/>
      <c r="AZ461" s="161"/>
      <c r="BA461" s="163" t="str">
        <f aca="false">IF(E461="","",E461)</f>
        <v/>
      </c>
      <c r="BB461" s="164" t="str">
        <f aca="false">IF(K461="","",K461)</f>
        <v/>
      </c>
      <c r="BC461" s="165" t="str">
        <f aca="false">IF(L461="","",L461)</f>
        <v/>
      </c>
      <c r="BT461" s="13" t="str">
        <f aca="false">IF($S461="CANCELADO",1,"")</f>
        <v/>
      </c>
      <c r="BU461" s="13" t="str">
        <f aca="false">IF($S461="DEVUELTO",1,"")</f>
        <v/>
      </c>
      <c r="BV461" s="13" t="str">
        <f aca="false">IF($S461="DEVUELTO",1,"")</f>
        <v/>
      </c>
      <c r="BW461" s="13" t="str">
        <f aca="false">IF($S461="CANCELADO",1,"")</f>
        <v/>
      </c>
    </row>
    <row r="462" customFormat="false" ht="23.1" hidden="false" customHeight="true" outlineLevel="0" collapsed="false">
      <c r="A462" s="143" t="n">
        <v>455</v>
      </c>
      <c r="B462" s="144"/>
      <c r="C462" s="145"/>
      <c r="D462" s="146"/>
      <c r="E462" s="147"/>
      <c r="F462" s="148"/>
      <c r="G462" s="144"/>
      <c r="H462" s="144"/>
      <c r="I462" s="144"/>
      <c r="J462" s="148"/>
      <c r="K462" s="148"/>
      <c r="L462" s="149"/>
      <c r="M462" s="144"/>
      <c r="N462" s="150"/>
      <c r="O462" s="150"/>
      <c r="P462" s="151" t="n">
        <f aca="false">IF(O462="",N462,"")</f>
        <v>0</v>
      </c>
      <c r="Q462" s="151" t="str">
        <f aca="false">IF(O462="","",(IF(N462&gt;O462,N462-O462,"")))</f>
        <v/>
      </c>
      <c r="R462" s="151" t="str">
        <f aca="false">IF(N462-O462&lt;0,N462-O462,"")</f>
        <v/>
      </c>
      <c r="S462" s="151" t="str">
        <f aca="false">IF(C462&lt;&gt;"",IF($N462="","CANCELADO",IF($O462&lt;&gt;"","FACTURADO","DEVUELTO")),IF(C462="",""))</f>
        <v/>
      </c>
      <c r="T462" s="152"/>
      <c r="U462" s="144"/>
      <c r="V462" s="153"/>
      <c r="W462" s="153"/>
      <c r="X462" s="154" t="n">
        <f aca="false">V462+W462</f>
        <v>0</v>
      </c>
      <c r="Y462" s="128"/>
      <c r="Z462" s="128"/>
      <c r="AA462" s="129" t="n">
        <f aca="false">IF(AND(Y462&lt;&gt;"",Z462&lt;&gt;""),Z462-Y462,0)</f>
        <v>0</v>
      </c>
      <c r="AB462" s="130"/>
      <c r="AC462" s="130"/>
      <c r="AD462" s="129" t="n">
        <f aca="false">AA462-(AB462+AC462)</f>
        <v>0</v>
      </c>
      <c r="AE462" s="149"/>
      <c r="AF462" s="155"/>
      <c r="AG462" s="146"/>
      <c r="AH462" s="144"/>
      <c r="AI462" s="148"/>
      <c r="AJ462" s="144"/>
      <c r="AK462" s="148"/>
      <c r="AL462" s="149"/>
      <c r="AM462" s="144"/>
      <c r="AN462" s="144"/>
      <c r="AO462" s="156"/>
      <c r="AP462" s="135"/>
      <c r="AQ462" s="157"/>
      <c r="AS462" s="137" t="n">
        <v>455</v>
      </c>
      <c r="AT462" s="160" t="n">
        <v>77101001</v>
      </c>
      <c r="AU462" s="161"/>
      <c r="AV462" s="161"/>
      <c r="AW462" s="162" t="str">
        <f aca="false">IF(O462="","",O462)</f>
        <v/>
      </c>
      <c r="AX462" s="161"/>
      <c r="AY462" s="161"/>
      <c r="AZ462" s="161"/>
      <c r="BA462" s="163" t="str">
        <f aca="false">IF(E462="","",E462)</f>
        <v/>
      </c>
      <c r="BB462" s="164" t="str">
        <f aca="false">IF(K462="","",K462)</f>
        <v/>
      </c>
      <c r="BC462" s="165" t="str">
        <f aca="false">IF(L462="","",L462)</f>
        <v/>
      </c>
      <c r="BT462" s="13" t="str">
        <f aca="false">IF($S462="CANCELADO",1,"")</f>
        <v/>
      </c>
      <c r="BU462" s="13" t="str">
        <f aca="false">IF($S462="DEVUELTO",1,"")</f>
        <v/>
      </c>
      <c r="BV462" s="13" t="str">
        <f aca="false">IF($S462="DEVUELTO",1,"")</f>
        <v/>
      </c>
      <c r="BW462" s="13" t="str">
        <f aca="false">IF($S462="CANCELADO",1,"")</f>
        <v/>
      </c>
    </row>
    <row r="463" customFormat="false" ht="23.1" hidden="false" customHeight="true" outlineLevel="0" collapsed="false">
      <c r="A463" s="143" t="n">
        <v>456</v>
      </c>
      <c r="B463" s="144"/>
      <c r="C463" s="145"/>
      <c r="D463" s="146"/>
      <c r="E463" s="147"/>
      <c r="F463" s="148"/>
      <c r="G463" s="144"/>
      <c r="H463" s="144"/>
      <c r="I463" s="144"/>
      <c r="J463" s="148"/>
      <c r="K463" s="148"/>
      <c r="L463" s="149"/>
      <c r="M463" s="144"/>
      <c r="N463" s="150"/>
      <c r="O463" s="150"/>
      <c r="P463" s="151" t="n">
        <f aca="false">IF(O463="",N463,"")</f>
        <v>0</v>
      </c>
      <c r="Q463" s="151" t="str">
        <f aca="false">IF(O463="","",(IF(N463&gt;O463,N463-O463,"")))</f>
        <v/>
      </c>
      <c r="R463" s="151" t="str">
        <f aca="false">IF(N463-O463&lt;0,N463-O463,"")</f>
        <v/>
      </c>
      <c r="S463" s="151" t="str">
        <f aca="false">IF(C463&lt;&gt;"",IF($N463="","CANCELADO",IF($O463&lt;&gt;"","FACTURADO","DEVUELTO")),IF(C463="",""))</f>
        <v/>
      </c>
      <c r="T463" s="152"/>
      <c r="U463" s="144"/>
      <c r="V463" s="153"/>
      <c r="W463" s="153"/>
      <c r="X463" s="154" t="n">
        <f aca="false">V463+W463</f>
        <v>0</v>
      </c>
      <c r="Y463" s="128"/>
      <c r="Z463" s="128"/>
      <c r="AA463" s="129" t="n">
        <f aca="false">IF(AND(Y463&lt;&gt;"",Z463&lt;&gt;""),Z463-Y463,0)</f>
        <v>0</v>
      </c>
      <c r="AB463" s="130"/>
      <c r="AC463" s="130"/>
      <c r="AD463" s="129" t="n">
        <f aca="false">AA463-(AB463+AC463)</f>
        <v>0</v>
      </c>
      <c r="AE463" s="149"/>
      <c r="AF463" s="155"/>
      <c r="AG463" s="146"/>
      <c r="AH463" s="144"/>
      <c r="AI463" s="148"/>
      <c r="AJ463" s="144"/>
      <c r="AK463" s="148"/>
      <c r="AL463" s="149"/>
      <c r="AM463" s="144"/>
      <c r="AN463" s="144"/>
      <c r="AO463" s="156"/>
      <c r="AP463" s="135"/>
      <c r="AQ463" s="157"/>
      <c r="AS463" s="137" t="n">
        <v>456</v>
      </c>
      <c r="AT463" s="160" t="n">
        <v>77101001</v>
      </c>
      <c r="AU463" s="161"/>
      <c r="AV463" s="161"/>
      <c r="AW463" s="162" t="str">
        <f aca="false">IF(O463="","",O463)</f>
        <v/>
      </c>
      <c r="AX463" s="161"/>
      <c r="AY463" s="161"/>
      <c r="AZ463" s="161"/>
      <c r="BA463" s="163" t="str">
        <f aca="false">IF(E463="","",E463)</f>
        <v/>
      </c>
      <c r="BB463" s="164" t="str">
        <f aca="false">IF(K463="","",K463)</f>
        <v/>
      </c>
      <c r="BC463" s="165" t="str">
        <f aca="false">IF(L463="","",L463)</f>
        <v/>
      </c>
      <c r="BT463" s="13" t="str">
        <f aca="false">IF($S463="CANCELADO",1,"")</f>
        <v/>
      </c>
      <c r="BU463" s="13" t="str">
        <f aca="false">IF($S463="DEVUELTO",1,"")</f>
        <v/>
      </c>
      <c r="BV463" s="13" t="str">
        <f aca="false">IF($S463="DEVUELTO",1,"")</f>
        <v/>
      </c>
      <c r="BW463" s="13" t="str">
        <f aca="false">IF($S463="CANCELADO",1,"")</f>
        <v/>
      </c>
    </row>
    <row r="464" customFormat="false" ht="23.1" hidden="false" customHeight="true" outlineLevel="0" collapsed="false">
      <c r="A464" s="143" t="n">
        <v>457</v>
      </c>
      <c r="B464" s="144"/>
      <c r="C464" s="145"/>
      <c r="D464" s="146"/>
      <c r="E464" s="147"/>
      <c r="F464" s="148"/>
      <c r="G464" s="144"/>
      <c r="H464" s="144"/>
      <c r="I464" s="144"/>
      <c r="J464" s="148"/>
      <c r="K464" s="148"/>
      <c r="L464" s="149"/>
      <c r="M464" s="144"/>
      <c r="N464" s="150"/>
      <c r="O464" s="150"/>
      <c r="P464" s="151" t="n">
        <f aca="false">IF(O464="",N464,"")</f>
        <v>0</v>
      </c>
      <c r="Q464" s="151" t="str">
        <f aca="false">IF(O464="","",(IF(N464&gt;O464,N464-O464,"")))</f>
        <v/>
      </c>
      <c r="R464" s="151" t="str">
        <f aca="false">IF(N464-O464&lt;0,N464-O464,"")</f>
        <v/>
      </c>
      <c r="S464" s="151" t="str">
        <f aca="false">IF(C464&lt;&gt;"",IF($N464="","CANCELADO",IF($O464&lt;&gt;"","FACTURADO","DEVUELTO")),IF(C464="",""))</f>
        <v/>
      </c>
      <c r="T464" s="152"/>
      <c r="U464" s="144"/>
      <c r="V464" s="153"/>
      <c r="W464" s="153"/>
      <c r="X464" s="154" t="n">
        <f aca="false">V464+W464</f>
        <v>0</v>
      </c>
      <c r="Y464" s="128"/>
      <c r="Z464" s="128"/>
      <c r="AA464" s="129" t="n">
        <f aca="false">IF(AND(Y464&lt;&gt;"",Z464&lt;&gt;""),Z464-Y464,0)</f>
        <v>0</v>
      </c>
      <c r="AB464" s="130"/>
      <c r="AC464" s="130"/>
      <c r="AD464" s="129" t="n">
        <f aca="false">AA464-(AB464+AC464)</f>
        <v>0</v>
      </c>
      <c r="AE464" s="149"/>
      <c r="AF464" s="155"/>
      <c r="AG464" s="146"/>
      <c r="AH464" s="144"/>
      <c r="AI464" s="148"/>
      <c r="AJ464" s="144"/>
      <c r="AK464" s="148"/>
      <c r="AL464" s="149"/>
      <c r="AM464" s="144"/>
      <c r="AN464" s="144"/>
      <c r="AO464" s="156"/>
      <c r="AP464" s="135"/>
      <c r="AQ464" s="157"/>
      <c r="AS464" s="137" t="n">
        <v>457</v>
      </c>
      <c r="AT464" s="160" t="n">
        <v>77101001</v>
      </c>
      <c r="AU464" s="161"/>
      <c r="AV464" s="161"/>
      <c r="AW464" s="162" t="str">
        <f aca="false">IF(O464="","",O464)</f>
        <v/>
      </c>
      <c r="AX464" s="161"/>
      <c r="AY464" s="161"/>
      <c r="AZ464" s="161"/>
      <c r="BA464" s="163" t="str">
        <f aca="false">IF(E464="","",E464)</f>
        <v/>
      </c>
      <c r="BB464" s="164" t="str">
        <f aca="false">IF(K464="","",K464)</f>
        <v/>
      </c>
      <c r="BC464" s="165" t="str">
        <f aca="false">IF(L464="","",L464)</f>
        <v/>
      </c>
      <c r="BT464" s="13" t="str">
        <f aca="false">IF($S464="CANCELADO",1,"")</f>
        <v/>
      </c>
      <c r="BU464" s="13" t="str">
        <f aca="false">IF($S464="DEVUELTO",1,"")</f>
        <v/>
      </c>
      <c r="BV464" s="13" t="str">
        <f aca="false">IF($S464="DEVUELTO",1,"")</f>
        <v/>
      </c>
      <c r="BW464" s="13" t="str">
        <f aca="false">IF($S464="CANCELADO",1,"")</f>
        <v/>
      </c>
    </row>
    <row r="465" customFormat="false" ht="23.1" hidden="false" customHeight="true" outlineLevel="0" collapsed="false">
      <c r="A465" s="143" t="n">
        <v>458</v>
      </c>
      <c r="B465" s="144"/>
      <c r="C465" s="145"/>
      <c r="D465" s="146"/>
      <c r="E465" s="147"/>
      <c r="F465" s="148"/>
      <c r="G465" s="144"/>
      <c r="H465" s="144"/>
      <c r="I465" s="144"/>
      <c r="J465" s="148"/>
      <c r="K465" s="148"/>
      <c r="L465" s="149"/>
      <c r="M465" s="144"/>
      <c r="N465" s="150"/>
      <c r="O465" s="150"/>
      <c r="P465" s="151" t="n">
        <f aca="false">IF(O465="",N465,"")</f>
        <v>0</v>
      </c>
      <c r="Q465" s="151" t="str">
        <f aca="false">IF(O465="","",(IF(N465&gt;O465,N465-O465,"")))</f>
        <v/>
      </c>
      <c r="R465" s="151" t="str">
        <f aca="false">IF(N465-O465&lt;0,N465-O465,"")</f>
        <v/>
      </c>
      <c r="S465" s="151" t="str">
        <f aca="false">IF(C465&lt;&gt;"",IF($N465="","CANCELADO",IF($O465&lt;&gt;"","FACTURADO","DEVUELTO")),IF(C465="",""))</f>
        <v/>
      </c>
      <c r="T465" s="152"/>
      <c r="U465" s="144"/>
      <c r="V465" s="153"/>
      <c r="W465" s="153"/>
      <c r="X465" s="154" t="n">
        <f aca="false">V465+W465</f>
        <v>0</v>
      </c>
      <c r="Y465" s="128"/>
      <c r="Z465" s="128"/>
      <c r="AA465" s="129" t="n">
        <f aca="false">IF(AND(Y465&lt;&gt;"",Z465&lt;&gt;""),Z465-Y465,0)</f>
        <v>0</v>
      </c>
      <c r="AB465" s="130"/>
      <c r="AC465" s="130"/>
      <c r="AD465" s="129" t="n">
        <f aca="false">AA465-(AB465+AC465)</f>
        <v>0</v>
      </c>
      <c r="AE465" s="149"/>
      <c r="AF465" s="155"/>
      <c r="AG465" s="146"/>
      <c r="AH465" s="144"/>
      <c r="AI465" s="148"/>
      <c r="AJ465" s="144"/>
      <c r="AK465" s="148"/>
      <c r="AL465" s="149"/>
      <c r="AM465" s="144"/>
      <c r="AN465" s="144"/>
      <c r="AO465" s="156"/>
      <c r="AP465" s="135"/>
      <c r="AQ465" s="157"/>
      <c r="AS465" s="137" t="n">
        <v>458</v>
      </c>
      <c r="AT465" s="160" t="n">
        <v>77101001</v>
      </c>
      <c r="AU465" s="161"/>
      <c r="AV465" s="161"/>
      <c r="AW465" s="162" t="str">
        <f aca="false">IF(O465="","",O465)</f>
        <v/>
      </c>
      <c r="AX465" s="161"/>
      <c r="AY465" s="161"/>
      <c r="AZ465" s="161"/>
      <c r="BA465" s="163" t="str">
        <f aca="false">IF(E465="","",E465)</f>
        <v/>
      </c>
      <c r="BB465" s="164" t="str">
        <f aca="false">IF(K465="","",K465)</f>
        <v/>
      </c>
      <c r="BC465" s="165" t="str">
        <f aca="false">IF(L465="","",L465)</f>
        <v/>
      </c>
      <c r="BT465" s="13" t="str">
        <f aca="false">IF($S465="CANCELADO",1,"")</f>
        <v/>
      </c>
      <c r="BU465" s="13" t="str">
        <f aca="false">IF($S465="DEVUELTO",1,"")</f>
        <v/>
      </c>
      <c r="BV465" s="13" t="str">
        <f aca="false">IF($S465="DEVUELTO",1,"")</f>
        <v/>
      </c>
      <c r="BW465" s="13" t="str">
        <f aca="false">IF($S465="CANCELADO",1,"")</f>
        <v/>
      </c>
    </row>
    <row r="466" customFormat="false" ht="23.1" hidden="false" customHeight="true" outlineLevel="0" collapsed="false">
      <c r="A466" s="143" t="n">
        <v>459</v>
      </c>
      <c r="B466" s="144"/>
      <c r="C466" s="145"/>
      <c r="D466" s="146"/>
      <c r="E466" s="147"/>
      <c r="F466" s="148"/>
      <c r="G466" s="144"/>
      <c r="H466" s="144"/>
      <c r="I466" s="144"/>
      <c r="J466" s="148"/>
      <c r="K466" s="148"/>
      <c r="L466" s="149"/>
      <c r="M466" s="144"/>
      <c r="N466" s="150"/>
      <c r="O466" s="150"/>
      <c r="P466" s="151" t="n">
        <f aca="false">IF(O466="",N466,"")</f>
        <v>0</v>
      </c>
      <c r="Q466" s="151" t="str">
        <f aca="false">IF(O466="","",(IF(N466&gt;O466,N466-O466,"")))</f>
        <v/>
      </c>
      <c r="R466" s="151" t="str">
        <f aca="false">IF(N466-O466&lt;0,N466-O466,"")</f>
        <v/>
      </c>
      <c r="S466" s="151" t="str">
        <f aca="false">IF(C466&lt;&gt;"",IF($N466="","CANCELADO",IF($O466&lt;&gt;"","FACTURADO","DEVUELTO")),IF(C466="",""))</f>
        <v/>
      </c>
      <c r="T466" s="152"/>
      <c r="U466" s="144"/>
      <c r="V466" s="153"/>
      <c r="W466" s="153"/>
      <c r="X466" s="154" t="n">
        <f aca="false">V466+W466</f>
        <v>0</v>
      </c>
      <c r="Y466" s="128"/>
      <c r="Z466" s="128"/>
      <c r="AA466" s="129" t="n">
        <f aca="false">IF(AND(Y466&lt;&gt;"",Z466&lt;&gt;""),Z466-Y466,0)</f>
        <v>0</v>
      </c>
      <c r="AB466" s="130"/>
      <c r="AC466" s="130"/>
      <c r="AD466" s="129" t="n">
        <f aca="false">AA466-(AB466+AC466)</f>
        <v>0</v>
      </c>
      <c r="AE466" s="149"/>
      <c r="AF466" s="155"/>
      <c r="AG466" s="146"/>
      <c r="AH466" s="144"/>
      <c r="AI466" s="148"/>
      <c r="AJ466" s="144"/>
      <c r="AK466" s="148"/>
      <c r="AL466" s="149"/>
      <c r="AM466" s="144"/>
      <c r="AN466" s="144"/>
      <c r="AO466" s="156"/>
      <c r="AP466" s="135"/>
      <c r="AQ466" s="157"/>
      <c r="AS466" s="137" t="n">
        <v>459</v>
      </c>
      <c r="AT466" s="160" t="n">
        <v>77101001</v>
      </c>
      <c r="AU466" s="161"/>
      <c r="AV466" s="161"/>
      <c r="AW466" s="162" t="str">
        <f aca="false">IF(O466="","",O466)</f>
        <v/>
      </c>
      <c r="AX466" s="161"/>
      <c r="AY466" s="161"/>
      <c r="AZ466" s="161"/>
      <c r="BA466" s="163" t="str">
        <f aca="false">IF(E466="","",E466)</f>
        <v/>
      </c>
      <c r="BB466" s="164" t="str">
        <f aca="false">IF(K466="","",K466)</f>
        <v/>
      </c>
      <c r="BC466" s="165" t="str">
        <f aca="false">IF(L466="","",L466)</f>
        <v/>
      </c>
      <c r="BT466" s="13" t="str">
        <f aca="false">IF($S466="CANCELADO",1,"")</f>
        <v/>
      </c>
      <c r="BU466" s="13" t="str">
        <f aca="false">IF($S466="DEVUELTO",1,"")</f>
        <v/>
      </c>
      <c r="BV466" s="13" t="str">
        <f aca="false">IF($S466="DEVUELTO",1,"")</f>
        <v/>
      </c>
      <c r="BW466" s="13" t="str">
        <f aca="false">IF($S466="CANCELADO",1,"")</f>
        <v/>
      </c>
    </row>
    <row r="467" customFormat="false" ht="23.1" hidden="false" customHeight="true" outlineLevel="0" collapsed="false">
      <c r="A467" s="143" t="n">
        <v>460</v>
      </c>
      <c r="B467" s="144"/>
      <c r="C467" s="145"/>
      <c r="D467" s="146"/>
      <c r="E467" s="147"/>
      <c r="F467" s="148"/>
      <c r="G467" s="144"/>
      <c r="H467" s="144"/>
      <c r="I467" s="144"/>
      <c r="J467" s="148"/>
      <c r="K467" s="148"/>
      <c r="L467" s="149"/>
      <c r="M467" s="144"/>
      <c r="N467" s="150"/>
      <c r="O467" s="150"/>
      <c r="P467" s="151" t="n">
        <f aca="false">IF(O467="",N467,"")</f>
        <v>0</v>
      </c>
      <c r="Q467" s="151" t="str">
        <f aca="false">IF(O467="","",(IF(N467&gt;O467,N467-O467,"")))</f>
        <v/>
      </c>
      <c r="R467" s="151" t="str">
        <f aca="false">IF(N467-O467&lt;0,N467-O467,"")</f>
        <v/>
      </c>
      <c r="S467" s="151" t="str">
        <f aca="false">IF(C467&lt;&gt;"",IF($N467="","CANCELADO",IF($O467&lt;&gt;"","FACTURADO","DEVUELTO")),IF(C467="",""))</f>
        <v/>
      </c>
      <c r="T467" s="152"/>
      <c r="U467" s="144"/>
      <c r="V467" s="153"/>
      <c r="W467" s="153"/>
      <c r="X467" s="154" t="n">
        <f aca="false">V467+W467</f>
        <v>0</v>
      </c>
      <c r="Y467" s="128"/>
      <c r="Z467" s="128"/>
      <c r="AA467" s="129" t="n">
        <f aca="false">IF(AND(Y467&lt;&gt;"",Z467&lt;&gt;""),Z467-Y467,0)</f>
        <v>0</v>
      </c>
      <c r="AB467" s="130"/>
      <c r="AC467" s="130"/>
      <c r="AD467" s="129" t="n">
        <f aca="false">AA467-(AB467+AC467)</f>
        <v>0</v>
      </c>
      <c r="AE467" s="149"/>
      <c r="AF467" s="155"/>
      <c r="AG467" s="146"/>
      <c r="AH467" s="144"/>
      <c r="AI467" s="148"/>
      <c r="AJ467" s="144"/>
      <c r="AK467" s="148"/>
      <c r="AL467" s="149"/>
      <c r="AM467" s="144"/>
      <c r="AN467" s="144"/>
      <c r="AO467" s="156"/>
      <c r="AP467" s="135"/>
      <c r="AQ467" s="157"/>
      <c r="AS467" s="137" t="n">
        <v>460</v>
      </c>
      <c r="AT467" s="160" t="n">
        <v>77101001</v>
      </c>
      <c r="AU467" s="161"/>
      <c r="AV467" s="161"/>
      <c r="AW467" s="162" t="str">
        <f aca="false">IF(O467="","",O467)</f>
        <v/>
      </c>
      <c r="AX467" s="161"/>
      <c r="AY467" s="161"/>
      <c r="AZ467" s="161"/>
      <c r="BA467" s="163" t="str">
        <f aca="false">IF(E467="","",E467)</f>
        <v/>
      </c>
      <c r="BB467" s="164" t="str">
        <f aca="false">IF(K467="","",K467)</f>
        <v/>
      </c>
      <c r="BC467" s="165" t="str">
        <f aca="false">IF(L467="","",L467)</f>
        <v/>
      </c>
      <c r="BT467" s="13" t="str">
        <f aca="false">IF($S467="CANCELADO",1,"")</f>
        <v/>
      </c>
      <c r="BU467" s="13" t="str">
        <f aca="false">IF($S467="DEVUELTO",1,"")</f>
        <v/>
      </c>
      <c r="BV467" s="13" t="str">
        <f aca="false">IF($S467="DEVUELTO",1,"")</f>
        <v/>
      </c>
      <c r="BW467" s="13" t="str">
        <f aca="false">IF($S467="CANCELADO",1,"")</f>
        <v/>
      </c>
    </row>
    <row r="468" customFormat="false" ht="23.1" hidden="false" customHeight="true" outlineLevel="0" collapsed="false">
      <c r="A468" s="143" t="n">
        <v>461</v>
      </c>
      <c r="B468" s="144"/>
      <c r="C468" s="145"/>
      <c r="D468" s="146"/>
      <c r="E468" s="147"/>
      <c r="F468" s="148"/>
      <c r="G468" s="144"/>
      <c r="H468" s="144"/>
      <c r="I468" s="144"/>
      <c r="J468" s="148"/>
      <c r="K468" s="148"/>
      <c r="L468" s="149"/>
      <c r="M468" s="144"/>
      <c r="N468" s="150"/>
      <c r="O468" s="150"/>
      <c r="P468" s="151" t="n">
        <f aca="false">IF(O468="",N468,"")</f>
        <v>0</v>
      </c>
      <c r="Q468" s="151" t="str">
        <f aca="false">IF(O468="","",(IF(N468&gt;O468,N468-O468,"")))</f>
        <v/>
      </c>
      <c r="R468" s="151" t="str">
        <f aca="false">IF(N468-O468&lt;0,N468-O468,"")</f>
        <v/>
      </c>
      <c r="S468" s="151" t="str">
        <f aca="false">IF(C468&lt;&gt;"",IF($N468="","CANCELADO",IF($O468&lt;&gt;"","FACTURADO","DEVUELTO")),IF(C468="",""))</f>
        <v/>
      </c>
      <c r="T468" s="152"/>
      <c r="U468" s="144"/>
      <c r="V468" s="153"/>
      <c r="W468" s="153"/>
      <c r="X468" s="154" t="n">
        <f aca="false">V468+W468</f>
        <v>0</v>
      </c>
      <c r="Y468" s="128"/>
      <c r="Z468" s="128"/>
      <c r="AA468" s="129" t="n">
        <f aca="false">IF(AND(Y468&lt;&gt;"",Z468&lt;&gt;""),Z468-Y468,0)</f>
        <v>0</v>
      </c>
      <c r="AB468" s="130"/>
      <c r="AC468" s="130"/>
      <c r="AD468" s="129" t="n">
        <f aca="false">AA468-(AB468+AC468)</f>
        <v>0</v>
      </c>
      <c r="AE468" s="149"/>
      <c r="AF468" s="155"/>
      <c r="AG468" s="146"/>
      <c r="AH468" s="144"/>
      <c r="AI468" s="148"/>
      <c r="AJ468" s="144"/>
      <c r="AK468" s="148"/>
      <c r="AL468" s="149"/>
      <c r="AM468" s="144"/>
      <c r="AN468" s="144"/>
      <c r="AO468" s="156"/>
      <c r="AP468" s="135"/>
      <c r="AQ468" s="157"/>
      <c r="AS468" s="137" t="n">
        <v>461</v>
      </c>
      <c r="AT468" s="138" t="n">
        <v>77101001</v>
      </c>
      <c r="AU468" s="138"/>
      <c r="AV468" s="138"/>
      <c r="AW468" s="139" t="str">
        <f aca="false">IF(O468="","",O468)</f>
        <v/>
      </c>
      <c r="AX468" s="138"/>
      <c r="AY468" s="138"/>
      <c r="AZ468" s="138"/>
      <c r="BA468" s="140" t="str">
        <f aca="false">IF(E468="","",E468)</f>
        <v/>
      </c>
      <c r="BB468" s="141" t="str">
        <f aca="false">IF(K468="","",K468)</f>
        <v/>
      </c>
      <c r="BC468" s="142" t="str">
        <f aca="false">IF(L468="","",L468)</f>
        <v/>
      </c>
      <c r="BT468" s="13" t="str">
        <f aca="false">IF($S468="CANCELADO",1,"")</f>
        <v/>
      </c>
      <c r="BU468" s="13" t="str">
        <f aca="false">IF($S468="DEVUELTO",1,"")</f>
        <v/>
      </c>
      <c r="BV468" s="13" t="str">
        <f aca="false">IF($S468="DEVUELTO",1,"")</f>
        <v/>
      </c>
      <c r="BW468" s="13" t="str">
        <f aca="false">IF($S468="CANCELADO",1,"")</f>
        <v/>
      </c>
    </row>
    <row r="469" customFormat="false" ht="23.1" hidden="false" customHeight="true" outlineLevel="0" collapsed="false">
      <c r="A469" s="143" t="n">
        <v>462</v>
      </c>
      <c r="B469" s="144"/>
      <c r="C469" s="145"/>
      <c r="D469" s="146"/>
      <c r="E469" s="147"/>
      <c r="F469" s="148"/>
      <c r="G469" s="144"/>
      <c r="H469" s="144"/>
      <c r="I469" s="144"/>
      <c r="J469" s="148"/>
      <c r="K469" s="148"/>
      <c r="L469" s="149"/>
      <c r="M469" s="144"/>
      <c r="N469" s="150"/>
      <c r="O469" s="150"/>
      <c r="P469" s="151" t="n">
        <f aca="false">IF(O469="",N469,"")</f>
        <v>0</v>
      </c>
      <c r="Q469" s="151" t="str">
        <f aca="false">IF(O469="","",(IF(N469&gt;O469,N469-O469,"")))</f>
        <v/>
      </c>
      <c r="R469" s="151" t="str">
        <f aca="false">IF(N469-O469&lt;0,N469-O469,"")</f>
        <v/>
      </c>
      <c r="S469" s="151" t="str">
        <f aca="false">IF(C469&lt;&gt;"",IF($N469="","CANCELADO",IF($O469&lt;&gt;"","FACTURADO","DEVUELTO")),IF(C469="",""))</f>
        <v/>
      </c>
      <c r="T469" s="152"/>
      <c r="U469" s="144"/>
      <c r="V469" s="153"/>
      <c r="W469" s="153"/>
      <c r="X469" s="154" t="n">
        <f aca="false">V469+W469</f>
        <v>0</v>
      </c>
      <c r="Y469" s="128"/>
      <c r="Z469" s="128"/>
      <c r="AA469" s="129" t="n">
        <f aca="false">IF(AND(Y469&lt;&gt;"",Z469&lt;&gt;""),Z469-Y469,0)</f>
        <v>0</v>
      </c>
      <c r="AB469" s="130"/>
      <c r="AC469" s="130"/>
      <c r="AD469" s="129" t="n">
        <f aca="false">AA469-(AB469+AC469)</f>
        <v>0</v>
      </c>
      <c r="AE469" s="149"/>
      <c r="AF469" s="155"/>
      <c r="AG469" s="146"/>
      <c r="AH469" s="144"/>
      <c r="AI469" s="148"/>
      <c r="AJ469" s="144"/>
      <c r="AK469" s="148"/>
      <c r="AL469" s="149"/>
      <c r="AM469" s="144"/>
      <c r="AN469" s="144"/>
      <c r="AO469" s="156"/>
      <c r="AP469" s="135"/>
      <c r="AQ469" s="157"/>
      <c r="AS469" s="137" t="n">
        <v>462</v>
      </c>
      <c r="AT469" s="141" t="n">
        <v>77101001</v>
      </c>
      <c r="AU469" s="138"/>
      <c r="AV469" s="138"/>
      <c r="AW469" s="139" t="str">
        <f aca="false">IF(O469="","",O469)</f>
        <v/>
      </c>
      <c r="AX469" s="138"/>
      <c r="AY469" s="138"/>
      <c r="AZ469" s="138"/>
      <c r="BA469" s="140" t="str">
        <f aca="false">IF(E469="","",E469)</f>
        <v/>
      </c>
      <c r="BB469" s="141" t="str">
        <f aca="false">IF(K469="","",K469)</f>
        <v/>
      </c>
      <c r="BC469" s="142" t="str">
        <f aca="false">IF(L469="","",L469)</f>
        <v/>
      </c>
      <c r="BT469" s="13" t="str">
        <f aca="false">IF($S469="CANCELADO",1,"")</f>
        <v/>
      </c>
      <c r="BU469" s="13" t="str">
        <f aca="false">IF($S469="DEVUELTO",1,"")</f>
        <v/>
      </c>
      <c r="BV469" s="13" t="str">
        <f aca="false">IF($S469="DEVUELTO",1,"")</f>
        <v/>
      </c>
      <c r="BW469" s="13" t="str">
        <f aca="false">IF($S469="CANCELADO",1,"")</f>
        <v/>
      </c>
    </row>
    <row r="470" customFormat="false" ht="23.1" hidden="false" customHeight="true" outlineLevel="0" collapsed="false">
      <c r="A470" s="143" t="n">
        <v>463</v>
      </c>
      <c r="B470" s="144"/>
      <c r="C470" s="145"/>
      <c r="D470" s="146"/>
      <c r="E470" s="147"/>
      <c r="F470" s="148"/>
      <c r="G470" s="144"/>
      <c r="H470" s="144"/>
      <c r="I470" s="144"/>
      <c r="J470" s="148"/>
      <c r="K470" s="148"/>
      <c r="L470" s="149"/>
      <c r="M470" s="144"/>
      <c r="N470" s="150"/>
      <c r="O470" s="150"/>
      <c r="P470" s="151" t="n">
        <f aca="false">IF(O470="",N470,"")</f>
        <v>0</v>
      </c>
      <c r="Q470" s="151" t="str">
        <f aca="false">IF(O470="","",(IF(N470&gt;O470,N470-O470,"")))</f>
        <v/>
      </c>
      <c r="R470" s="151" t="str">
        <f aca="false">IF(N470-O470&lt;0,N470-O470,"")</f>
        <v/>
      </c>
      <c r="S470" s="151" t="str">
        <f aca="false">IF(C470&lt;&gt;"",IF($N470="","CANCELADO",IF($O470&lt;&gt;"","FACTURADO","DEVUELTO")),IF(C470="",""))</f>
        <v/>
      </c>
      <c r="T470" s="152"/>
      <c r="U470" s="144"/>
      <c r="V470" s="153"/>
      <c r="W470" s="153"/>
      <c r="X470" s="154" t="n">
        <f aca="false">V470+W470</f>
        <v>0</v>
      </c>
      <c r="Y470" s="128"/>
      <c r="Z470" s="128"/>
      <c r="AA470" s="129" t="n">
        <f aca="false">IF(AND(Y470&lt;&gt;"",Z470&lt;&gt;""),Z470-Y470,0)</f>
        <v>0</v>
      </c>
      <c r="AB470" s="130"/>
      <c r="AC470" s="130"/>
      <c r="AD470" s="129" t="n">
        <f aca="false">AA470-(AB470+AC470)</f>
        <v>0</v>
      </c>
      <c r="AE470" s="149"/>
      <c r="AF470" s="155"/>
      <c r="AG470" s="146"/>
      <c r="AH470" s="144"/>
      <c r="AI470" s="148"/>
      <c r="AJ470" s="144"/>
      <c r="AK470" s="148"/>
      <c r="AL470" s="149"/>
      <c r="AM470" s="144"/>
      <c r="AN470" s="144"/>
      <c r="AO470" s="156"/>
      <c r="AP470" s="135"/>
      <c r="AQ470" s="157"/>
      <c r="AS470" s="137" t="n">
        <v>463</v>
      </c>
      <c r="AT470" s="158" t="n">
        <v>77101001</v>
      </c>
      <c r="AU470" s="138"/>
      <c r="AV470" s="138"/>
      <c r="AW470" s="139" t="str">
        <f aca="false">IF(O470="","",O470)</f>
        <v/>
      </c>
      <c r="AX470" s="138"/>
      <c r="AY470" s="138"/>
      <c r="AZ470" s="138"/>
      <c r="BA470" s="140" t="str">
        <f aca="false">IF(E470="","",E470)</f>
        <v/>
      </c>
      <c r="BB470" s="141" t="str">
        <f aca="false">IF(K470="","",K470)</f>
        <v/>
      </c>
      <c r="BC470" s="142" t="str">
        <f aca="false">IF(L470="","",L470)</f>
        <v/>
      </c>
      <c r="BT470" s="13" t="str">
        <f aca="false">IF($S470="CANCELADO",1,"")</f>
        <v/>
      </c>
      <c r="BU470" s="13" t="str">
        <f aca="false">IF($S470="DEVUELTO",1,"")</f>
        <v/>
      </c>
      <c r="BV470" s="13" t="str">
        <f aca="false">IF($S470="DEVUELTO",1,"")</f>
        <v/>
      </c>
      <c r="BW470" s="13" t="str">
        <f aca="false">IF($S470="CANCELADO",1,"")</f>
        <v/>
      </c>
    </row>
    <row r="471" customFormat="false" ht="23.1" hidden="false" customHeight="true" outlineLevel="0" collapsed="false">
      <c r="A471" s="143" t="n">
        <v>464</v>
      </c>
      <c r="B471" s="144"/>
      <c r="C471" s="145"/>
      <c r="D471" s="146"/>
      <c r="E471" s="147"/>
      <c r="F471" s="148"/>
      <c r="G471" s="144"/>
      <c r="H471" s="144"/>
      <c r="I471" s="144"/>
      <c r="J471" s="148"/>
      <c r="K471" s="148"/>
      <c r="L471" s="149"/>
      <c r="M471" s="144"/>
      <c r="N471" s="150"/>
      <c r="O471" s="150"/>
      <c r="P471" s="151" t="n">
        <f aca="false">IF(O471="",N471,"")</f>
        <v>0</v>
      </c>
      <c r="Q471" s="151" t="str">
        <f aca="false">IF(O471="","",(IF(N471&gt;O471,N471-O471,"")))</f>
        <v/>
      </c>
      <c r="R471" s="151" t="str">
        <f aca="false">IF(N471-O471&lt;0,N471-O471,"")</f>
        <v/>
      </c>
      <c r="S471" s="151" t="str">
        <f aca="false">IF(C471&lt;&gt;"",IF($N471="","CANCELADO",IF($O471&lt;&gt;"","FACTURADO","DEVUELTO")),IF(C471="",""))</f>
        <v/>
      </c>
      <c r="T471" s="152"/>
      <c r="U471" s="144"/>
      <c r="V471" s="153"/>
      <c r="W471" s="153"/>
      <c r="X471" s="154" t="n">
        <f aca="false">V471+W471</f>
        <v>0</v>
      </c>
      <c r="Y471" s="128"/>
      <c r="Z471" s="128"/>
      <c r="AA471" s="129" t="n">
        <f aca="false">IF(AND(Y471&lt;&gt;"",Z471&lt;&gt;""),Z471-Y471,0)</f>
        <v>0</v>
      </c>
      <c r="AB471" s="130"/>
      <c r="AC471" s="130"/>
      <c r="AD471" s="129" t="n">
        <f aca="false">AA471-(AB471+AC471)</f>
        <v>0</v>
      </c>
      <c r="AE471" s="149"/>
      <c r="AF471" s="155"/>
      <c r="AG471" s="146"/>
      <c r="AH471" s="144"/>
      <c r="AI471" s="148"/>
      <c r="AJ471" s="144"/>
      <c r="AK471" s="148"/>
      <c r="AL471" s="149"/>
      <c r="AM471" s="144"/>
      <c r="AN471" s="144"/>
      <c r="AO471" s="156"/>
      <c r="AP471" s="135"/>
      <c r="AQ471" s="157"/>
      <c r="AS471" s="137" t="n">
        <v>464</v>
      </c>
      <c r="AT471" s="158" t="n">
        <v>77101001</v>
      </c>
      <c r="AU471" s="138"/>
      <c r="AV471" s="138"/>
      <c r="AW471" s="139" t="str">
        <f aca="false">IF(O471="","",O471)</f>
        <v/>
      </c>
      <c r="AX471" s="138"/>
      <c r="AY471" s="138"/>
      <c r="AZ471" s="138"/>
      <c r="BA471" s="140" t="str">
        <f aca="false">IF(E471="","",E471)</f>
        <v/>
      </c>
      <c r="BB471" s="141" t="str">
        <f aca="false">IF(K471="","",K471)</f>
        <v/>
      </c>
      <c r="BC471" s="142" t="str">
        <f aca="false">IF(L471="","",L471)</f>
        <v/>
      </c>
      <c r="BT471" s="13" t="str">
        <f aca="false">IF($S471="CANCELADO",1,"")</f>
        <v/>
      </c>
      <c r="BU471" s="13" t="str">
        <f aca="false">IF($S471="DEVUELTO",1,"")</f>
        <v/>
      </c>
      <c r="BV471" s="13" t="str">
        <f aca="false">IF($S471="DEVUELTO",1,"")</f>
        <v/>
      </c>
      <c r="BW471" s="13" t="str">
        <f aca="false">IF($S471="CANCELADO",1,"")</f>
        <v/>
      </c>
    </row>
    <row r="472" customFormat="false" ht="23.1" hidden="false" customHeight="true" outlineLevel="0" collapsed="false">
      <c r="A472" s="143" t="n">
        <v>465</v>
      </c>
      <c r="B472" s="144"/>
      <c r="C472" s="145"/>
      <c r="D472" s="146"/>
      <c r="E472" s="147"/>
      <c r="F472" s="148"/>
      <c r="G472" s="144"/>
      <c r="H472" s="144"/>
      <c r="I472" s="144"/>
      <c r="J472" s="148"/>
      <c r="K472" s="148"/>
      <c r="L472" s="149"/>
      <c r="M472" s="144"/>
      <c r="N472" s="150"/>
      <c r="O472" s="150"/>
      <c r="P472" s="151" t="n">
        <f aca="false">IF(O472="",N472,"")</f>
        <v>0</v>
      </c>
      <c r="Q472" s="151" t="str">
        <f aca="false">IF(O472="","",(IF(N472&gt;O472,N472-O472,"")))</f>
        <v/>
      </c>
      <c r="R472" s="151" t="str">
        <f aca="false">IF(N472-O472&lt;0,N472-O472,"")</f>
        <v/>
      </c>
      <c r="S472" s="151" t="str">
        <f aca="false">IF(C472&lt;&gt;"",IF($N472="","CANCELADO",IF($O472&lt;&gt;"","FACTURADO","DEVUELTO")),IF(C472="",""))</f>
        <v/>
      </c>
      <c r="T472" s="152"/>
      <c r="U472" s="144"/>
      <c r="V472" s="153"/>
      <c r="W472" s="153"/>
      <c r="X472" s="154" t="n">
        <f aca="false">V472+W472</f>
        <v>0</v>
      </c>
      <c r="Y472" s="128"/>
      <c r="Z472" s="128"/>
      <c r="AA472" s="129" t="n">
        <f aca="false">IF(AND(Y472&lt;&gt;"",Z472&lt;&gt;""),Z472-Y472,0)</f>
        <v>0</v>
      </c>
      <c r="AB472" s="130"/>
      <c r="AC472" s="130"/>
      <c r="AD472" s="129" t="n">
        <f aca="false">AA472-(AB472+AC472)</f>
        <v>0</v>
      </c>
      <c r="AE472" s="149"/>
      <c r="AF472" s="155"/>
      <c r="AG472" s="146"/>
      <c r="AH472" s="144"/>
      <c r="AI472" s="148"/>
      <c r="AJ472" s="144"/>
      <c r="AK472" s="148"/>
      <c r="AL472" s="149"/>
      <c r="AM472" s="144"/>
      <c r="AN472" s="144"/>
      <c r="AO472" s="156"/>
      <c r="AP472" s="135"/>
      <c r="AQ472" s="157"/>
      <c r="AS472" s="137" t="n">
        <v>465</v>
      </c>
      <c r="AT472" s="158" t="n">
        <v>77101001</v>
      </c>
      <c r="AU472" s="138"/>
      <c r="AV472" s="138"/>
      <c r="AW472" s="139" t="str">
        <f aca="false">IF(O472="","",O472)</f>
        <v/>
      </c>
      <c r="AX472" s="138"/>
      <c r="AY472" s="138"/>
      <c r="AZ472" s="138"/>
      <c r="BA472" s="140" t="str">
        <f aca="false">IF(E472="","",E472)</f>
        <v/>
      </c>
      <c r="BB472" s="141" t="str">
        <f aca="false">IF(K472="","",K472)</f>
        <v/>
      </c>
      <c r="BC472" s="142" t="str">
        <f aca="false">IF(L472="","",L472)</f>
        <v/>
      </c>
      <c r="BT472" s="13" t="str">
        <f aca="false">IF($S472="CANCELADO",1,"")</f>
        <v/>
      </c>
      <c r="BU472" s="13" t="str">
        <f aca="false">IF($S472="DEVUELTO",1,"")</f>
        <v/>
      </c>
      <c r="BV472" s="13" t="str">
        <f aca="false">IF($S472="DEVUELTO",1,"")</f>
        <v/>
      </c>
      <c r="BW472" s="13" t="str">
        <f aca="false">IF($S472="CANCELADO",1,"")</f>
        <v/>
      </c>
    </row>
    <row r="473" customFormat="false" ht="23.1" hidden="false" customHeight="true" outlineLevel="0" collapsed="false">
      <c r="A473" s="143" t="n">
        <v>466</v>
      </c>
      <c r="B473" s="144"/>
      <c r="C473" s="145"/>
      <c r="D473" s="146"/>
      <c r="E473" s="147"/>
      <c r="F473" s="148"/>
      <c r="G473" s="144"/>
      <c r="H473" s="144"/>
      <c r="I473" s="144"/>
      <c r="J473" s="148"/>
      <c r="K473" s="148"/>
      <c r="L473" s="149"/>
      <c r="M473" s="144"/>
      <c r="N473" s="150"/>
      <c r="O473" s="150"/>
      <c r="P473" s="151" t="n">
        <f aca="false">IF(O473="",N473,"")</f>
        <v>0</v>
      </c>
      <c r="Q473" s="151" t="str">
        <f aca="false">IF(O473="","",(IF(N473&gt;O473,N473-O473,"")))</f>
        <v/>
      </c>
      <c r="R473" s="151" t="str">
        <f aca="false">IF(N473-O473&lt;0,N473-O473,"")</f>
        <v/>
      </c>
      <c r="S473" s="151" t="str">
        <f aca="false">IF(C473&lt;&gt;"",IF($N473="","CANCELADO",IF($O473&lt;&gt;"","FACTURADO","DEVUELTO")),IF(C473="",""))</f>
        <v/>
      </c>
      <c r="T473" s="152"/>
      <c r="U473" s="144"/>
      <c r="V473" s="153"/>
      <c r="W473" s="153"/>
      <c r="X473" s="154" t="n">
        <f aca="false">V473+W473</f>
        <v>0</v>
      </c>
      <c r="Y473" s="128"/>
      <c r="Z473" s="128"/>
      <c r="AA473" s="129" t="n">
        <f aca="false">IF(AND(Y473&lt;&gt;"",Z473&lt;&gt;""),Z473-Y473,0)</f>
        <v>0</v>
      </c>
      <c r="AB473" s="130"/>
      <c r="AC473" s="130"/>
      <c r="AD473" s="129" t="n">
        <f aca="false">AA473-(AB473+AC473)</f>
        <v>0</v>
      </c>
      <c r="AE473" s="149"/>
      <c r="AF473" s="155"/>
      <c r="AG473" s="146"/>
      <c r="AH473" s="144"/>
      <c r="AI473" s="148"/>
      <c r="AJ473" s="144"/>
      <c r="AK473" s="148"/>
      <c r="AL473" s="149"/>
      <c r="AM473" s="144"/>
      <c r="AN473" s="144"/>
      <c r="AO473" s="156"/>
      <c r="AP473" s="135"/>
      <c r="AQ473" s="157"/>
      <c r="AS473" s="137" t="n">
        <v>466</v>
      </c>
      <c r="AT473" s="158" t="n">
        <v>77101001</v>
      </c>
      <c r="AU473" s="138"/>
      <c r="AV473" s="138"/>
      <c r="AW473" s="139" t="str">
        <f aca="false">IF(O473="","",O473)</f>
        <v/>
      </c>
      <c r="AX473" s="138"/>
      <c r="AY473" s="138"/>
      <c r="AZ473" s="138"/>
      <c r="BA473" s="140" t="str">
        <f aca="false">IF(E473="","",E473)</f>
        <v/>
      </c>
      <c r="BB473" s="141" t="str">
        <f aca="false">IF(K473="","",K473)</f>
        <v/>
      </c>
      <c r="BC473" s="142" t="str">
        <f aca="false">IF(L473="","",L473)</f>
        <v/>
      </c>
      <c r="BT473" s="13" t="str">
        <f aca="false">IF($S473="CANCELADO",1,"")</f>
        <v/>
      </c>
      <c r="BU473" s="13" t="str">
        <f aca="false">IF($S473="DEVUELTO",1,"")</f>
        <v/>
      </c>
      <c r="BV473" s="13" t="str">
        <f aca="false">IF($S473="DEVUELTO",1,"")</f>
        <v/>
      </c>
      <c r="BW473" s="13" t="str">
        <f aca="false">IF($S473="CANCELADO",1,"")</f>
        <v/>
      </c>
    </row>
    <row r="474" customFormat="false" ht="23.1" hidden="false" customHeight="true" outlineLevel="0" collapsed="false">
      <c r="A474" s="143" t="n">
        <v>467</v>
      </c>
      <c r="B474" s="144"/>
      <c r="C474" s="145"/>
      <c r="D474" s="146"/>
      <c r="E474" s="147"/>
      <c r="F474" s="148"/>
      <c r="G474" s="144"/>
      <c r="H474" s="144"/>
      <c r="I474" s="144"/>
      <c r="J474" s="148"/>
      <c r="K474" s="148"/>
      <c r="L474" s="149"/>
      <c r="M474" s="144"/>
      <c r="N474" s="150"/>
      <c r="O474" s="150"/>
      <c r="P474" s="151" t="n">
        <f aca="false">IF(O474="",N474,"")</f>
        <v>0</v>
      </c>
      <c r="Q474" s="151" t="str">
        <f aca="false">IF(O474="","",(IF(N474&gt;O474,N474-O474,"")))</f>
        <v/>
      </c>
      <c r="R474" s="151" t="str">
        <f aca="false">IF(N474-O474&lt;0,N474-O474,"")</f>
        <v/>
      </c>
      <c r="S474" s="151" t="str">
        <f aca="false">IF(C474&lt;&gt;"",IF($N474="","CANCELADO",IF($O474&lt;&gt;"","FACTURADO","DEVUELTO")),IF(C474="",""))</f>
        <v/>
      </c>
      <c r="T474" s="152"/>
      <c r="U474" s="144"/>
      <c r="V474" s="153"/>
      <c r="W474" s="153"/>
      <c r="X474" s="154" t="n">
        <f aca="false">V474+W474</f>
        <v>0</v>
      </c>
      <c r="Y474" s="128"/>
      <c r="Z474" s="128"/>
      <c r="AA474" s="129" t="n">
        <f aca="false">IF(AND(Y474&lt;&gt;"",Z474&lt;&gt;""),Z474-Y474,0)</f>
        <v>0</v>
      </c>
      <c r="AB474" s="130"/>
      <c r="AC474" s="130"/>
      <c r="AD474" s="129" t="n">
        <f aca="false">AA474-(AB474+AC474)</f>
        <v>0</v>
      </c>
      <c r="AE474" s="149"/>
      <c r="AF474" s="155"/>
      <c r="AG474" s="146"/>
      <c r="AH474" s="144"/>
      <c r="AI474" s="148"/>
      <c r="AJ474" s="144"/>
      <c r="AK474" s="148"/>
      <c r="AL474" s="149"/>
      <c r="AM474" s="144"/>
      <c r="AN474" s="144"/>
      <c r="AO474" s="156"/>
      <c r="AP474" s="135"/>
      <c r="AQ474" s="157"/>
      <c r="AS474" s="137" t="n">
        <v>467</v>
      </c>
      <c r="AT474" s="158" t="n">
        <v>77101001</v>
      </c>
      <c r="AU474" s="138"/>
      <c r="AV474" s="138"/>
      <c r="AW474" s="139" t="str">
        <f aca="false">IF(O474="","",O474)</f>
        <v/>
      </c>
      <c r="AX474" s="138"/>
      <c r="AY474" s="138"/>
      <c r="AZ474" s="138"/>
      <c r="BA474" s="140" t="str">
        <f aca="false">IF(E474="","",E474)</f>
        <v/>
      </c>
      <c r="BB474" s="141" t="str">
        <f aca="false">IF(K474="","",K474)</f>
        <v/>
      </c>
      <c r="BC474" s="142" t="str">
        <f aca="false">IF(L474="","",L474)</f>
        <v/>
      </c>
      <c r="BT474" s="13" t="str">
        <f aca="false">IF($S474="CANCELADO",1,"")</f>
        <v/>
      </c>
      <c r="BU474" s="13" t="str">
        <f aca="false">IF($S474="DEVUELTO",1,"")</f>
        <v/>
      </c>
      <c r="BV474" s="13" t="str">
        <f aca="false">IF($S474="DEVUELTO",1,"")</f>
        <v/>
      </c>
      <c r="BW474" s="13" t="str">
        <f aca="false">IF($S474="CANCELADO",1,"")</f>
        <v/>
      </c>
    </row>
    <row r="475" customFormat="false" ht="23.1" hidden="false" customHeight="true" outlineLevel="0" collapsed="false">
      <c r="A475" s="143" t="n">
        <v>468</v>
      </c>
      <c r="B475" s="144"/>
      <c r="C475" s="145"/>
      <c r="D475" s="146"/>
      <c r="E475" s="147"/>
      <c r="F475" s="148"/>
      <c r="G475" s="144"/>
      <c r="H475" s="144"/>
      <c r="I475" s="144"/>
      <c r="J475" s="148"/>
      <c r="K475" s="148"/>
      <c r="L475" s="149"/>
      <c r="M475" s="144"/>
      <c r="N475" s="150"/>
      <c r="O475" s="150"/>
      <c r="P475" s="151" t="n">
        <f aca="false">IF(O475="",N475,"")</f>
        <v>0</v>
      </c>
      <c r="Q475" s="151" t="str">
        <f aca="false">IF(O475="","",(IF(N475&gt;O475,N475-O475,"")))</f>
        <v/>
      </c>
      <c r="R475" s="151" t="str">
        <f aca="false">IF(N475-O475&lt;0,N475-O475,"")</f>
        <v/>
      </c>
      <c r="S475" s="151" t="str">
        <f aca="false">IF(C475&lt;&gt;"",IF($N475="","CANCELADO",IF($O475&lt;&gt;"","FACTURADO","DEVUELTO")),IF(C475="",""))</f>
        <v/>
      </c>
      <c r="T475" s="152"/>
      <c r="U475" s="144"/>
      <c r="V475" s="153"/>
      <c r="W475" s="153"/>
      <c r="X475" s="154" t="n">
        <f aca="false">V475+W475</f>
        <v>0</v>
      </c>
      <c r="Y475" s="128"/>
      <c r="Z475" s="128"/>
      <c r="AA475" s="129" t="n">
        <f aca="false">IF(AND(Y475&lt;&gt;"",Z475&lt;&gt;""),Z475-Y475,0)</f>
        <v>0</v>
      </c>
      <c r="AB475" s="130"/>
      <c r="AC475" s="130"/>
      <c r="AD475" s="129" t="n">
        <f aca="false">AA475-(AB475+AC475)</f>
        <v>0</v>
      </c>
      <c r="AE475" s="149"/>
      <c r="AF475" s="155"/>
      <c r="AG475" s="146"/>
      <c r="AH475" s="144"/>
      <c r="AI475" s="148"/>
      <c r="AJ475" s="144"/>
      <c r="AK475" s="148"/>
      <c r="AL475" s="149"/>
      <c r="AM475" s="144"/>
      <c r="AN475" s="144"/>
      <c r="AO475" s="156"/>
      <c r="AP475" s="135"/>
      <c r="AQ475" s="157"/>
      <c r="AS475" s="137" t="n">
        <v>468</v>
      </c>
      <c r="AT475" s="158" t="n">
        <v>77101001</v>
      </c>
      <c r="AU475" s="138"/>
      <c r="AV475" s="138"/>
      <c r="AW475" s="139" t="str">
        <f aca="false">IF(O475="","",O475)</f>
        <v/>
      </c>
      <c r="AX475" s="138"/>
      <c r="AY475" s="138"/>
      <c r="AZ475" s="138"/>
      <c r="BA475" s="140" t="str">
        <f aca="false">IF(E475="","",E475)</f>
        <v/>
      </c>
      <c r="BB475" s="141" t="str">
        <f aca="false">IF(K475="","",K475)</f>
        <v/>
      </c>
      <c r="BC475" s="142" t="str">
        <f aca="false">IF(L475="","",L475)</f>
        <v/>
      </c>
      <c r="BT475" s="13" t="str">
        <f aca="false">IF($S475="CANCELADO",1,"")</f>
        <v/>
      </c>
      <c r="BU475" s="13" t="str">
        <f aca="false">IF($S475="DEVUELTO",1,"")</f>
        <v/>
      </c>
      <c r="BV475" s="13" t="str">
        <f aca="false">IF($S475="DEVUELTO",1,"")</f>
        <v/>
      </c>
      <c r="BW475" s="13" t="str">
        <f aca="false">IF($S475="CANCELADO",1,"")</f>
        <v/>
      </c>
    </row>
    <row r="476" customFormat="false" ht="23.1" hidden="false" customHeight="true" outlineLevel="0" collapsed="false">
      <c r="A476" s="143" t="n">
        <v>469</v>
      </c>
      <c r="B476" s="144"/>
      <c r="C476" s="145"/>
      <c r="D476" s="146"/>
      <c r="E476" s="147"/>
      <c r="F476" s="148"/>
      <c r="G476" s="144"/>
      <c r="H476" s="144"/>
      <c r="I476" s="144"/>
      <c r="J476" s="148"/>
      <c r="K476" s="148"/>
      <c r="L476" s="149"/>
      <c r="M476" s="144"/>
      <c r="N476" s="150"/>
      <c r="O476" s="150"/>
      <c r="P476" s="151" t="n">
        <f aca="false">IF(O476="",N476,"")</f>
        <v>0</v>
      </c>
      <c r="Q476" s="151" t="str">
        <f aca="false">IF(O476="","",(IF(N476&gt;O476,N476-O476,"")))</f>
        <v/>
      </c>
      <c r="R476" s="151" t="str">
        <f aca="false">IF(N476-O476&lt;0,N476-O476,"")</f>
        <v/>
      </c>
      <c r="S476" s="151" t="str">
        <f aca="false">IF(C476&lt;&gt;"",IF($N476="","CANCELADO",IF($O476&lt;&gt;"","FACTURADO","DEVUELTO")),IF(C476="",""))</f>
        <v/>
      </c>
      <c r="T476" s="152"/>
      <c r="U476" s="144"/>
      <c r="V476" s="153"/>
      <c r="W476" s="153"/>
      <c r="X476" s="154" t="n">
        <f aca="false">V476+W476</f>
        <v>0</v>
      </c>
      <c r="Y476" s="128"/>
      <c r="Z476" s="128"/>
      <c r="AA476" s="129" t="n">
        <f aca="false">IF(AND(Y476&lt;&gt;"",Z476&lt;&gt;""),Z476-Y476,0)</f>
        <v>0</v>
      </c>
      <c r="AB476" s="130"/>
      <c r="AC476" s="130"/>
      <c r="AD476" s="129" t="n">
        <f aca="false">AA476-(AB476+AC476)</f>
        <v>0</v>
      </c>
      <c r="AE476" s="149"/>
      <c r="AF476" s="155"/>
      <c r="AG476" s="146"/>
      <c r="AH476" s="144"/>
      <c r="AI476" s="148"/>
      <c r="AJ476" s="144"/>
      <c r="AK476" s="148"/>
      <c r="AL476" s="149"/>
      <c r="AM476" s="144"/>
      <c r="AN476" s="144"/>
      <c r="AO476" s="156"/>
      <c r="AP476" s="135"/>
      <c r="AQ476" s="157"/>
      <c r="AS476" s="137" t="n">
        <v>469</v>
      </c>
      <c r="AT476" s="158" t="n">
        <v>77101001</v>
      </c>
      <c r="AU476" s="138"/>
      <c r="AV476" s="138"/>
      <c r="AW476" s="139" t="str">
        <f aca="false">IF(O476="","",O476)</f>
        <v/>
      </c>
      <c r="AX476" s="138"/>
      <c r="AY476" s="138"/>
      <c r="AZ476" s="138"/>
      <c r="BA476" s="140" t="str">
        <f aca="false">IF(E476="","",E476)</f>
        <v/>
      </c>
      <c r="BB476" s="141" t="str">
        <f aca="false">IF(K476="","",K476)</f>
        <v/>
      </c>
      <c r="BC476" s="142" t="str">
        <f aca="false">IF(L476="","",L476)</f>
        <v/>
      </c>
      <c r="BT476" s="13" t="str">
        <f aca="false">IF($S476="CANCELADO",1,"")</f>
        <v/>
      </c>
      <c r="BU476" s="13" t="str">
        <f aca="false">IF($S476="DEVUELTO",1,"")</f>
        <v/>
      </c>
      <c r="BV476" s="13" t="str">
        <f aca="false">IF($S476="DEVUELTO",1,"")</f>
        <v/>
      </c>
      <c r="BW476" s="13" t="str">
        <f aca="false">IF($S476="CANCELADO",1,"")</f>
        <v/>
      </c>
    </row>
    <row r="477" customFormat="false" ht="23.1" hidden="false" customHeight="true" outlineLevel="0" collapsed="false">
      <c r="A477" s="143" t="n">
        <v>470</v>
      </c>
      <c r="B477" s="144"/>
      <c r="C477" s="145"/>
      <c r="D477" s="146"/>
      <c r="E477" s="147"/>
      <c r="F477" s="148"/>
      <c r="G477" s="144"/>
      <c r="H477" s="144"/>
      <c r="I477" s="144"/>
      <c r="J477" s="148"/>
      <c r="K477" s="148"/>
      <c r="L477" s="149"/>
      <c r="M477" s="144"/>
      <c r="N477" s="150"/>
      <c r="O477" s="150"/>
      <c r="P477" s="151" t="n">
        <f aca="false">IF(O477="",N477,"")</f>
        <v>0</v>
      </c>
      <c r="Q477" s="151" t="str">
        <f aca="false">IF(O477="","",(IF(N477&gt;O477,N477-O477,"")))</f>
        <v/>
      </c>
      <c r="R477" s="151" t="str">
        <f aca="false">IF(N477-O477&lt;0,N477-O477,"")</f>
        <v/>
      </c>
      <c r="S477" s="151" t="str">
        <f aca="false">IF(C477&lt;&gt;"",IF($N477="","CANCELADO",IF($O477&lt;&gt;"","FACTURADO","DEVUELTO")),IF(C477="",""))</f>
        <v/>
      </c>
      <c r="T477" s="152"/>
      <c r="U477" s="144"/>
      <c r="V477" s="153"/>
      <c r="W477" s="153"/>
      <c r="X477" s="154" t="n">
        <f aca="false">V477+W477</f>
        <v>0</v>
      </c>
      <c r="Y477" s="128"/>
      <c r="Z477" s="128"/>
      <c r="AA477" s="129" t="n">
        <f aca="false">IF(AND(Y477&lt;&gt;"",Z477&lt;&gt;""),Z477-Y477,0)</f>
        <v>0</v>
      </c>
      <c r="AB477" s="130"/>
      <c r="AC477" s="130"/>
      <c r="AD477" s="129" t="n">
        <f aca="false">AA477-(AB477+AC477)</f>
        <v>0</v>
      </c>
      <c r="AE477" s="149"/>
      <c r="AF477" s="155"/>
      <c r="AG477" s="146"/>
      <c r="AH477" s="144"/>
      <c r="AI477" s="148"/>
      <c r="AJ477" s="144"/>
      <c r="AK477" s="148"/>
      <c r="AL477" s="149"/>
      <c r="AM477" s="144"/>
      <c r="AN477" s="144"/>
      <c r="AO477" s="156"/>
      <c r="AP477" s="135"/>
      <c r="AQ477" s="157"/>
      <c r="AS477" s="137" t="n">
        <v>470</v>
      </c>
      <c r="AT477" s="158" t="n">
        <v>77101001</v>
      </c>
      <c r="AU477" s="138"/>
      <c r="AV477" s="138"/>
      <c r="AW477" s="139" t="str">
        <f aca="false">IF(O477="","",O477)</f>
        <v/>
      </c>
      <c r="AX477" s="138"/>
      <c r="AY477" s="138"/>
      <c r="AZ477" s="138"/>
      <c r="BA477" s="140" t="str">
        <f aca="false">IF(E477="","",E477)</f>
        <v/>
      </c>
      <c r="BB477" s="141" t="str">
        <f aca="false">IF(K477="","",K477)</f>
        <v/>
      </c>
      <c r="BC477" s="142" t="str">
        <f aca="false">IF(L477="","",L477)</f>
        <v/>
      </c>
      <c r="BT477" s="13" t="str">
        <f aca="false">IF($S477="CANCELADO",1,"")</f>
        <v/>
      </c>
      <c r="BU477" s="13" t="str">
        <f aca="false">IF($S477="DEVUELTO",1,"")</f>
        <v/>
      </c>
      <c r="BV477" s="13" t="str">
        <f aca="false">IF($S477="DEVUELTO",1,"")</f>
        <v/>
      </c>
      <c r="BW477" s="13" t="str">
        <f aca="false">IF($S477="CANCELADO",1,"")</f>
        <v/>
      </c>
    </row>
    <row r="478" customFormat="false" ht="23.1" hidden="false" customHeight="true" outlineLevel="0" collapsed="false">
      <c r="A478" s="143" t="n">
        <v>471</v>
      </c>
      <c r="B478" s="144"/>
      <c r="C478" s="145"/>
      <c r="D478" s="146"/>
      <c r="E478" s="147"/>
      <c r="F478" s="148"/>
      <c r="G478" s="144"/>
      <c r="H478" s="144"/>
      <c r="I478" s="144"/>
      <c r="J478" s="148"/>
      <c r="K478" s="148"/>
      <c r="L478" s="149"/>
      <c r="M478" s="144"/>
      <c r="N478" s="150"/>
      <c r="O478" s="150"/>
      <c r="P478" s="151" t="n">
        <f aca="false">IF(O478="",N478,"")</f>
        <v>0</v>
      </c>
      <c r="Q478" s="151" t="str">
        <f aca="false">IF(O478="","",(IF(N478&gt;O478,N478-O478,"")))</f>
        <v/>
      </c>
      <c r="R478" s="151" t="str">
        <f aca="false">IF(N478-O478&lt;0,N478-O478,"")</f>
        <v/>
      </c>
      <c r="S478" s="151" t="str">
        <f aca="false">IF(C478&lt;&gt;"",IF($N478="","CANCELADO",IF($O478&lt;&gt;"","FACTURADO","DEVUELTO")),IF(C478="",""))</f>
        <v/>
      </c>
      <c r="T478" s="152"/>
      <c r="U478" s="144"/>
      <c r="V478" s="153"/>
      <c r="W478" s="153"/>
      <c r="X478" s="154" t="n">
        <f aca="false">V478+W478</f>
        <v>0</v>
      </c>
      <c r="Y478" s="128"/>
      <c r="Z478" s="128"/>
      <c r="AA478" s="129" t="n">
        <f aca="false">IF(AND(Y478&lt;&gt;"",Z478&lt;&gt;""),Z478-Y478,0)</f>
        <v>0</v>
      </c>
      <c r="AB478" s="130"/>
      <c r="AC478" s="130"/>
      <c r="AD478" s="129" t="n">
        <f aca="false">AA478-(AB478+AC478)</f>
        <v>0</v>
      </c>
      <c r="AE478" s="149"/>
      <c r="AF478" s="155"/>
      <c r="AG478" s="146"/>
      <c r="AH478" s="144"/>
      <c r="AI478" s="148"/>
      <c r="AJ478" s="144"/>
      <c r="AK478" s="148"/>
      <c r="AL478" s="149"/>
      <c r="AM478" s="144"/>
      <c r="AN478" s="144"/>
      <c r="AO478" s="156"/>
      <c r="AP478" s="135"/>
      <c r="AQ478" s="157"/>
      <c r="AS478" s="137" t="n">
        <v>471</v>
      </c>
      <c r="AT478" s="160" t="n">
        <v>77101001</v>
      </c>
      <c r="AU478" s="161"/>
      <c r="AV478" s="161"/>
      <c r="AW478" s="162" t="str">
        <f aca="false">IF(O478="","",O478)</f>
        <v/>
      </c>
      <c r="AX478" s="161"/>
      <c r="AY478" s="161"/>
      <c r="AZ478" s="161"/>
      <c r="BA478" s="163" t="str">
        <f aca="false">IF(E478="","",E478)</f>
        <v/>
      </c>
      <c r="BB478" s="164" t="str">
        <f aca="false">IF(K478="","",K478)</f>
        <v/>
      </c>
      <c r="BC478" s="165" t="str">
        <f aca="false">IF(L478="","",L478)</f>
        <v/>
      </c>
      <c r="BT478" s="13" t="str">
        <f aca="false">IF($S478="CANCELADO",1,"")</f>
        <v/>
      </c>
      <c r="BU478" s="13" t="str">
        <f aca="false">IF($S478="DEVUELTO",1,"")</f>
        <v/>
      </c>
      <c r="BV478" s="13" t="str">
        <f aca="false">IF($S478="DEVUELTO",1,"")</f>
        <v/>
      </c>
      <c r="BW478" s="13" t="str">
        <f aca="false">IF($S478="CANCELADO",1,"")</f>
        <v/>
      </c>
    </row>
    <row r="479" customFormat="false" ht="23.1" hidden="false" customHeight="true" outlineLevel="0" collapsed="false">
      <c r="A479" s="143" t="n">
        <v>472</v>
      </c>
      <c r="B479" s="144"/>
      <c r="C479" s="145"/>
      <c r="D479" s="146"/>
      <c r="E479" s="147"/>
      <c r="F479" s="148"/>
      <c r="G479" s="144"/>
      <c r="H479" s="144"/>
      <c r="I479" s="144"/>
      <c r="J479" s="148"/>
      <c r="K479" s="148"/>
      <c r="L479" s="149"/>
      <c r="M479" s="144"/>
      <c r="N479" s="150"/>
      <c r="O479" s="150"/>
      <c r="P479" s="151" t="n">
        <f aca="false">IF(O479="",N479,"")</f>
        <v>0</v>
      </c>
      <c r="Q479" s="151" t="str">
        <f aca="false">IF(O479="","",(IF(N479&gt;O479,N479-O479,"")))</f>
        <v/>
      </c>
      <c r="R479" s="151" t="str">
        <f aca="false">IF(N479-O479&lt;0,N479-O479,"")</f>
        <v/>
      </c>
      <c r="S479" s="151" t="str">
        <f aca="false">IF(C479&lt;&gt;"",IF($N479="","CANCELADO",IF($O479&lt;&gt;"","FACTURADO","DEVUELTO")),IF(C479="",""))</f>
        <v/>
      </c>
      <c r="T479" s="152"/>
      <c r="U479" s="144"/>
      <c r="V479" s="153"/>
      <c r="W479" s="153"/>
      <c r="X479" s="154" t="n">
        <f aca="false">V479+W479</f>
        <v>0</v>
      </c>
      <c r="Y479" s="128"/>
      <c r="Z479" s="128"/>
      <c r="AA479" s="129" t="n">
        <f aca="false">IF(AND(Y479&lt;&gt;"",Z479&lt;&gt;""),Z479-Y479,0)</f>
        <v>0</v>
      </c>
      <c r="AB479" s="130"/>
      <c r="AC479" s="130"/>
      <c r="AD479" s="129" t="n">
        <f aca="false">AA479-(AB479+AC479)</f>
        <v>0</v>
      </c>
      <c r="AE479" s="149"/>
      <c r="AF479" s="155"/>
      <c r="AG479" s="146"/>
      <c r="AH479" s="144"/>
      <c r="AI479" s="148"/>
      <c r="AJ479" s="144"/>
      <c r="AK479" s="148"/>
      <c r="AL479" s="149"/>
      <c r="AM479" s="144"/>
      <c r="AN479" s="144"/>
      <c r="AO479" s="156"/>
      <c r="AP479" s="135"/>
      <c r="AQ479" s="157"/>
      <c r="AS479" s="137" t="n">
        <v>472</v>
      </c>
      <c r="AT479" s="160" t="n">
        <v>77101001</v>
      </c>
      <c r="AU479" s="161"/>
      <c r="AV479" s="161"/>
      <c r="AW479" s="162" t="str">
        <f aca="false">IF(O479="","",O479)</f>
        <v/>
      </c>
      <c r="AX479" s="161"/>
      <c r="AY479" s="161"/>
      <c r="AZ479" s="161"/>
      <c r="BA479" s="163" t="str">
        <f aca="false">IF(E479="","",E479)</f>
        <v/>
      </c>
      <c r="BB479" s="164" t="str">
        <f aca="false">IF(K479="","",K479)</f>
        <v/>
      </c>
      <c r="BC479" s="165" t="str">
        <f aca="false">IF(L479="","",L479)</f>
        <v/>
      </c>
      <c r="BT479" s="13" t="str">
        <f aca="false">IF($S479="CANCELADO",1,"")</f>
        <v/>
      </c>
      <c r="BU479" s="13" t="str">
        <f aca="false">IF($S479="DEVUELTO",1,"")</f>
        <v/>
      </c>
      <c r="BV479" s="13" t="str">
        <f aca="false">IF($S479="DEVUELTO",1,"")</f>
        <v/>
      </c>
      <c r="BW479" s="13" t="str">
        <f aca="false">IF($S479="CANCELADO",1,"")</f>
        <v/>
      </c>
    </row>
    <row r="480" customFormat="false" ht="23.1" hidden="false" customHeight="true" outlineLevel="0" collapsed="false">
      <c r="A480" s="143" t="n">
        <v>473</v>
      </c>
      <c r="B480" s="144"/>
      <c r="C480" s="145"/>
      <c r="D480" s="146"/>
      <c r="E480" s="147"/>
      <c r="F480" s="148"/>
      <c r="G480" s="144"/>
      <c r="H480" s="144"/>
      <c r="I480" s="144"/>
      <c r="J480" s="148"/>
      <c r="K480" s="148"/>
      <c r="L480" s="149"/>
      <c r="M480" s="144"/>
      <c r="N480" s="150"/>
      <c r="O480" s="150"/>
      <c r="P480" s="151" t="n">
        <f aca="false">IF(O480="",N480,"")</f>
        <v>0</v>
      </c>
      <c r="Q480" s="151" t="str">
        <f aca="false">IF(O480="","",(IF(N480&gt;O480,N480-O480,"")))</f>
        <v/>
      </c>
      <c r="R480" s="151" t="str">
        <f aca="false">IF(N480-O480&lt;0,N480-O480,"")</f>
        <v/>
      </c>
      <c r="S480" s="151" t="str">
        <f aca="false">IF(C480&lt;&gt;"",IF($N480="","CANCELADO",IF($O480&lt;&gt;"","FACTURADO","DEVUELTO")),IF(C480="",""))</f>
        <v/>
      </c>
      <c r="T480" s="152"/>
      <c r="U480" s="144"/>
      <c r="V480" s="153"/>
      <c r="W480" s="153"/>
      <c r="X480" s="154" t="n">
        <f aca="false">V480+W480</f>
        <v>0</v>
      </c>
      <c r="Y480" s="128"/>
      <c r="Z480" s="128"/>
      <c r="AA480" s="129" t="n">
        <f aca="false">IF(AND(Y480&lt;&gt;"",Z480&lt;&gt;""),Z480-Y480,0)</f>
        <v>0</v>
      </c>
      <c r="AB480" s="130"/>
      <c r="AC480" s="130"/>
      <c r="AD480" s="129" t="n">
        <f aca="false">AA480-(AB480+AC480)</f>
        <v>0</v>
      </c>
      <c r="AE480" s="149"/>
      <c r="AF480" s="155"/>
      <c r="AG480" s="146"/>
      <c r="AH480" s="144"/>
      <c r="AI480" s="148"/>
      <c r="AJ480" s="144"/>
      <c r="AK480" s="148"/>
      <c r="AL480" s="149"/>
      <c r="AM480" s="144"/>
      <c r="AN480" s="144"/>
      <c r="AO480" s="156"/>
      <c r="AP480" s="135"/>
      <c r="AQ480" s="157"/>
      <c r="AS480" s="137" t="n">
        <v>473</v>
      </c>
      <c r="AT480" s="160" t="n">
        <v>77101001</v>
      </c>
      <c r="AU480" s="161"/>
      <c r="AV480" s="161"/>
      <c r="AW480" s="162" t="str">
        <f aca="false">IF(O480="","",O480)</f>
        <v/>
      </c>
      <c r="AX480" s="161"/>
      <c r="AY480" s="161"/>
      <c r="AZ480" s="161"/>
      <c r="BA480" s="163" t="str">
        <f aca="false">IF(E480="","",E480)</f>
        <v/>
      </c>
      <c r="BB480" s="164" t="str">
        <f aca="false">IF(K480="","",K480)</f>
        <v/>
      </c>
      <c r="BC480" s="165" t="str">
        <f aca="false">IF(L480="","",L480)</f>
        <v/>
      </c>
      <c r="BT480" s="13" t="str">
        <f aca="false">IF($S480="CANCELADO",1,"")</f>
        <v/>
      </c>
      <c r="BU480" s="13" t="str">
        <f aca="false">IF($S480="DEVUELTO",1,"")</f>
        <v/>
      </c>
      <c r="BV480" s="13" t="str">
        <f aca="false">IF($S480="DEVUELTO",1,"")</f>
        <v/>
      </c>
      <c r="BW480" s="13" t="str">
        <f aca="false">IF($S480="CANCELADO",1,"")</f>
        <v/>
      </c>
    </row>
    <row r="481" customFormat="false" ht="23.1" hidden="false" customHeight="true" outlineLevel="0" collapsed="false">
      <c r="A481" s="143" t="n">
        <v>474</v>
      </c>
      <c r="B481" s="144"/>
      <c r="C481" s="145"/>
      <c r="D481" s="146"/>
      <c r="E481" s="147"/>
      <c r="F481" s="148"/>
      <c r="G481" s="144"/>
      <c r="H481" s="144"/>
      <c r="I481" s="144"/>
      <c r="J481" s="148"/>
      <c r="K481" s="148"/>
      <c r="L481" s="149"/>
      <c r="M481" s="144"/>
      <c r="N481" s="150"/>
      <c r="O481" s="150"/>
      <c r="P481" s="151" t="n">
        <f aca="false">IF(O481="",N481,"")</f>
        <v>0</v>
      </c>
      <c r="Q481" s="151" t="str">
        <f aca="false">IF(O481="","",(IF(N481&gt;O481,N481-O481,"")))</f>
        <v/>
      </c>
      <c r="R481" s="151" t="str">
        <f aca="false">IF(N481-O481&lt;0,N481-O481,"")</f>
        <v/>
      </c>
      <c r="S481" s="151" t="str">
        <f aca="false">IF(C481&lt;&gt;"",IF($N481="","CANCELADO",IF($O481&lt;&gt;"","FACTURADO","DEVUELTO")),IF(C481="",""))</f>
        <v/>
      </c>
      <c r="T481" s="152"/>
      <c r="U481" s="144"/>
      <c r="V481" s="153"/>
      <c r="W481" s="153"/>
      <c r="X481" s="154" t="n">
        <f aca="false">V481+W481</f>
        <v>0</v>
      </c>
      <c r="Y481" s="128"/>
      <c r="Z481" s="128"/>
      <c r="AA481" s="129" t="n">
        <f aca="false">IF(AND(Y481&lt;&gt;"",Z481&lt;&gt;""),Z481-Y481,0)</f>
        <v>0</v>
      </c>
      <c r="AB481" s="130"/>
      <c r="AC481" s="130"/>
      <c r="AD481" s="129" t="n">
        <f aca="false">AA481-(AB481+AC481)</f>
        <v>0</v>
      </c>
      <c r="AE481" s="149"/>
      <c r="AF481" s="155"/>
      <c r="AG481" s="146"/>
      <c r="AH481" s="144"/>
      <c r="AI481" s="148"/>
      <c r="AJ481" s="144"/>
      <c r="AK481" s="148"/>
      <c r="AL481" s="149"/>
      <c r="AM481" s="144"/>
      <c r="AN481" s="144"/>
      <c r="AO481" s="156"/>
      <c r="AP481" s="135"/>
      <c r="AQ481" s="157"/>
      <c r="AS481" s="137" t="n">
        <v>474</v>
      </c>
      <c r="AT481" s="160" t="n">
        <v>77101001</v>
      </c>
      <c r="AU481" s="161"/>
      <c r="AV481" s="161"/>
      <c r="AW481" s="162" t="str">
        <f aca="false">IF(O481="","",O481)</f>
        <v/>
      </c>
      <c r="AX481" s="161"/>
      <c r="AY481" s="161"/>
      <c r="AZ481" s="161"/>
      <c r="BA481" s="163" t="str">
        <f aca="false">IF(E481="","",E481)</f>
        <v/>
      </c>
      <c r="BB481" s="164" t="str">
        <f aca="false">IF(K481="","",K481)</f>
        <v/>
      </c>
      <c r="BC481" s="165" t="str">
        <f aca="false">IF(L481="","",L481)</f>
        <v/>
      </c>
      <c r="BT481" s="13" t="str">
        <f aca="false">IF($S481="CANCELADO",1,"")</f>
        <v/>
      </c>
      <c r="BU481" s="13" t="str">
        <f aca="false">IF($S481="DEVUELTO",1,"")</f>
        <v/>
      </c>
      <c r="BV481" s="13" t="str">
        <f aca="false">IF($S481="DEVUELTO",1,"")</f>
        <v/>
      </c>
      <c r="BW481" s="13" t="str">
        <f aca="false">IF($S481="CANCELADO",1,"")</f>
        <v/>
      </c>
    </row>
    <row r="482" customFormat="false" ht="23.1" hidden="false" customHeight="true" outlineLevel="0" collapsed="false">
      <c r="A482" s="143" t="n">
        <v>475</v>
      </c>
      <c r="B482" s="144"/>
      <c r="C482" s="145"/>
      <c r="D482" s="146"/>
      <c r="E482" s="147"/>
      <c r="F482" s="148"/>
      <c r="G482" s="144"/>
      <c r="H482" s="144"/>
      <c r="I482" s="144"/>
      <c r="J482" s="148"/>
      <c r="K482" s="148"/>
      <c r="L482" s="149"/>
      <c r="M482" s="144"/>
      <c r="N482" s="150"/>
      <c r="O482" s="150"/>
      <c r="P482" s="151" t="n">
        <f aca="false">IF(O482="",N482,"")</f>
        <v>0</v>
      </c>
      <c r="Q482" s="151" t="str">
        <f aca="false">IF(O482="","",(IF(N482&gt;O482,N482-O482,"")))</f>
        <v/>
      </c>
      <c r="R482" s="151" t="str">
        <f aca="false">IF(N482-O482&lt;0,N482-O482,"")</f>
        <v/>
      </c>
      <c r="S482" s="151" t="str">
        <f aca="false">IF(C482&lt;&gt;"",IF($N482="","CANCELADO",IF($O482&lt;&gt;"","FACTURADO","DEVUELTO")),IF(C482="",""))</f>
        <v/>
      </c>
      <c r="T482" s="152"/>
      <c r="U482" s="144"/>
      <c r="V482" s="153"/>
      <c r="W482" s="153"/>
      <c r="X482" s="154" t="n">
        <f aca="false">V482+W482</f>
        <v>0</v>
      </c>
      <c r="Y482" s="128"/>
      <c r="Z482" s="128"/>
      <c r="AA482" s="129" t="n">
        <f aca="false">IF(AND(Y482&lt;&gt;"",Z482&lt;&gt;""),Z482-Y482,0)</f>
        <v>0</v>
      </c>
      <c r="AB482" s="130"/>
      <c r="AC482" s="130"/>
      <c r="AD482" s="129" t="n">
        <f aca="false">AA482-(AB482+AC482)</f>
        <v>0</v>
      </c>
      <c r="AE482" s="149"/>
      <c r="AF482" s="155"/>
      <c r="AG482" s="146"/>
      <c r="AH482" s="144"/>
      <c r="AI482" s="148"/>
      <c r="AJ482" s="144"/>
      <c r="AK482" s="148"/>
      <c r="AL482" s="149"/>
      <c r="AM482" s="144"/>
      <c r="AN482" s="144"/>
      <c r="AO482" s="156"/>
      <c r="AP482" s="135"/>
      <c r="AQ482" s="157"/>
      <c r="AS482" s="137" t="n">
        <v>475</v>
      </c>
      <c r="AT482" s="160" t="n">
        <v>77101001</v>
      </c>
      <c r="AU482" s="161"/>
      <c r="AV482" s="161"/>
      <c r="AW482" s="162" t="str">
        <f aca="false">IF(O482="","",O482)</f>
        <v/>
      </c>
      <c r="AX482" s="161"/>
      <c r="AY482" s="161"/>
      <c r="AZ482" s="161"/>
      <c r="BA482" s="163" t="str">
        <f aca="false">IF(E482="","",E482)</f>
        <v/>
      </c>
      <c r="BB482" s="164" t="str">
        <f aca="false">IF(K482="","",K482)</f>
        <v/>
      </c>
      <c r="BC482" s="165" t="str">
        <f aca="false">IF(L482="","",L482)</f>
        <v/>
      </c>
      <c r="BT482" s="13" t="str">
        <f aca="false">IF($S482="CANCELADO",1,"")</f>
        <v/>
      </c>
      <c r="BU482" s="13" t="str">
        <f aca="false">IF($S482="DEVUELTO",1,"")</f>
        <v/>
      </c>
      <c r="BV482" s="13" t="str">
        <f aca="false">IF($S482="DEVUELTO",1,"")</f>
        <v/>
      </c>
      <c r="BW482" s="13" t="str">
        <f aca="false">IF($S482="CANCELADO",1,"")</f>
        <v/>
      </c>
    </row>
    <row r="483" customFormat="false" ht="23.1" hidden="false" customHeight="true" outlineLevel="0" collapsed="false">
      <c r="A483" s="143" t="n">
        <v>476</v>
      </c>
      <c r="B483" s="144"/>
      <c r="C483" s="145"/>
      <c r="D483" s="146"/>
      <c r="E483" s="147"/>
      <c r="F483" s="148"/>
      <c r="G483" s="144"/>
      <c r="H483" s="144"/>
      <c r="I483" s="144"/>
      <c r="J483" s="148"/>
      <c r="K483" s="148"/>
      <c r="L483" s="149"/>
      <c r="M483" s="144"/>
      <c r="N483" s="150"/>
      <c r="O483" s="150"/>
      <c r="P483" s="151" t="n">
        <f aca="false">IF(O483="",N483,"")</f>
        <v>0</v>
      </c>
      <c r="Q483" s="151" t="str">
        <f aca="false">IF(O483="","",(IF(N483&gt;O483,N483-O483,"")))</f>
        <v/>
      </c>
      <c r="R483" s="151" t="str">
        <f aca="false">IF(N483-O483&lt;0,N483-O483,"")</f>
        <v/>
      </c>
      <c r="S483" s="151" t="str">
        <f aca="false">IF(C483&lt;&gt;"",IF($N483="","CANCELADO",IF($O483&lt;&gt;"","FACTURADO","DEVUELTO")),IF(C483="",""))</f>
        <v/>
      </c>
      <c r="T483" s="152"/>
      <c r="U483" s="144"/>
      <c r="V483" s="153"/>
      <c r="W483" s="153"/>
      <c r="X483" s="154" t="n">
        <f aca="false">V483+W483</f>
        <v>0</v>
      </c>
      <c r="Y483" s="128"/>
      <c r="Z483" s="128"/>
      <c r="AA483" s="129" t="n">
        <f aca="false">IF(AND(Y483&lt;&gt;"",Z483&lt;&gt;""),Z483-Y483,0)</f>
        <v>0</v>
      </c>
      <c r="AB483" s="130"/>
      <c r="AC483" s="130"/>
      <c r="AD483" s="129" t="n">
        <f aca="false">AA483-(AB483+AC483)</f>
        <v>0</v>
      </c>
      <c r="AE483" s="149"/>
      <c r="AF483" s="155"/>
      <c r="AG483" s="146"/>
      <c r="AH483" s="144"/>
      <c r="AI483" s="148"/>
      <c r="AJ483" s="144"/>
      <c r="AK483" s="148"/>
      <c r="AL483" s="149"/>
      <c r="AM483" s="144"/>
      <c r="AN483" s="144"/>
      <c r="AO483" s="156"/>
      <c r="AP483" s="135"/>
      <c r="AQ483" s="157"/>
      <c r="AS483" s="137" t="n">
        <v>476</v>
      </c>
      <c r="AT483" s="160" t="n">
        <v>77101001</v>
      </c>
      <c r="AU483" s="161"/>
      <c r="AV483" s="161"/>
      <c r="AW483" s="162" t="str">
        <f aca="false">IF(O483="","",O483)</f>
        <v/>
      </c>
      <c r="AX483" s="161"/>
      <c r="AY483" s="161"/>
      <c r="AZ483" s="161"/>
      <c r="BA483" s="163" t="str">
        <f aca="false">IF(E483="","",E483)</f>
        <v/>
      </c>
      <c r="BB483" s="164" t="str">
        <f aca="false">IF(K483="","",K483)</f>
        <v/>
      </c>
      <c r="BC483" s="165" t="str">
        <f aca="false">IF(L483="","",L483)</f>
        <v/>
      </c>
      <c r="BT483" s="13" t="str">
        <f aca="false">IF($S483="CANCELADO",1,"")</f>
        <v/>
      </c>
      <c r="BU483" s="13" t="str">
        <f aca="false">IF($S483="DEVUELTO",1,"")</f>
        <v/>
      </c>
      <c r="BV483" s="13" t="str">
        <f aca="false">IF($S483="DEVUELTO",1,"")</f>
        <v/>
      </c>
      <c r="BW483" s="13" t="str">
        <f aca="false">IF($S483="CANCELADO",1,"")</f>
        <v/>
      </c>
    </row>
    <row r="484" customFormat="false" ht="23.1" hidden="false" customHeight="true" outlineLevel="0" collapsed="false">
      <c r="A484" s="143" t="n">
        <v>477</v>
      </c>
      <c r="B484" s="144"/>
      <c r="C484" s="145"/>
      <c r="D484" s="146"/>
      <c r="E484" s="147"/>
      <c r="F484" s="148"/>
      <c r="G484" s="144"/>
      <c r="H484" s="144"/>
      <c r="I484" s="144"/>
      <c r="J484" s="148"/>
      <c r="K484" s="148"/>
      <c r="L484" s="149"/>
      <c r="M484" s="144"/>
      <c r="N484" s="150"/>
      <c r="O484" s="150"/>
      <c r="P484" s="151" t="n">
        <f aca="false">IF(O484="",N484,"")</f>
        <v>0</v>
      </c>
      <c r="Q484" s="151" t="str">
        <f aca="false">IF(O484="","",(IF(N484&gt;O484,N484-O484,"")))</f>
        <v/>
      </c>
      <c r="R484" s="151" t="str">
        <f aca="false">IF(N484-O484&lt;0,N484-O484,"")</f>
        <v/>
      </c>
      <c r="S484" s="151" t="str">
        <f aca="false">IF(C484&lt;&gt;"",IF($N484="","CANCELADO",IF($O484&lt;&gt;"","FACTURADO","DEVUELTO")),IF(C484="",""))</f>
        <v/>
      </c>
      <c r="T484" s="152"/>
      <c r="U484" s="144"/>
      <c r="V484" s="153"/>
      <c r="W484" s="153"/>
      <c r="X484" s="154" t="n">
        <f aca="false">V484+W484</f>
        <v>0</v>
      </c>
      <c r="Y484" s="128"/>
      <c r="Z484" s="128"/>
      <c r="AA484" s="129" t="n">
        <f aca="false">IF(AND(Y484&lt;&gt;"",Z484&lt;&gt;""),Z484-Y484,0)</f>
        <v>0</v>
      </c>
      <c r="AB484" s="130"/>
      <c r="AC484" s="130"/>
      <c r="AD484" s="129" t="n">
        <f aca="false">AA484-(AB484+AC484)</f>
        <v>0</v>
      </c>
      <c r="AE484" s="149"/>
      <c r="AF484" s="155"/>
      <c r="AG484" s="146"/>
      <c r="AH484" s="144"/>
      <c r="AI484" s="148"/>
      <c r="AJ484" s="144"/>
      <c r="AK484" s="148"/>
      <c r="AL484" s="149"/>
      <c r="AM484" s="144"/>
      <c r="AN484" s="144"/>
      <c r="AO484" s="156"/>
      <c r="AP484" s="135"/>
      <c r="AQ484" s="157"/>
      <c r="AS484" s="137" t="n">
        <v>477</v>
      </c>
      <c r="AT484" s="160" t="n">
        <v>77101001</v>
      </c>
      <c r="AU484" s="161"/>
      <c r="AV484" s="161"/>
      <c r="AW484" s="162" t="str">
        <f aca="false">IF(O484="","",O484)</f>
        <v/>
      </c>
      <c r="AX484" s="161"/>
      <c r="AY484" s="161"/>
      <c r="AZ484" s="161"/>
      <c r="BA484" s="163" t="str">
        <f aca="false">IF(E484="","",E484)</f>
        <v/>
      </c>
      <c r="BB484" s="164" t="str">
        <f aca="false">IF(K484="","",K484)</f>
        <v/>
      </c>
      <c r="BC484" s="165" t="str">
        <f aca="false">IF(L484="","",L484)</f>
        <v/>
      </c>
      <c r="BT484" s="13" t="str">
        <f aca="false">IF($S484="CANCELADO",1,"")</f>
        <v/>
      </c>
      <c r="BU484" s="13" t="str">
        <f aca="false">IF($S484="DEVUELTO",1,"")</f>
        <v/>
      </c>
      <c r="BV484" s="13" t="str">
        <f aca="false">IF($S484="DEVUELTO",1,"")</f>
        <v/>
      </c>
      <c r="BW484" s="13" t="str">
        <f aca="false">IF($S484="CANCELADO",1,"")</f>
        <v/>
      </c>
    </row>
    <row r="485" customFormat="false" ht="23.1" hidden="false" customHeight="true" outlineLevel="0" collapsed="false">
      <c r="A485" s="143" t="n">
        <v>478</v>
      </c>
      <c r="B485" s="144"/>
      <c r="C485" s="145"/>
      <c r="D485" s="146"/>
      <c r="E485" s="147"/>
      <c r="F485" s="148"/>
      <c r="G485" s="144"/>
      <c r="H485" s="144"/>
      <c r="I485" s="144"/>
      <c r="J485" s="148"/>
      <c r="K485" s="148"/>
      <c r="L485" s="149"/>
      <c r="M485" s="144"/>
      <c r="N485" s="150"/>
      <c r="O485" s="150"/>
      <c r="P485" s="151" t="n">
        <f aca="false">IF(O485="",N485,"")</f>
        <v>0</v>
      </c>
      <c r="Q485" s="151" t="str">
        <f aca="false">IF(O485="","",(IF(N485&gt;O485,N485-O485,"")))</f>
        <v/>
      </c>
      <c r="R485" s="151" t="str">
        <f aca="false">IF(N485-O485&lt;0,N485-O485,"")</f>
        <v/>
      </c>
      <c r="S485" s="151" t="str">
        <f aca="false">IF(C485&lt;&gt;"",IF($N485="","CANCELADO",IF($O485&lt;&gt;"","FACTURADO","DEVUELTO")),IF(C485="",""))</f>
        <v/>
      </c>
      <c r="T485" s="152"/>
      <c r="U485" s="144"/>
      <c r="V485" s="153"/>
      <c r="W485" s="153"/>
      <c r="X485" s="154" t="n">
        <f aca="false">V485+W485</f>
        <v>0</v>
      </c>
      <c r="Y485" s="128"/>
      <c r="Z485" s="128"/>
      <c r="AA485" s="129" t="n">
        <f aca="false">IF(AND(Y485&lt;&gt;"",Z485&lt;&gt;""),Z485-Y485,0)</f>
        <v>0</v>
      </c>
      <c r="AB485" s="130"/>
      <c r="AC485" s="130"/>
      <c r="AD485" s="129" t="n">
        <f aca="false">AA485-(AB485+AC485)</f>
        <v>0</v>
      </c>
      <c r="AE485" s="149"/>
      <c r="AF485" s="155"/>
      <c r="AG485" s="146"/>
      <c r="AH485" s="144"/>
      <c r="AI485" s="148"/>
      <c r="AJ485" s="144"/>
      <c r="AK485" s="148"/>
      <c r="AL485" s="149"/>
      <c r="AM485" s="144"/>
      <c r="AN485" s="144"/>
      <c r="AO485" s="156"/>
      <c r="AP485" s="135"/>
      <c r="AQ485" s="157"/>
      <c r="AS485" s="137" t="n">
        <v>478</v>
      </c>
      <c r="AT485" s="160" t="n">
        <v>77101001</v>
      </c>
      <c r="AU485" s="161"/>
      <c r="AV485" s="161"/>
      <c r="AW485" s="162" t="str">
        <f aca="false">IF(O485="","",O485)</f>
        <v/>
      </c>
      <c r="AX485" s="161"/>
      <c r="AY485" s="161"/>
      <c r="AZ485" s="161"/>
      <c r="BA485" s="163" t="str">
        <f aca="false">IF(E485="","",E485)</f>
        <v/>
      </c>
      <c r="BB485" s="164" t="str">
        <f aca="false">IF(K485="","",K485)</f>
        <v/>
      </c>
      <c r="BC485" s="165" t="str">
        <f aca="false">IF(L485="","",L485)</f>
        <v/>
      </c>
      <c r="BT485" s="13" t="str">
        <f aca="false">IF($S485="CANCELADO",1,"")</f>
        <v/>
      </c>
      <c r="BU485" s="13" t="str">
        <f aca="false">IF($S485="DEVUELTO",1,"")</f>
        <v/>
      </c>
      <c r="BV485" s="13" t="str">
        <f aca="false">IF($S485="DEVUELTO",1,"")</f>
        <v/>
      </c>
      <c r="BW485" s="13" t="str">
        <f aca="false">IF($S485="CANCELADO",1,"")</f>
        <v/>
      </c>
    </row>
    <row r="486" customFormat="false" ht="23.1" hidden="false" customHeight="true" outlineLevel="0" collapsed="false">
      <c r="A486" s="143" t="n">
        <v>479</v>
      </c>
      <c r="B486" s="144"/>
      <c r="C486" s="145"/>
      <c r="D486" s="146"/>
      <c r="E486" s="147"/>
      <c r="F486" s="148"/>
      <c r="G486" s="144"/>
      <c r="H486" s="144"/>
      <c r="I486" s="144"/>
      <c r="J486" s="148"/>
      <c r="K486" s="148"/>
      <c r="L486" s="149"/>
      <c r="M486" s="144"/>
      <c r="N486" s="150"/>
      <c r="O486" s="150"/>
      <c r="P486" s="151" t="n">
        <f aca="false">IF(O486="",N486,"")</f>
        <v>0</v>
      </c>
      <c r="Q486" s="151" t="str">
        <f aca="false">IF(O486="","",(IF(N486&gt;O486,N486-O486,"")))</f>
        <v/>
      </c>
      <c r="R486" s="151" t="str">
        <f aca="false">IF(N486-O486&lt;0,N486-O486,"")</f>
        <v/>
      </c>
      <c r="S486" s="151" t="str">
        <f aca="false">IF(C486&lt;&gt;"",IF($N486="","CANCELADO",IF($O486&lt;&gt;"","FACTURADO","DEVUELTO")),IF(C486="",""))</f>
        <v/>
      </c>
      <c r="T486" s="152"/>
      <c r="U486" s="144"/>
      <c r="V486" s="153"/>
      <c r="W486" s="153"/>
      <c r="X486" s="154" t="n">
        <f aca="false">V486+W486</f>
        <v>0</v>
      </c>
      <c r="Y486" s="128"/>
      <c r="Z486" s="128"/>
      <c r="AA486" s="129" t="n">
        <f aca="false">IF(AND(Y486&lt;&gt;"",Z486&lt;&gt;""),Z486-Y486,0)</f>
        <v>0</v>
      </c>
      <c r="AB486" s="130"/>
      <c r="AC486" s="130"/>
      <c r="AD486" s="129" t="n">
        <f aca="false">AA486-(AB486+AC486)</f>
        <v>0</v>
      </c>
      <c r="AE486" s="149"/>
      <c r="AF486" s="155"/>
      <c r="AG486" s="146"/>
      <c r="AH486" s="144"/>
      <c r="AI486" s="148"/>
      <c r="AJ486" s="144"/>
      <c r="AK486" s="148"/>
      <c r="AL486" s="149"/>
      <c r="AM486" s="144"/>
      <c r="AN486" s="144"/>
      <c r="AO486" s="156"/>
      <c r="AP486" s="135"/>
      <c r="AQ486" s="157"/>
      <c r="AS486" s="137" t="n">
        <v>479</v>
      </c>
      <c r="AT486" s="160" t="n">
        <v>77101001</v>
      </c>
      <c r="AU486" s="161"/>
      <c r="AV486" s="161"/>
      <c r="AW486" s="162" t="str">
        <f aca="false">IF(O486="","",O486)</f>
        <v/>
      </c>
      <c r="AX486" s="161"/>
      <c r="AY486" s="161"/>
      <c r="AZ486" s="161"/>
      <c r="BA486" s="163" t="str">
        <f aca="false">IF(E486="","",E486)</f>
        <v/>
      </c>
      <c r="BB486" s="164" t="str">
        <f aca="false">IF(K486="","",K486)</f>
        <v/>
      </c>
      <c r="BC486" s="165" t="str">
        <f aca="false">IF(L486="","",L486)</f>
        <v/>
      </c>
      <c r="BT486" s="13" t="str">
        <f aca="false">IF($S486="CANCELADO",1,"")</f>
        <v/>
      </c>
      <c r="BU486" s="13" t="str">
        <f aca="false">IF($S486="DEVUELTO",1,"")</f>
        <v/>
      </c>
      <c r="BV486" s="13" t="str">
        <f aca="false">IF($S486="DEVUELTO",1,"")</f>
        <v/>
      </c>
      <c r="BW486" s="13" t="str">
        <f aca="false">IF($S486="CANCELADO",1,"")</f>
        <v/>
      </c>
    </row>
    <row r="487" customFormat="false" ht="23.1" hidden="false" customHeight="true" outlineLevel="0" collapsed="false">
      <c r="A487" s="143" t="n">
        <v>480</v>
      </c>
      <c r="B487" s="144"/>
      <c r="C487" s="145"/>
      <c r="D487" s="146"/>
      <c r="E487" s="147"/>
      <c r="F487" s="148"/>
      <c r="G487" s="144"/>
      <c r="H487" s="144"/>
      <c r="I487" s="144"/>
      <c r="J487" s="148"/>
      <c r="K487" s="148"/>
      <c r="L487" s="149"/>
      <c r="M487" s="144"/>
      <c r="N487" s="150"/>
      <c r="O487" s="150"/>
      <c r="P487" s="151" t="n">
        <f aca="false">IF(O487="",N487,"")</f>
        <v>0</v>
      </c>
      <c r="Q487" s="151" t="str">
        <f aca="false">IF(O487="","",(IF(N487&gt;O487,N487-O487,"")))</f>
        <v/>
      </c>
      <c r="R487" s="151" t="str">
        <f aca="false">IF(N487-O487&lt;0,N487-O487,"")</f>
        <v/>
      </c>
      <c r="S487" s="151" t="str">
        <f aca="false">IF(C487&lt;&gt;"",IF($N487="","CANCELADO",IF($O487&lt;&gt;"","FACTURADO","DEVUELTO")),IF(C487="",""))</f>
        <v/>
      </c>
      <c r="T487" s="152"/>
      <c r="U487" s="144"/>
      <c r="V487" s="153"/>
      <c r="W487" s="153"/>
      <c r="X487" s="154" t="n">
        <f aca="false">V487+W487</f>
        <v>0</v>
      </c>
      <c r="Y487" s="128"/>
      <c r="Z487" s="128"/>
      <c r="AA487" s="129" t="n">
        <f aca="false">IF(AND(Y487&lt;&gt;"",Z487&lt;&gt;""),Z487-Y487,0)</f>
        <v>0</v>
      </c>
      <c r="AB487" s="130"/>
      <c r="AC487" s="130"/>
      <c r="AD487" s="129" t="n">
        <f aca="false">AA487-(AB487+AC487)</f>
        <v>0</v>
      </c>
      <c r="AE487" s="149"/>
      <c r="AF487" s="155"/>
      <c r="AG487" s="146"/>
      <c r="AH487" s="144"/>
      <c r="AI487" s="148"/>
      <c r="AJ487" s="144"/>
      <c r="AK487" s="148"/>
      <c r="AL487" s="149"/>
      <c r="AM487" s="144"/>
      <c r="AN487" s="144"/>
      <c r="AO487" s="156"/>
      <c r="AP487" s="135"/>
      <c r="AQ487" s="157"/>
      <c r="AS487" s="137" t="n">
        <v>480</v>
      </c>
      <c r="AT487" s="160" t="n">
        <v>77101001</v>
      </c>
      <c r="AU487" s="161"/>
      <c r="AV487" s="161"/>
      <c r="AW487" s="162" t="str">
        <f aca="false">IF(O487="","",O487)</f>
        <v/>
      </c>
      <c r="AX487" s="161"/>
      <c r="AY487" s="161"/>
      <c r="AZ487" s="161"/>
      <c r="BA487" s="163" t="str">
        <f aca="false">IF(E487="","",E487)</f>
        <v/>
      </c>
      <c r="BB487" s="164" t="str">
        <f aca="false">IF(K487="","",K487)</f>
        <v/>
      </c>
      <c r="BC487" s="165" t="str">
        <f aca="false">IF(L487="","",L487)</f>
        <v/>
      </c>
      <c r="BT487" s="13" t="str">
        <f aca="false">IF($S487="CANCELADO",1,"")</f>
        <v/>
      </c>
      <c r="BU487" s="13" t="str">
        <f aca="false">IF($S487="DEVUELTO",1,"")</f>
        <v/>
      </c>
      <c r="BV487" s="13" t="str">
        <f aca="false">IF($S487="DEVUELTO",1,"")</f>
        <v/>
      </c>
      <c r="BW487" s="13" t="str">
        <f aca="false">IF($S487="CANCELADO",1,"")</f>
        <v/>
      </c>
    </row>
    <row r="488" customFormat="false" ht="23.1" hidden="false" customHeight="true" outlineLevel="0" collapsed="false">
      <c r="A488" s="143" t="n">
        <v>481</v>
      </c>
      <c r="B488" s="144"/>
      <c r="C488" s="145"/>
      <c r="D488" s="146"/>
      <c r="E488" s="147"/>
      <c r="F488" s="148"/>
      <c r="G488" s="144"/>
      <c r="H488" s="144"/>
      <c r="I488" s="144"/>
      <c r="J488" s="148"/>
      <c r="K488" s="148"/>
      <c r="L488" s="149"/>
      <c r="M488" s="144"/>
      <c r="N488" s="150"/>
      <c r="O488" s="150"/>
      <c r="P488" s="151" t="n">
        <f aca="false">IF(O488="",N488,"")</f>
        <v>0</v>
      </c>
      <c r="Q488" s="151" t="str">
        <f aca="false">IF(O488="","",(IF(N488&gt;O488,N488-O488,"")))</f>
        <v/>
      </c>
      <c r="R488" s="151" t="str">
        <f aca="false">IF(N488-O488&lt;0,N488-O488,"")</f>
        <v/>
      </c>
      <c r="S488" s="151" t="str">
        <f aca="false">IF(C488&lt;&gt;"",IF($N488="","CANCELADO",IF($O488&lt;&gt;"","FACTURADO","DEVUELTO")),IF(C488="",""))</f>
        <v/>
      </c>
      <c r="T488" s="152"/>
      <c r="U488" s="144"/>
      <c r="V488" s="153"/>
      <c r="W488" s="153"/>
      <c r="X488" s="154" t="n">
        <f aca="false">V488+W488</f>
        <v>0</v>
      </c>
      <c r="Y488" s="128"/>
      <c r="Z488" s="128"/>
      <c r="AA488" s="129" t="n">
        <f aca="false">IF(AND(Y488&lt;&gt;"",Z488&lt;&gt;""),Z488-Y488,0)</f>
        <v>0</v>
      </c>
      <c r="AB488" s="130"/>
      <c r="AC488" s="130"/>
      <c r="AD488" s="129" t="n">
        <f aca="false">AA488-(AB488+AC488)</f>
        <v>0</v>
      </c>
      <c r="AE488" s="149"/>
      <c r="AF488" s="155"/>
      <c r="AG488" s="146"/>
      <c r="AH488" s="144"/>
      <c r="AI488" s="148"/>
      <c r="AJ488" s="144"/>
      <c r="AK488" s="148"/>
      <c r="AL488" s="149"/>
      <c r="AM488" s="144"/>
      <c r="AN488" s="144"/>
      <c r="AO488" s="156"/>
      <c r="AP488" s="135"/>
      <c r="AQ488" s="157"/>
      <c r="AS488" s="137" t="n">
        <v>481</v>
      </c>
      <c r="AT488" s="138" t="n">
        <v>77101001</v>
      </c>
      <c r="AU488" s="138"/>
      <c r="AV488" s="138"/>
      <c r="AW488" s="139" t="str">
        <f aca="false">IF(O488="","",O488)</f>
        <v/>
      </c>
      <c r="AX488" s="138"/>
      <c r="AY488" s="138"/>
      <c r="AZ488" s="138"/>
      <c r="BA488" s="140" t="str">
        <f aca="false">IF(E488="","",E488)</f>
        <v/>
      </c>
      <c r="BB488" s="141" t="str">
        <f aca="false">IF(K488="","",K488)</f>
        <v/>
      </c>
      <c r="BC488" s="142" t="str">
        <f aca="false">IF(L488="","",L488)</f>
        <v/>
      </c>
      <c r="BT488" s="13" t="str">
        <f aca="false">IF($S488="CANCELADO",1,"")</f>
        <v/>
      </c>
      <c r="BU488" s="13" t="str">
        <f aca="false">IF($S488="DEVUELTO",1,"")</f>
        <v/>
      </c>
      <c r="BV488" s="13" t="str">
        <f aca="false">IF($S488="DEVUELTO",1,"")</f>
        <v/>
      </c>
      <c r="BW488" s="13" t="str">
        <f aca="false">IF($S488="CANCELADO",1,"")</f>
        <v/>
      </c>
    </row>
    <row r="489" customFormat="false" ht="23.1" hidden="false" customHeight="true" outlineLevel="0" collapsed="false">
      <c r="A489" s="143" t="n">
        <v>482</v>
      </c>
      <c r="B489" s="144"/>
      <c r="C489" s="145"/>
      <c r="D489" s="146"/>
      <c r="E489" s="147"/>
      <c r="F489" s="148"/>
      <c r="G489" s="144"/>
      <c r="H489" s="144"/>
      <c r="I489" s="144"/>
      <c r="J489" s="148"/>
      <c r="K489" s="148"/>
      <c r="L489" s="149"/>
      <c r="M489" s="144"/>
      <c r="N489" s="150"/>
      <c r="O489" s="150"/>
      <c r="P489" s="151" t="n">
        <f aca="false">IF(O489="",N489,"")</f>
        <v>0</v>
      </c>
      <c r="Q489" s="151" t="str">
        <f aca="false">IF(O489="","",(IF(N489&gt;O489,N489-O489,"")))</f>
        <v/>
      </c>
      <c r="R489" s="151" t="str">
        <f aca="false">IF(N489-O489&lt;0,N489-O489,"")</f>
        <v/>
      </c>
      <c r="S489" s="151" t="str">
        <f aca="false">IF(C489&lt;&gt;"",IF($N489="","CANCELADO",IF($O489&lt;&gt;"","FACTURADO","DEVUELTO")),IF(C489="",""))</f>
        <v/>
      </c>
      <c r="T489" s="152"/>
      <c r="U489" s="144"/>
      <c r="V489" s="153"/>
      <c r="W489" s="153"/>
      <c r="X489" s="154" t="n">
        <f aca="false">V489+W489</f>
        <v>0</v>
      </c>
      <c r="Y489" s="128"/>
      <c r="Z489" s="128"/>
      <c r="AA489" s="129" t="n">
        <f aca="false">IF(AND(Y489&lt;&gt;"",Z489&lt;&gt;""),Z489-Y489,0)</f>
        <v>0</v>
      </c>
      <c r="AB489" s="130"/>
      <c r="AC489" s="130"/>
      <c r="AD489" s="129" t="n">
        <f aca="false">AA489-(AB489+AC489)</f>
        <v>0</v>
      </c>
      <c r="AE489" s="149"/>
      <c r="AF489" s="155"/>
      <c r="AG489" s="146"/>
      <c r="AH489" s="144"/>
      <c r="AI489" s="148"/>
      <c r="AJ489" s="144"/>
      <c r="AK489" s="148"/>
      <c r="AL489" s="149"/>
      <c r="AM489" s="144"/>
      <c r="AN489" s="144"/>
      <c r="AO489" s="156"/>
      <c r="AP489" s="135"/>
      <c r="AQ489" s="157"/>
      <c r="AS489" s="137" t="n">
        <v>482</v>
      </c>
      <c r="AT489" s="141" t="n">
        <v>77101001</v>
      </c>
      <c r="AU489" s="138"/>
      <c r="AV489" s="138"/>
      <c r="AW489" s="139" t="str">
        <f aca="false">IF(O489="","",O489)</f>
        <v/>
      </c>
      <c r="AX489" s="138"/>
      <c r="AY489" s="138"/>
      <c r="AZ489" s="138"/>
      <c r="BA489" s="140" t="str">
        <f aca="false">IF(E489="","",E489)</f>
        <v/>
      </c>
      <c r="BB489" s="141" t="str">
        <f aca="false">IF(K489="","",K489)</f>
        <v/>
      </c>
      <c r="BC489" s="142" t="str">
        <f aca="false">IF(L489="","",L489)</f>
        <v/>
      </c>
      <c r="BT489" s="13" t="str">
        <f aca="false">IF($S489="CANCELADO",1,"")</f>
        <v/>
      </c>
      <c r="BU489" s="13" t="str">
        <f aca="false">IF($S489="DEVUELTO",1,"")</f>
        <v/>
      </c>
      <c r="BV489" s="13" t="str">
        <f aca="false">IF($S489="DEVUELTO",1,"")</f>
        <v/>
      </c>
      <c r="BW489" s="13" t="str">
        <f aca="false">IF($S489="CANCELADO",1,"")</f>
        <v/>
      </c>
    </row>
    <row r="490" customFormat="false" ht="23.1" hidden="false" customHeight="true" outlineLevel="0" collapsed="false">
      <c r="A490" s="143" t="n">
        <v>483</v>
      </c>
      <c r="B490" s="144"/>
      <c r="C490" s="145"/>
      <c r="D490" s="146"/>
      <c r="E490" s="147"/>
      <c r="F490" s="148"/>
      <c r="G490" s="144"/>
      <c r="H490" s="144"/>
      <c r="I490" s="144"/>
      <c r="J490" s="148"/>
      <c r="K490" s="148"/>
      <c r="L490" s="149"/>
      <c r="M490" s="144"/>
      <c r="N490" s="150"/>
      <c r="O490" s="150"/>
      <c r="P490" s="151" t="n">
        <f aca="false">IF(O490="",N490,"")</f>
        <v>0</v>
      </c>
      <c r="Q490" s="151" t="str">
        <f aca="false">IF(O490="","",(IF(N490&gt;O490,N490-O490,"")))</f>
        <v/>
      </c>
      <c r="R490" s="151" t="str">
        <f aca="false">IF(N490-O490&lt;0,N490-O490,"")</f>
        <v/>
      </c>
      <c r="S490" s="151" t="str">
        <f aca="false">IF(C490&lt;&gt;"",IF($N490="","CANCELADO",IF($O490&lt;&gt;"","FACTURADO","DEVUELTO")),IF(C490="",""))</f>
        <v/>
      </c>
      <c r="T490" s="152"/>
      <c r="U490" s="144"/>
      <c r="V490" s="153"/>
      <c r="W490" s="153"/>
      <c r="X490" s="154" t="n">
        <f aca="false">V490+W490</f>
        <v>0</v>
      </c>
      <c r="Y490" s="128"/>
      <c r="Z490" s="128"/>
      <c r="AA490" s="129" t="n">
        <f aca="false">IF(AND(Y490&lt;&gt;"",Z490&lt;&gt;""),Z490-Y490,0)</f>
        <v>0</v>
      </c>
      <c r="AB490" s="130"/>
      <c r="AC490" s="130"/>
      <c r="AD490" s="129" t="n">
        <f aca="false">AA490-(AB490+AC490)</f>
        <v>0</v>
      </c>
      <c r="AE490" s="149"/>
      <c r="AF490" s="155"/>
      <c r="AG490" s="146"/>
      <c r="AH490" s="144"/>
      <c r="AI490" s="148"/>
      <c r="AJ490" s="144"/>
      <c r="AK490" s="148"/>
      <c r="AL490" s="149"/>
      <c r="AM490" s="144"/>
      <c r="AN490" s="144"/>
      <c r="AO490" s="156"/>
      <c r="AP490" s="135"/>
      <c r="AQ490" s="157"/>
      <c r="AS490" s="137" t="n">
        <v>483</v>
      </c>
      <c r="AT490" s="158" t="n">
        <v>77101001</v>
      </c>
      <c r="AU490" s="138"/>
      <c r="AV490" s="138"/>
      <c r="AW490" s="139" t="str">
        <f aca="false">IF(O490="","",O490)</f>
        <v/>
      </c>
      <c r="AX490" s="138"/>
      <c r="AY490" s="138"/>
      <c r="AZ490" s="138"/>
      <c r="BA490" s="140" t="str">
        <f aca="false">IF(E490="","",E490)</f>
        <v/>
      </c>
      <c r="BB490" s="141" t="str">
        <f aca="false">IF(K490="","",K490)</f>
        <v/>
      </c>
      <c r="BC490" s="142" t="str">
        <f aca="false">IF(L490="","",L490)</f>
        <v/>
      </c>
      <c r="BT490" s="13" t="str">
        <f aca="false">IF($S490="CANCELADO",1,"")</f>
        <v/>
      </c>
      <c r="BU490" s="13" t="str">
        <f aca="false">IF($S490="DEVUELTO",1,"")</f>
        <v/>
      </c>
      <c r="BV490" s="13" t="str">
        <f aca="false">IF($S490="DEVUELTO",1,"")</f>
        <v/>
      </c>
      <c r="BW490" s="13" t="str">
        <f aca="false">IF($S490="CANCELADO",1,"")</f>
        <v/>
      </c>
    </row>
    <row r="491" customFormat="false" ht="23.1" hidden="false" customHeight="true" outlineLevel="0" collapsed="false">
      <c r="A491" s="143" t="n">
        <v>484</v>
      </c>
      <c r="B491" s="144"/>
      <c r="C491" s="145"/>
      <c r="D491" s="146"/>
      <c r="E491" s="147"/>
      <c r="F491" s="148"/>
      <c r="G491" s="144"/>
      <c r="H491" s="144"/>
      <c r="I491" s="144"/>
      <c r="J491" s="148"/>
      <c r="K491" s="148"/>
      <c r="L491" s="149"/>
      <c r="M491" s="144"/>
      <c r="N491" s="150"/>
      <c r="O491" s="150"/>
      <c r="P491" s="151" t="n">
        <f aca="false">IF(O491="",N491,"")</f>
        <v>0</v>
      </c>
      <c r="Q491" s="151" t="str">
        <f aca="false">IF(O491="","",(IF(N491&gt;O491,N491-O491,"")))</f>
        <v/>
      </c>
      <c r="R491" s="151" t="str">
        <f aca="false">IF(N491-O491&lt;0,N491-O491,"")</f>
        <v/>
      </c>
      <c r="S491" s="151" t="str">
        <f aca="false">IF(C491&lt;&gt;"",IF($N491="","CANCELADO",IF($O491&lt;&gt;"","FACTURADO","DEVUELTO")),IF(C491="",""))</f>
        <v/>
      </c>
      <c r="T491" s="152"/>
      <c r="U491" s="144"/>
      <c r="V491" s="153"/>
      <c r="W491" s="153"/>
      <c r="X491" s="154" t="n">
        <f aca="false">V491+W491</f>
        <v>0</v>
      </c>
      <c r="Y491" s="128"/>
      <c r="Z491" s="128"/>
      <c r="AA491" s="129" t="n">
        <f aca="false">IF(AND(Y491&lt;&gt;"",Z491&lt;&gt;""),Z491-Y491,0)</f>
        <v>0</v>
      </c>
      <c r="AB491" s="130"/>
      <c r="AC491" s="130"/>
      <c r="AD491" s="129" t="n">
        <f aca="false">AA491-(AB491+AC491)</f>
        <v>0</v>
      </c>
      <c r="AE491" s="149"/>
      <c r="AF491" s="155"/>
      <c r="AG491" s="146"/>
      <c r="AH491" s="144"/>
      <c r="AI491" s="148"/>
      <c r="AJ491" s="144"/>
      <c r="AK491" s="148"/>
      <c r="AL491" s="149"/>
      <c r="AM491" s="144"/>
      <c r="AN491" s="144"/>
      <c r="AO491" s="156"/>
      <c r="AP491" s="135"/>
      <c r="AQ491" s="157"/>
      <c r="AS491" s="137" t="n">
        <v>484</v>
      </c>
      <c r="AT491" s="158" t="n">
        <v>77101001</v>
      </c>
      <c r="AU491" s="138"/>
      <c r="AV491" s="138"/>
      <c r="AW491" s="139" t="str">
        <f aca="false">IF(O491="","",O491)</f>
        <v/>
      </c>
      <c r="AX491" s="138"/>
      <c r="AY491" s="138"/>
      <c r="AZ491" s="138"/>
      <c r="BA491" s="140" t="str">
        <f aca="false">IF(E491="","",E491)</f>
        <v/>
      </c>
      <c r="BB491" s="141" t="str">
        <f aca="false">IF(K491="","",K491)</f>
        <v/>
      </c>
      <c r="BC491" s="142" t="str">
        <f aca="false">IF(L491="","",L491)</f>
        <v/>
      </c>
      <c r="BT491" s="13" t="str">
        <f aca="false">IF($S491="CANCELADO",1,"")</f>
        <v/>
      </c>
      <c r="BU491" s="13" t="str">
        <f aca="false">IF($S491="DEVUELTO",1,"")</f>
        <v/>
      </c>
      <c r="BV491" s="13" t="str">
        <f aca="false">IF($S491="DEVUELTO",1,"")</f>
        <v/>
      </c>
      <c r="BW491" s="13" t="str">
        <f aca="false">IF($S491="CANCELADO",1,"")</f>
        <v/>
      </c>
    </row>
    <row r="492" customFormat="false" ht="23.1" hidden="false" customHeight="true" outlineLevel="0" collapsed="false">
      <c r="A492" s="143" t="n">
        <v>485</v>
      </c>
      <c r="B492" s="144"/>
      <c r="C492" s="145"/>
      <c r="D492" s="146"/>
      <c r="E492" s="147"/>
      <c r="F492" s="148"/>
      <c r="G492" s="144"/>
      <c r="H492" s="144"/>
      <c r="I492" s="144"/>
      <c r="J492" s="148"/>
      <c r="K492" s="148"/>
      <c r="L492" s="149"/>
      <c r="M492" s="144"/>
      <c r="N492" s="150"/>
      <c r="O492" s="150"/>
      <c r="P492" s="151" t="n">
        <f aca="false">IF(O492="",N492,"")</f>
        <v>0</v>
      </c>
      <c r="Q492" s="151" t="str">
        <f aca="false">IF(O492="","",(IF(N492&gt;O492,N492-O492,"")))</f>
        <v/>
      </c>
      <c r="R492" s="151" t="str">
        <f aca="false">IF(N492-O492&lt;0,N492-O492,"")</f>
        <v/>
      </c>
      <c r="S492" s="151" t="str">
        <f aca="false">IF(C492&lt;&gt;"",IF($N492="","CANCELADO",IF($O492&lt;&gt;"","FACTURADO","DEVUELTO")),IF(C492="",""))</f>
        <v/>
      </c>
      <c r="T492" s="152"/>
      <c r="U492" s="144"/>
      <c r="V492" s="153"/>
      <c r="W492" s="153"/>
      <c r="X492" s="154" t="n">
        <f aca="false">V492+W492</f>
        <v>0</v>
      </c>
      <c r="Y492" s="128"/>
      <c r="Z492" s="128"/>
      <c r="AA492" s="129" t="n">
        <f aca="false">IF(AND(Y492&lt;&gt;"",Z492&lt;&gt;""),Z492-Y492,0)</f>
        <v>0</v>
      </c>
      <c r="AB492" s="130"/>
      <c r="AC492" s="130"/>
      <c r="AD492" s="129" t="n">
        <f aca="false">AA492-(AB492+AC492)</f>
        <v>0</v>
      </c>
      <c r="AE492" s="149"/>
      <c r="AF492" s="155"/>
      <c r="AG492" s="146"/>
      <c r="AH492" s="144"/>
      <c r="AI492" s="148"/>
      <c r="AJ492" s="144"/>
      <c r="AK492" s="148"/>
      <c r="AL492" s="149"/>
      <c r="AM492" s="144"/>
      <c r="AN492" s="144"/>
      <c r="AO492" s="156"/>
      <c r="AP492" s="135"/>
      <c r="AQ492" s="157"/>
      <c r="AS492" s="137" t="n">
        <v>485</v>
      </c>
      <c r="AT492" s="158" t="n">
        <v>77101001</v>
      </c>
      <c r="AU492" s="138"/>
      <c r="AV492" s="138"/>
      <c r="AW492" s="139" t="str">
        <f aca="false">IF(O492="","",O492)</f>
        <v/>
      </c>
      <c r="AX492" s="138"/>
      <c r="AY492" s="138"/>
      <c r="AZ492" s="138"/>
      <c r="BA492" s="140" t="str">
        <f aca="false">IF(E492="","",E492)</f>
        <v/>
      </c>
      <c r="BB492" s="141" t="str">
        <f aca="false">IF(K492="","",K492)</f>
        <v/>
      </c>
      <c r="BC492" s="142" t="str">
        <f aca="false">IF(L492="","",L492)</f>
        <v/>
      </c>
      <c r="BT492" s="13" t="str">
        <f aca="false">IF($S492="CANCELADO",1,"")</f>
        <v/>
      </c>
      <c r="BU492" s="13" t="str">
        <f aca="false">IF($S492="DEVUELTO",1,"")</f>
        <v/>
      </c>
      <c r="BV492" s="13" t="str">
        <f aca="false">IF($S492="DEVUELTO",1,"")</f>
        <v/>
      </c>
      <c r="BW492" s="13" t="str">
        <f aca="false">IF($S492="CANCELADO",1,"")</f>
        <v/>
      </c>
    </row>
    <row r="493" customFormat="false" ht="23.1" hidden="false" customHeight="true" outlineLevel="0" collapsed="false">
      <c r="A493" s="143" t="n">
        <v>486</v>
      </c>
      <c r="B493" s="144"/>
      <c r="C493" s="145"/>
      <c r="D493" s="146"/>
      <c r="E493" s="147"/>
      <c r="F493" s="148"/>
      <c r="G493" s="144"/>
      <c r="H493" s="144"/>
      <c r="I493" s="144"/>
      <c r="J493" s="148"/>
      <c r="K493" s="148"/>
      <c r="L493" s="149"/>
      <c r="M493" s="144"/>
      <c r="N493" s="150"/>
      <c r="O493" s="150"/>
      <c r="P493" s="151" t="n">
        <f aca="false">IF(O493="",N493,"")</f>
        <v>0</v>
      </c>
      <c r="Q493" s="151" t="str">
        <f aca="false">IF(O493="","",(IF(N493&gt;O493,N493-O493,"")))</f>
        <v/>
      </c>
      <c r="R493" s="151" t="str">
        <f aca="false">IF(N493-O493&lt;0,N493-O493,"")</f>
        <v/>
      </c>
      <c r="S493" s="151" t="str">
        <f aca="false">IF(C493&lt;&gt;"",IF($N493="","CANCELADO",IF($O493&lt;&gt;"","FACTURADO","DEVUELTO")),IF(C493="",""))</f>
        <v/>
      </c>
      <c r="T493" s="152"/>
      <c r="U493" s="144"/>
      <c r="V493" s="153"/>
      <c r="W493" s="153"/>
      <c r="X493" s="154" t="n">
        <f aca="false">V493+W493</f>
        <v>0</v>
      </c>
      <c r="Y493" s="128"/>
      <c r="Z493" s="128"/>
      <c r="AA493" s="129" t="n">
        <f aca="false">IF(AND(Y493&lt;&gt;"",Z493&lt;&gt;""),Z493-Y493,0)</f>
        <v>0</v>
      </c>
      <c r="AB493" s="130"/>
      <c r="AC493" s="130"/>
      <c r="AD493" s="129" t="n">
        <f aca="false">AA493-(AB493+AC493)</f>
        <v>0</v>
      </c>
      <c r="AE493" s="149"/>
      <c r="AF493" s="155"/>
      <c r="AG493" s="146"/>
      <c r="AH493" s="144"/>
      <c r="AI493" s="148"/>
      <c r="AJ493" s="144"/>
      <c r="AK493" s="148"/>
      <c r="AL493" s="149"/>
      <c r="AM493" s="144"/>
      <c r="AN493" s="144"/>
      <c r="AO493" s="156"/>
      <c r="AP493" s="135"/>
      <c r="AQ493" s="157"/>
      <c r="AS493" s="137" t="n">
        <v>486</v>
      </c>
      <c r="AT493" s="158" t="n">
        <v>77101001</v>
      </c>
      <c r="AU493" s="138"/>
      <c r="AV493" s="138"/>
      <c r="AW493" s="139" t="str">
        <f aca="false">IF(O493="","",O493)</f>
        <v/>
      </c>
      <c r="AX493" s="138"/>
      <c r="AY493" s="138"/>
      <c r="AZ493" s="138"/>
      <c r="BA493" s="140" t="str">
        <f aca="false">IF(E493="","",E493)</f>
        <v/>
      </c>
      <c r="BB493" s="141" t="str">
        <f aca="false">IF(K493="","",K493)</f>
        <v/>
      </c>
      <c r="BC493" s="142" t="str">
        <f aca="false">IF(L493="","",L493)</f>
        <v/>
      </c>
      <c r="BT493" s="13" t="str">
        <f aca="false">IF($S493="CANCELADO",1,"")</f>
        <v/>
      </c>
      <c r="BU493" s="13" t="str">
        <f aca="false">IF($S493="DEVUELTO",1,"")</f>
        <v/>
      </c>
      <c r="BV493" s="13" t="str">
        <f aca="false">IF($S493="DEVUELTO",1,"")</f>
        <v/>
      </c>
      <c r="BW493" s="13" t="str">
        <f aca="false">IF($S493="CANCELADO",1,"")</f>
        <v/>
      </c>
    </row>
    <row r="494" customFormat="false" ht="23.1" hidden="false" customHeight="true" outlineLevel="0" collapsed="false">
      <c r="A494" s="143" t="n">
        <v>487</v>
      </c>
      <c r="B494" s="144"/>
      <c r="C494" s="145"/>
      <c r="D494" s="146"/>
      <c r="E494" s="147"/>
      <c r="F494" s="148"/>
      <c r="G494" s="144"/>
      <c r="H494" s="144"/>
      <c r="I494" s="144"/>
      <c r="J494" s="148"/>
      <c r="K494" s="148"/>
      <c r="L494" s="149"/>
      <c r="M494" s="144"/>
      <c r="N494" s="150"/>
      <c r="O494" s="150"/>
      <c r="P494" s="151" t="n">
        <f aca="false">IF(O494="",N494,"")</f>
        <v>0</v>
      </c>
      <c r="Q494" s="151" t="str">
        <f aca="false">IF(O494="","",(IF(N494&gt;O494,N494-O494,"")))</f>
        <v/>
      </c>
      <c r="R494" s="151" t="str">
        <f aca="false">IF(N494-O494&lt;0,N494-O494,"")</f>
        <v/>
      </c>
      <c r="S494" s="151" t="str">
        <f aca="false">IF(C494&lt;&gt;"",IF($N494="","CANCELADO",IF($O494&lt;&gt;"","FACTURADO","DEVUELTO")),IF(C494="",""))</f>
        <v/>
      </c>
      <c r="T494" s="152"/>
      <c r="U494" s="144"/>
      <c r="V494" s="153"/>
      <c r="W494" s="153"/>
      <c r="X494" s="154" t="n">
        <f aca="false">V494+W494</f>
        <v>0</v>
      </c>
      <c r="Y494" s="128"/>
      <c r="Z494" s="128"/>
      <c r="AA494" s="129" t="n">
        <f aca="false">IF(AND(Y494&lt;&gt;"",Z494&lt;&gt;""),Z494-Y494,0)</f>
        <v>0</v>
      </c>
      <c r="AB494" s="130"/>
      <c r="AC494" s="130"/>
      <c r="AD494" s="129" t="n">
        <f aca="false">AA494-(AB494+AC494)</f>
        <v>0</v>
      </c>
      <c r="AE494" s="149"/>
      <c r="AF494" s="155"/>
      <c r="AG494" s="146"/>
      <c r="AH494" s="144"/>
      <c r="AI494" s="148"/>
      <c r="AJ494" s="144"/>
      <c r="AK494" s="148"/>
      <c r="AL494" s="149"/>
      <c r="AM494" s="144"/>
      <c r="AN494" s="144"/>
      <c r="AO494" s="156"/>
      <c r="AP494" s="135"/>
      <c r="AQ494" s="157"/>
      <c r="AS494" s="137" t="n">
        <v>487</v>
      </c>
      <c r="AT494" s="158" t="n">
        <v>77101001</v>
      </c>
      <c r="AU494" s="138"/>
      <c r="AV494" s="138"/>
      <c r="AW494" s="139" t="str">
        <f aca="false">IF(O494="","",O494)</f>
        <v/>
      </c>
      <c r="AX494" s="138"/>
      <c r="AY494" s="138"/>
      <c r="AZ494" s="138"/>
      <c r="BA494" s="140" t="str">
        <f aca="false">IF(E494="","",E494)</f>
        <v/>
      </c>
      <c r="BB494" s="141" t="str">
        <f aca="false">IF(K494="","",K494)</f>
        <v/>
      </c>
      <c r="BC494" s="142" t="str">
        <f aca="false">IF(L494="","",L494)</f>
        <v/>
      </c>
      <c r="BT494" s="13" t="str">
        <f aca="false">IF($S494="CANCELADO",1,"")</f>
        <v/>
      </c>
      <c r="BU494" s="13" t="str">
        <f aca="false">IF($S494="DEVUELTO",1,"")</f>
        <v/>
      </c>
      <c r="BV494" s="13" t="str">
        <f aca="false">IF($S494="DEVUELTO",1,"")</f>
        <v/>
      </c>
      <c r="BW494" s="13" t="str">
        <f aca="false">IF($S494="CANCELADO",1,"")</f>
        <v/>
      </c>
    </row>
    <row r="495" customFormat="false" ht="23.1" hidden="false" customHeight="true" outlineLevel="0" collapsed="false">
      <c r="A495" s="143" t="n">
        <v>488</v>
      </c>
      <c r="B495" s="144"/>
      <c r="C495" s="145"/>
      <c r="D495" s="146"/>
      <c r="E495" s="147"/>
      <c r="F495" s="148"/>
      <c r="G495" s="144"/>
      <c r="H495" s="144"/>
      <c r="I495" s="144"/>
      <c r="J495" s="148"/>
      <c r="K495" s="148"/>
      <c r="L495" s="149"/>
      <c r="M495" s="144"/>
      <c r="N495" s="150"/>
      <c r="O495" s="150"/>
      <c r="P495" s="151" t="n">
        <f aca="false">IF(O495="",N495,"")</f>
        <v>0</v>
      </c>
      <c r="Q495" s="151" t="str">
        <f aca="false">IF(O495="","",(IF(N495&gt;O495,N495-O495,"")))</f>
        <v/>
      </c>
      <c r="R495" s="151" t="str">
        <f aca="false">IF(N495-O495&lt;0,N495-O495,"")</f>
        <v/>
      </c>
      <c r="S495" s="151" t="str">
        <f aca="false">IF(C495&lt;&gt;"",IF($N495="","CANCELADO",IF($O495&lt;&gt;"","FACTURADO","DEVUELTO")),IF(C495="",""))</f>
        <v/>
      </c>
      <c r="T495" s="152"/>
      <c r="U495" s="144"/>
      <c r="V495" s="153"/>
      <c r="W495" s="153"/>
      <c r="X495" s="154" t="n">
        <f aca="false">V495+W495</f>
        <v>0</v>
      </c>
      <c r="Y495" s="128"/>
      <c r="Z495" s="128"/>
      <c r="AA495" s="129" t="n">
        <f aca="false">IF(AND(Y495&lt;&gt;"",Z495&lt;&gt;""),Z495-Y495,0)</f>
        <v>0</v>
      </c>
      <c r="AB495" s="130"/>
      <c r="AC495" s="130"/>
      <c r="AD495" s="129" t="n">
        <f aca="false">AA495-(AB495+AC495)</f>
        <v>0</v>
      </c>
      <c r="AE495" s="149"/>
      <c r="AF495" s="155"/>
      <c r="AG495" s="146"/>
      <c r="AH495" s="144"/>
      <c r="AI495" s="148"/>
      <c r="AJ495" s="144"/>
      <c r="AK495" s="148"/>
      <c r="AL495" s="149"/>
      <c r="AM495" s="144"/>
      <c r="AN495" s="144"/>
      <c r="AO495" s="156"/>
      <c r="AP495" s="135"/>
      <c r="AQ495" s="157"/>
      <c r="AS495" s="137" t="n">
        <v>488</v>
      </c>
      <c r="AT495" s="158" t="n">
        <v>77101001</v>
      </c>
      <c r="AU495" s="138"/>
      <c r="AV495" s="138"/>
      <c r="AW495" s="139" t="str">
        <f aca="false">IF(O495="","",O495)</f>
        <v/>
      </c>
      <c r="AX495" s="138"/>
      <c r="AY495" s="138"/>
      <c r="AZ495" s="138"/>
      <c r="BA495" s="140" t="str">
        <f aca="false">IF(E495="","",E495)</f>
        <v/>
      </c>
      <c r="BB495" s="141" t="str">
        <f aca="false">IF(K495="","",K495)</f>
        <v/>
      </c>
      <c r="BC495" s="142" t="str">
        <f aca="false">IF(L495="","",L495)</f>
        <v/>
      </c>
      <c r="BT495" s="13" t="str">
        <f aca="false">IF($S495="CANCELADO",1,"")</f>
        <v/>
      </c>
      <c r="BU495" s="13" t="str">
        <f aca="false">IF($S495="DEVUELTO",1,"")</f>
        <v/>
      </c>
      <c r="BV495" s="13" t="str">
        <f aca="false">IF($S495="DEVUELTO",1,"")</f>
        <v/>
      </c>
      <c r="BW495" s="13" t="str">
        <f aca="false">IF($S495="CANCELADO",1,"")</f>
        <v/>
      </c>
    </row>
    <row r="496" customFormat="false" ht="23.1" hidden="false" customHeight="true" outlineLevel="0" collapsed="false">
      <c r="A496" s="143" t="n">
        <v>489</v>
      </c>
      <c r="B496" s="144"/>
      <c r="C496" s="145"/>
      <c r="D496" s="146"/>
      <c r="E496" s="147"/>
      <c r="F496" s="148"/>
      <c r="G496" s="144"/>
      <c r="H496" s="144"/>
      <c r="I496" s="144"/>
      <c r="J496" s="148"/>
      <c r="K496" s="148"/>
      <c r="L496" s="149"/>
      <c r="M496" s="144"/>
      <c r="N496" s="150"/>
      <c r="O496" s="150"/>
      <c r="P496" s="151" t="n">
        <f aca="false">IF(O496="",N496,"")</f>
        <v>0</v>
      </c>
      <c r="Q496" s="151" t="str">
        <f aca="false">IF(O496="","",(IF(N496&gt;O496,N496-O496,"")))</f>
        <v/>
      </c>
      <c r="R496" s="151" t="str">
        <f aca="false">IF(N496-O496&lt;0,N496-O496,"")</f>
        <v/>
      </c>
      <c r="S496" s="151" t="str">
        <f aca="false">IF(C496&lt;&gt;"",IF($N496="","CANCELADO",IF($O496&lt;&gt;"","FACTURADO","DEVUELTO")),IF(C496="",""))</f>
        <v/>
      </c>
      <c r="T496" s="152"/>
      <c r="U496" s="144"/>
      <c r="V496" s="153"/>
      <c r="W496" s="153"/>
      <c r="X496" s="154" t="n">
        <f aca="false">V496+W496</f>
        <v>0</v>
      </c>
      <c r="Y496" s="128"/>
      <c r="Z496" s="128"/>
      <c r="AA496" s="129" t="n">
        <f aca="false">IF(AND(Y496&lt;&gt;"",Z496&lt;&gt;""),Z496-Y496,0)</f>
        <v>0</v>
      </c>
      <c r="AB496" s="130"/>
      <c r="AC496" s="130"/>
      <c r="AD496" s="129" t="n">
        <f aca="false">AA496-(AB496+AC496)</f>
        <v>0</v>
      </c>
      <c r="AE496" s="149"/>
      <c r="AF496" s="155"/>
      <c r="AG496" s="146"/>
      <c r="AH496" s="144"/>
      <c r="AI496" s="148"/>
      <c r="AJ496" s="144"/>
      <c r="AK496" s="148"/>
      <c r="AL496" s="149"/>
      <c r="AM496" s="144"/>
      <c r="AN496" s="144"/>
      <c r="AO496" s="156"/>
      <c r="AP496" s="135"/>
      <c r="AQ496" s="157"/>
      <c r="AS496" s="137" t="n">
        <v>489</v>
      </c>
      <c r="AT496" s="158" t="n">
        <v>77101001</v>
      </c>
      <c r="AU496" s="138"/>
      <c r="AV496" s="138"/>
      <c r="AW496" s="139" t="str">
        <f aca="false">IF(O496="","",O496)</f>
        <v/>
      </c>
      <c r="AX496" s="138"/>
      <c r="AY496" s="138"/>
      <c r="AZ496" s="138"/>
      <c r="BA496" s="140" t="str">
        <f aca="false">IF(E496="","",E496)</f>
        <v/>
      </c>
      <c r="BB496" s="141" t="str">
        <f aca="false">IF(K496="","",K496)</f>
        <v/>
      </c>
      <c r="BC496" s="142" t="str">
        <f aca="false">IF(L496="","",L496)</f>
        <v/>
      </c>
      <c r="BT496" s="13" t="str">
        <f aca="false">IF($S496="CANCELADO",1,"")</f>
        <v/>
      </c>
      <c r="BU496" s="13" t="str">
        <f aca="false">IF($S496="DEVUELTO",1,"")</f>
        <v/>
      </c>
      <c r="BV496" s="13" t="str">
        <f aca="false">IF($S496="DEVUELTO",1,"")</f>
        <v/>
      </c>
      <c r="BW496" s="13" t="str">
        <f aca="false">IF($S496="CANCELADO",1,"")</f>
        <v/>
      </c>
    </row>
    <row r="497" customFormat="false" ht="23.1" hidden="false" customHeight="true" outlineLevel="0" collapsed="false">
      <c r="A497" s="143" t="n">
        <v>490</v>
      </c>
      <c r="B497" s="144"/>
      <c r="C497" s="145"/>
      <c r="D497" s="146"/>
      <c r="E497" s="147"/>
      <c r="F497" s="148"/>
      <c r="G497" s="144"/>
      <c r="H497" s="144"/>
      <c r="I497" s="144"/>
      <c r="J497" s="148"/>
      <c r="K497" s="148"/>
      <c r="L497" s="149"/>
      <c r="M497" s="144"/>
      <c r="N497" s="150"/>
      <c r="O497" s="150"/>
      <c r="P497" s="151" t="n">
        <f aca="false">IF(O497="",N497,"")</f>
        <v>0</v>
      </c>
      <c r="Q497" s="151" t="str">
        <f aca="false">IF(O497="","",(IF(N497&gt;O497,N497-O497,"")))</f>
        <v/>
      </c>
      <c r="R497" s="151" t="str">
        <f aca="false">IF(N497-O497&lt;0,N497-O497,"")</f>
        <v/>
      </c>
      <c r="S497" s="151" t="str">
        <f aca="false">IF(C497&lt;&gt;"",IF($N497="","CANCELADO",IF($O497&lt;&gt;"","FACTURADO","DEVUELTO")),IF(C497="",""))</f>
        <v/>
      </c>
      <c r="T497" s="152"/>
      <c r="U497" s="144"/>
      <c r="V497" s="153"/>
      <c r="W497" s="153"/>
      <c r="X497" s="154" t="n">
        <f aca="false">V497+W497</f>
        <v>0</v>
      </c>
      <c r="Y497" s="128"/>
      <c r="Z497" s="128"/>
      <c r="AA497" s="129" t="n">
        <f aca="false">IF(AND(Y497&lt;&gt;"",Z497&lt;&gt;""),Z497-Y497,0)</f>
        <v>0</v>
      </c>
      <c r="AB497" s="130"/>
      <c r="AC497" s="130"/>
      <c r="AD497" s="129" t="n">
        <f aca="false">AA497-(AB497+AC497)</f>
        <v>0</v>
      </c>
      <c r="AE497" s="149"/>
      <c r="AF497" s="155"/>
      <c r="AG497" s="146"/>
      <c r="AH497" s="144"/>
      <c r="AI497" s="148"/>
      <c r="AJ497" s="144"/>
      <c r="AK497" s="148"/>
      <c r="AL497" s="149"/>
      <c r="AM497" s="144"/>
      <c r="AN497" s="144"/>
      <c r="AO497" s="156"/>
      <c r="AP497" s="135"/>
      <c r="AQ497" s="157"/>
      <c r="AS497" s="137" t="n">
        <v>490</v>
      </c>
      <c r="AT497" s="158" t="n">
        <v>77101001</v>
      </c>
      <c r="AU497" s="138"/>
      <c r="AV497" s="138"/>
      <c r="AW497" s="139" t="str">
        <f aca="false">IF(O497="","",O497)</f>
        <v/>
      </c>
      <c r="AX497" s="138"/>
      <c r="AY497" s="138"/>
      <c r="AZ497" s="138"/>
      <c r="BA497" s="140" t="str">
        <f aca="false">IF(E497="","",E497)</f>
        <v/>
      </c>
      <c r="BB497" s="141" t="str">
        <f aca="false">IF(K497="","",K497)</f>
        <v/>
      </c>
      <c r="BC497" s="142" t="str">
        <f aca="false">IF(L497="","",L497)</f>
        <v/>
      </c>
      <c r="BT497" s="13" t="str">
        <f aca="false">IF($S497="CANCELADO",1,"")</f>
        <v/>
      </c>
      <c r="BU497" s="13" t="str">
        <f aca="false">IF($S497="DEVUELTO",1,"")</f>
        <v/>
      </c>
      <c r="BV497" s="13" t="str">
        <f aca="false">IF($S497="DEVUELTO",1,"")</f>
        <v/>
      </c>
      <c r="BW497" s="13" t="str">
        <f aca="false">IF($S497="CANCELADO",1,"")</f>
        <v/>
      </c>
    </row>
    <row r="498" customFormat="false" ht="23.1" hidden="false" customHeight="true" outlineLevel="0" collapsed="false">
      <c r="A498" s="143" t="n">
        <v>491</v>
      </c>
      <c r="B498" s="144"/>
      <c r="C498" s="145"/>
      <c r="D498" s="146"/>
      <c r="E498" s="147"/>
      <c r="F498" s="148"/>
      <c r="G498" s="144"/>
      <c r="H498" s="144"/>
      <c r="I498" s="144"/>
      <c r="J498" s="148"/>
      <c r="K498" s="148"/>
      <c r="L498" s="149"/>
      <c r="M498" s="144"/>
      <c r="N498" s="150"/>
      <c r="O498" s="150"/>
      <c r="P498" s="151" t="n">
        <f aca="false">IF(O498="",N498,"")</f>
        <v>0</v>
      </c>
      <c r="Q498" s="151" t="str">
        <f aca="false">IF(O498="","",(IF(N498&gt;O498,N498-O498,"")))</f>
        <v/>
      </c>
      <c r="R498" s="151" t="str">
        <f aca="false">IF(N498-O498&lt;0,N498-O498,"")</f>
        <v/>
      </c>
      <c r="S498" s="151" t="str">
        <f aca="false">IF(C498&lt;&gt;"",IF($N498="","CANCELADO",IF($O498&lt;&gt;"","FACTURADO","DEVUELTO")),IF(C498="",""))</f>
        <v/>
      </c>
      <c r="T498" s="152"/>
      <c r="U498" s="144"/>
      <c r="V498" s="153"/>
      <c r="W498" s="153"/>
      <c r="X498" s="154" t="n">
        <f aca="false">V498+W498</f>
        <v>0</v>
      </c>
      <c r="Y498" s="128"/>
      <c r="Z498" s="128"/>
      <c r="AA498" s="129" t="n">
        <f aca="false">IF(AND(Y498&lt;&gt;"",Z498&lt;&gt;""),Z498-Y498,0)</f>
        <v>0</v>
      </c>
      <c r="AB498" s="130"/>
      <c r="AC498" s="130"/>
      <c r="AD498" s="129" t="n">
        <f aca="false">AA498-(AB498+AC498)</f>
        <v>0</v>
      </c>
      <c r="AE498" s="149"/>
      <c r="AF498" s="155"/>
      <c r="AG498" s="146"/>
      <c r="AH498" s="144"/>
      <c r="AI498" s="148"/>
      <c r="AJ498" s="144"/>
      <c r="AK498" s="148"/>
      <c r="AL498" s="149"/>
      <c r="AM498" s="144"/>
      <c r="AN498" s="144"/>
      <c r="AO498" s="156"/>
      <c r="AP498" s="135"/>
      <c r="AQ498" s="157"/>
      <c r="AS498" s="137" t="n">
        <v>491</v>
      </c>
      <c r="AT498" s="160" t="n">
        <v>77101001</v>
      </c>
      <c r="AU498" s="161"/>
      <c r="AV498" s="161"/>
      <c r="AW498" s="162" t="str">
        <f aca="false">IF(O498="","",O498)</f>
        <v/>
      </c>
      <c r="AX498" s="161"/>
      <c r="AY498" s="161"/>
      <c r="AZ498" s="161"/>
      <c r="BA498" s="163" t="str">
        <f aca="false">IF(E498="","",E498)</f>
        <v/>
      </c>
      <c r="BB498" s="164" t="str">
        <f aca="false">IF(K498="","",K498)</f>
        <v/>
      </c>
      <c r="BC498" s="165" t="str">
        <f aca="false">IF(L498="","",L498)</f>
        <v/>
      </c>
      <c r="BT498" s="13" t="str">
        <f aca="false">IF($S498="CANCELADO",1,"")</f>
        <v/>
      </c>
      <c r="BU498" s="13" t="str">
        <f aca="false">IF($S498="DEVUELTO",1,"")</f>
        <v/>
      </c>
      <c r="BV498" s="13" t="str">
        <f aca="false">IF($S498="DEVUELTO",1,"")</f>
        <v/>
      </c>
      <c r="BW498" s="13" t="str">
        <f aca="false">IF($S498="CANCELADO",1,"")</f>
        <v/>
      </c>
    </row>
    <row r="499" customFormat="false" ht="23.1" hidden="false" customHeight="true" outlineLevel="0" collapsed="false">
      <c r="A499" s="143" t="n">
        <v>492</v>
      </c>
      <c r="B499" s="144"/>
      <c r="C499" s="145"/>
      <c r="D499" s="146"/>
      <c r="E499" s="147"/>
      <c r="F499" s="148"/>
      <c r="G499" s="144"/>
      <c r="H499" s="144"/>
      <c r="I499" s="144"/>
      <c r="J499" s="148"/>
      <c r="K499" s="148"/>
      <c r="L499" s="149"/>
      <c r="M499" s="144"/>
      <c r="N499" s="150"/>
      <c r="O499" s="150"/>
      <c r="P499" s="151" t="n">
        <f aca="false">IF(O499="",N499,"")</f>
        <v>0</v>
      </c>
      <c r="Q499" s="151" t="str">
        <f aca="false">IF(O499="","",(IF(N499&gt;O499,N499-O499,"")))</f>
        <v/>
      </c>
      <c r="R499" s="151" t="str">
        <f aca="false">IF(N499-O499&lt;0,N499-O499,"")</f>
        <v/>
      </c>
      <c r="S499" s="151" t="str">
        <f aca="false">IF(C499&lt;&gt;"",IF($N499="","CANCELADO",IF($O499&lt;&gt;"","FACTURADO","DEVUELTO")),IF(C499="",""))</f>
        <v/>
      </c>
      <c r="T499" s="152"/>
      <c r="U499" s="144"/>
      <c r="V499" s="153"/>
      <c r="W499" s="153"/>
      <c r="X499" s="154" t="n">
        <f aca="false">V499+W499</f>
        <v>0</v>
      </c>
      <c r="Y499" s="128"/>
      <c r="Z499" s="128"/>
      <c r="AA499" s="129" t="n">
        <f aca="false">IF(AND(Y499&lt;&gt;"",Z499&lt;&gt;""),Z499-Y499,0)</f>
        <v>0</v>
      </c>
      <c r="AB499" s="130"/>
      <c r="AC499" s="130"/>
      <c r="AD499" s="129" t="n">
        <f aca="false">AA499-(AB499+AC499)</f>
        <v>0</v>
      </c>
      <c r="AE499" s="149"/>
      <c r="AF499" s="155"/>
      <c r="AG499" s="146"/>
      <c r="AH499" s="144"/>
      <c r="AI499" s="148"/>
      <c r="AJ499" s="144"/>
      <c r="AK499" s="148"/>
      <c r="AL499" s="149"/>
      <c r="AM499" s="144"/>
      <c r="AN499" s="144"/>
      <c r="AO499" s="156"/>
      <c r="AP499" s="135"/>
      <c r="AQ499" s="157"/>
      <c r="AS499" s="137" t="n">
        <v>492</v>
      </c>
      <c r="AT499" s="160" t="n">
        <v>77101001</v>
      </c>
      <c r="AU499" s="161"/>
      <c r="AV499" s="161"/>
      <c r="AW499" s="162" t="str">
        <f aca="false">IF(O499="","",O499)</f>
        <v/>
      </c>
      <c r="AX499" s="161"/>
      <c r="AY499" s="161"/>
      <c r="AZ499" s="161"/>
      <c r="BA499" s="163" t="str">
        <f aca="false">IF(E499="","",E499)</f>
        <v/>
      </c>
      <c r="BB499" s="164" t="str">
        <f aca="false">IF(K499="","",K499)</f>
        <v/>
      </c>
      <c r="BC499" s="165" t="str">
        <f aca="false">IF(L499="","",L499)</f>
        <v/>
      </c>
      <c r="BT499" s="13" t="str">
        <f aca="false">IF($S499="CANCELADO",1,"")</f>
        <v/>
      </c>
      <c r="BU499" s="13" t="str">
        <f aca="false">IF($S499="DEVUELTO",1,"")</f>
        <v/>
      </c>
      <c r="BV499" s="13" t="str">
        <f aca="false">IF($S499="DEVUELTO",1,"")</f>
        <v/>
      </c>
      <c r="BW499" s="13" t="str">
        <f aca="false">IF($S499="CANCELADO",1,"")</f>
        <v/>
      </c>
    </row>
    <row r="500" customFormat="false" ht="23.1" hidden="false" customHeight="true" outlineLevel="0" collapsed="false">
      <c r="A500" s="143" t="n">
        <v>493</v>
      </c>
      <c r="B500" s="144"/>
      <c r="C500" s="145"/>
      <c r="D500" s="146"/>
      <c r="E500" s="147"/>
      <c r="F500" s="148"/>
      <c r="G500" s="144"/>
      <c r="H500" s="144"/>
      <c r="I500" s="144"/>
      <c r="J500" s="148"/>
      <c r="K500" s="148"/>
      <c r="L500" s="149"/>
      <c r="M500" s="144"/>
      <c r="N500" s="150"/>
      <c r="O500" s="150"/>
      <c r="P500" s="151" t="n">
        <f aca="false">IF(O500="",N500,"")</f>
        <v>0</v>
      </c>
      <c r="Q500" s="151" t="str">
        <f aca="false">IF(O500="","",(IF(N500&gt;O500,N500-O500,"")))</f>
        <v/>
      </c>
      <c r="R500" s="151" t="str">
        <f aca="false">IF(N500-O500&lt;0,N500-O500,"")</f>
        <v/>
      </c>
      <c r="S500" s="151" t="str">
        <f aca="false">IF(C500&lt;&gt;"",IF($N500="","CANCELADO",IF($O500&lt;&gt;"","FACTURADO","DEVUELTO")),IF(C500="",""))</f>
        <v/>
      </c>
      <c r="T500" s="152"/>
      <c r="U500" s="144"/>
      <c r="V500" s="153"/>
      <c r="W500" s="153"/>
      <c r="X500" s="154" t="n">
        <f aca="false">V500+W500</f>
        <v>0</v>
      </c>
      <c r="Y500" s="128"/>
      <c r="Z500" s="128"/>
      <c r="AA500" s="129" t="n">
        <f aca="false">IF(AND(Y500&lt;&gt;"",Z500&lt;&gt;""),Z500-Y500,0)</f>
        <v>0</v>
      </c>
      <c r="AB500" s="130"/>
      <c r="AC500" s="130"/>
      <c r="AD500" s="129" t="n">
        <f aca="false">AA500-(AB500+AC500)</f>
        <v>0</v>
      </c>
      <c r="AE500" s="149"/>
      <c r="AF500" s="155"/>
      <c r="AG500" s="146"/>
      <c r="AH500" s="144"/>
      <c r="AI500" s="148"/>
      <c r="AJ500" s="144"/>
      <c r="AK500" s="148"/>
      <c r="AL500" s="149"/>
      <c r="AM500" s="144"/>
      <c r="AN500" s="144"/>
      <c r="AO500" s="156"/>
      <c r="AP500" s="135"/>
      <c r="AQ500" s="157"/>
      <c r="AS500" s="137" t="n">
        <v>493</v>
      </c>
      <c r="AT500" s="160" t="n">
        <v>77101001</v>
      </c>
      <c r="AU500" s="161"/>
      <c r="AV500" s="161"/>
      <c r="AW500" s="162" t="str">
        <f aca="false">IF(O500="","",O500)</f>
        <v/>
      </c>
      <c r="AX500" s="161"/>
      <c r="AY500" s="161"/>
      <c r="AZ500" s="161"/>
      <c r="BA500" s="163" t="str">
        <f aca="false">IF(E500="","",E500)</f>
        <v/>
      </c>
      <c r="BB500" s="164" t="str">
        <f aca="false">IF(K500="","",K500)</f>
        <v/>
      </c>
      <c r="BC500" s="165" t="str">
        <f aca="false">IF(L500="","",L500)</f>
        <v/>
      </c>
      <c r="BT500" s="13" t="str">
        <f aca="false">IF($S500="CANCELADO",1,"")</f>
        <v/>
      </c>
      <c r="BU500" s="13" t="str">
        <f aca="false">IF($S500="DEVUELTO",1,"")</f>
        <v/>
      </c>
      <c r="BV500" s="13" t="str">
        <f aca="false">IF($S500="DEVUELTO",1,"")</f>
        <v/>
      </c>
      <c r="BW500" s="13" t="str">
        <f aca="false">IF($S500="CANCELADO",1,"")</f>
        <v/>
      </c>
    </row>
    <row r="501" customFormat="false" ht="23.1" hidden="false" customHeight="true" outlineLevel="0" collapsed="false">
      <c r="A501" s="143" t="n">
        <v>494</v>
      </c>
      <c r="B501" s="144"/>
      <c r="C501" s="145"/>
      <c r="D501" s="146"/>
      <c r="E501" s="147"/>
      <c r="F501" s="148"/>
      <c r="G501" s="144"/>
      <c r="H501" s="144"/>
      <c r="I501" s="144"/>
      <c r="J501" s="148"/>
      <c r="K501" s="148"/>
      <c r="L501" s="149"/>
      <c r="M501" s="144"/>
      <c r="N501" s="150"/>
      <c r="O501" s="150"/>
      <c r="P501" s="151" t="n">
        <f aca="false">IF(O501="",N501,"")</f>
        <v>0</v>
      </c>
      <c r="Q501" s="151" t="str">
        <f aca="false">IF(O501="","",(IF(N501&gt;O501,N501-O501,"")))</f>
        <v/>
      </c>
      <c r="R501" s="151" t="str">
        <f aca="false">IF(N501-O501&lt;0,N501-O501,"")</f>
        <v/>
      </c>
      <c r="S501" s="151" t="str">
        <f aca="false">IF(C501&lt;&gt;"",IF($N501="","CANCELADO",IF($O501&lt;&gt;"","FACTURADO","DEVUELTO")),IF(C501="",""))</f>
        <v/>
      </c>
      <c r="T501" s="152"/>
      <c r="U501" s="144"/>
      <c r="V501" s="153"/>
      <c r="W501" s="153"/>
      <c r="X501" s="154" t="n">
        <f aca="false">V501+W501</f>
        <v>0</v>
      </c>
      <c r="Y501" s="128"/>
      <c r="Z501" s="128"/>
      <c r="AA501" s="129" t="n">
        <f aca="false">IF(AND(Y501&lt;&gt;"",Z501&lt;&gt;""),Z501-Y501,0)</f>
        <v>0</v>
      </c>
      <c r="AB501" s="130"/>
      <c r="AC501" s="130"/>
      <c r="AD501" s="129" t="n">
        <f aca="false">AA501-(AB501+AC501)</f>
        <v>0</v>
      </c>
      <c r="AE501" s="149"/>
      <c r="AF501" s="155"/>
      <c r="AG501" s="146"/>
      <c r="AH501" s="144"/>
      <c r="AI501" s="148"/>
      <c r="AJ501" s="144"/>
      <c r="AK501" s="148"/>
      <c r="AL501" s="149"/>
      <c r="AM501" s="144"/>
      <c r="AN501" s="144"/>
      <c r="AO501" s="156"/>
      <c r="AP501" s="135"/>
      <c r="AQ501" s="157"/>
      <c r="AS501" s="137" t="n">
        <v>494</v>
      </c>
      <c r="AT501" s="160" t="n">
        <v>77101001</v>
      </c>
      <c r="AU501" s="161"/>
      <c r="AV501" s="161"/>
      <c r="AW501" s="162" t="str">
        <f aca="false">IF(O501="","",O501)</f>
        <v/>
      </c>
      <c r="AX501" s="161"/>
      <c r="AY501" s="161"/>
      <c r="AZ501" s="161"/>
      <c r="BA501" s="163" t="str">
        <f aca="false">IF(E501="","",E501)</f>
        <v/>
      </c>
      <c r="BB501" s="164" t="str">
        <f aca="false">IF(K501="","",K501)</f>
        <v/>
      </c>
      <c r="BC501" s="165" t="str">
        <f aca="false">IF(L501="","",L501)</f>
        <v/>
      </c>
      <c r="BT501" s="13" t="str">
        <f aca="false">IF($S501="CANCELADO",1,"")</f>
        <v/>
      </c>
      <c r="BU501" s="13" t="str">
        <f aca="false">IF($S501="DEVUELTO",1,"")</f>
        <v/>
      </c>
      <c r="BV501" s="13" t="str">
        <f aca="false">IF($S501="DEVUELTO",1,"")</f>
        <v/>
      </c>
      <c r="BW501" s="13" t="str">
        <f aca="false">IF($S501="CANCELADO",1,"")</f>
        <v/>
      </c>
    </row>
    <row r="502" customFormat="false" ht="23.1" hidden="false" customHeight="true" outlineLevel="0" collapsed="false">
      <c r="A502" s="143" t="n">
        <v>495</v>
      </c>
      <c r="B502" s="144"/>
      <c r="C502" s="145"/>
      <c r="D502" s="146"/>
      <c r="E502" s="147"/>
      <c r="F502" s="148"/>
      <c r="G502" s="144"/>
      <c r="H502" s="144"/>
      <c r="I502" s="144"/>
      <c r="J502" s="148"/>
      <c r="K502" s="148"/>
      <c r="L502" s="149"/>
      <c r="M502" s="144"/>
      <c r="N502" s="150"/>
      <c r="O502" s="150"/>
      <c r="P502" s="151" t="n">
        <f aca="false">IF(O502="",N502,"")</f>
        <v>0</v>
      </c>
      <c r="Q502" s="151" t="str">
        <f aca="false">IF(O502="","",(IF(N502&gt;O502,N502-O502,"")))</f>
        <v/>
      </c>
      <c r="R502" s="151" t="str">
        <f aca="false">IF(N502-O502&lt;0,N502-O502,"")</f>
        <v/>
      </c>
      <c r="S502" s="151" t="str">
        <f aca="false">IF(C502&lt;&gt;"",IF($N502="","CANCELADO",IF($O502&lt;&gt;"","FACTURADO","DEVUELTO")),IF(C502="",""))</f>
        <v/>
      </c>
      <c r="T502" s="152"/>
      <c r="U502" s="144"/>
      <c r="V502" s="153"/>
      <c r="W502" s="153"/>
      <c r="X502" s="154" t="n">
        <f aca="false">V502+W502</f>
        <v>0</v>
      </c>
      <c r="Y502" s="128"/>
      <c r="Z502" s="128"/>
      <c r="AA502" s="129" t="n">
        <f aca="false">IF(AND(Y502&lt;&gt;"",Z502&lt;&gt;""),Z502-Y502,0)</f>
        <v>0</v>
      </c>
      <c r="AB502" s="130"/>
      <c r="AC502" s="130"/>
      <c r="AD502" s="129" t="n">
        <f aca="false">AA502-(AB502+AC502)</f>
        <v>0</v>
      </c>
      <c r="AE502" s="149"/>
      <c r="AF502" s="155"/>
      <c r="AG502" s="146"/>
      <c r="AH502" s="144"/>
      <c r="AI502" s="148"/>
      <c r="AJ502" s="144"/>
      <c r="AK502" s="148"/>
      <c r="AL502" s="149"/>
      <c r="AM502" s="144"/>
      <c r="AN502" s="144"/>
      <c r="AO502" s="156"/>
      <c r="AP502" s="135"/>
      <c r="AQ502" s="157"/>
      <c r="AS502" s="137" t="n">
        <v>495</v>
      </c>
      <c r="AT502" s="160" t="n">
        <v>77101001</v>
      </c>
      <c r="AU502" s="161"/>
      <c r="AV502" s="161"/>
      <c r="AW502" s="162" t="str">
        <f aca="false">IF(O502="","",O502)</f>
        <v/>
      </c>
      <c r="AX502" s="161"/>
      <c r="AY502" s="161"/>
      <c r="AZ502" s="161"/>
      <c r="BA502" s="163" t="str">
        <f aca="false">IF(E502="","",E502)</f>
        <v/>
      </c>
      <c r="BB502" s="164" t="str">
        <f aca="false">IF(K502="","",K502)</f>
        <v/>
      </c>
      <c r="BC502" s="165" t="str">
        <f aca="false">IF(L502="","",L502)</f>
        <v/>
      </c>
      <c r="BT502" s="13" t="str">
        <f aca="false">IF($S502="CANCELADO",1,"")</f>
        <v/>
      </c>
      <c r="BU502" s="13" t="str">
        <f aca="false">IF($S502="DEVUELTO",1,"")</f>
        <v/>
      </c>
      <c r="BV502" s="13" t="str">
        <f aca="false">IF($S502="DEVUELTO",1,"")</f>
        <v/>
      </c>
      <c r="BW502" s="13" t="str">
        <f aca="false">IF($S502="CANCELADO",1,"")</f>
        <v/>
      </c>
    </row>
    <row r="503" customFormat="false" ht="23.1" hidden="false" customHeight="true" outlineLevel="0" collapsed="false">
      <c r="A503" s="143" t="n">
        <v>496</v>
      </c>
      <c r="B503" s="144"/>
      <c r="C503" s="145"/>
      <c r="D503" s="146"/>
      <c r="E503" s="147"/>
      <c r="F503" s="148"/>
      <c r="G503" s="144"/>
      <c r="H503" s="144"/>
      <c r="I503" s="144"/>
      <c r="J503" s="148"/>
      <c r="K503" s="148"/>
      <c r="L503" s="149"/>
      <c r="M503" s="144"/>
      <c r="N503" s="150"/>
      <c r="O503" s="150"/>
      <c r="P503" s="151" t="n">
        <f aca="false">IF(O503="",N503,"")</f>
        <v>0</v>
      </c>
      <c r="Q503" s="151" t="str">
        <f aca="false">IF(O503="","",(IF(N503&gt;O503,N503-O503,"")))</f>
        <v/>
      </c>
      <c r="R503" s="151" t="str">
        <f aca="false">IF(N503-O503&lt;0,N503-O503,"")</f>
        <v/>
      </c>
      <c r="S503" s="151" t="str">
        <f aca="false">IF(C503&lt;&gt;"",IF($N503="","CANCELADO",IF($O503&lt;&gt;"","FACTURADO","DEVUELTO")),IF(C503="",""))</f>
        <v/>
      </c>
      <c r="T503" s="152"/>
      <c r="U503" s="144"/>
      <c r="V503" s="153"/>
      <c r="W503" s="153"/>
      <c r="X503" s="154" t="n">
        <f aca="false">V503+W503</f>
        <v>0</v>
      </c>
      <c r="Y503" s="128"/>
      <c r="Z503" s="128"/>
      <c r="AA503" s="129" t="n">
        <f aca="false">IF(AND(Y503&lt;&gt;"",Z503&lt;&gt;""),Z503-Y503,0)</f>
        <v>0</v>
      </c>
      <c r="AB503" s="130"/>
      <c r="AC503" s="130"/>
      <c r="AD503" s="129" t="n">
        <f aca="false">AA503-(AB503+AC503)</f>
        <v>0</v>
      </c>
      <c r="AE503" s="149"/>
      <c r="AF503" s="155"/>
      <c r="AG503" s="146"/>
      <c r="AH503" s="144"/>
      <c r="AI503" s="148"/>
      <c r="AJ503" s="144"/>
      <c r="AK503" s="148"/>
      <c r="AL503" s="149"/>
      <c r="AM503" s="144"/>
      <c r="AN503" s="144"/>
      <c r="AO503" s="156"/>
      <c r="AP503" s="135"/>
      <c r="AQ503" s="157"/>
      <c r="AS503" s="137" t="n">
        <v>496</v>
      </c>
      <c r="AT503" s="160" t="n">
        <v>77101001</v>
      </c>
      <c r="AU503" s="161"/>
      <c r="AV503" s="161"/>
      <c r="AW503" s="162" t="str">
        <f aca="false">IF(O503="","",O503)</f>
        <v/>
      </c>
      <c r="AX503" s="161"/>
      <c r="AY503" s="161"/>
      <c r="AZ503" s="161"/>
      <c r="BA503" s="163" t="str">
        <f aca="false">IF(E503="","",E503)</f>
        <v/>
      </c>
      <c r="BB503" s="164" t="str">
        <f aca="false">IF(K503="","",K503)</f>
        <v/>
      </c>
      <c r="BC503" s="165" t="str">
        <f aca="false">IF(L503="","",L503)</f>
        <v/>
      </c>
      <c r="BT503" s="13" t="str">
        <f aca="false">IF($S503="CANCELADO",1,"")</f>
        <v/>
      </c>
      <c r="BU503" s="13" t="str">
        <f aca="false">IF($S503="DEVUELTO",1,"")</f>
        <v/>
      </c>
      <c r="BV503" s="13" t="str">
        <f aca="false">IF($S503="DEVUELTO",1,"")</f>
        <v/>
      </c>
      <c r="BW503" s="13" t="str">
        <f aca="false">IF($S503="CANCELADO",1,"")</f>
        <v/>
      </c>
    </row>
    <row r="504" customFormat="false" ht="23.1" hidden="false" customHeight="true" outlineLevel="0" collapsed="false">
      <c r="A504" s="143" t="n">
        <v>497</v>
      </c>
      <c r="B504" s="144"/>
      <c r="C504" s="145"/>
      <c r="D504" s="146"/>
      <c r="E504" s="147"/>
      <c r="F504" s="148"/>
      <c r="G504" s="144"/>
      <c r="H504" s="144"/>
      <c r="I504" s="144"/>
      <c r="J504" s="148"/>
      <c r="K504" s="148"/>
      <c r="L504" s="149"/>
      <c r="M504" s="144"/>
      <c r="N504" s="150"/>
      <c r="O504" s="150"/>
      <c r="P504" s="151" t="n">
        <f aca="false">IF(O504="",N504,"")</f>
        <v>0</v>
      </c>
      <c r="Q504" s="151" t="str">
        <f aca="false">IF(O504="","",(IF(N504&gt;O504,N504-O504,"")))</f>
        <v/>
      </c>
      <c r="R504" s="151" t="str">
        <f aca="false">IF(N504-O504&lt;0,N504-O504,"")</f>
        <v/>
      </c>
      <c r="S504" s="151" t="str">
        <f aca="false">IF(C504&lt;&gt;"",IF($N504="","CANCELADO",IF($O504&lt;&gt;"","FACTURADO","DEVUELTO")),IF(C504="",""))</f>
        <v/>
      </c>
      <c r="T504" s="152"/>
      <c r="U504" s="144"/>
      <c r="V504" s="153"/>
      <c r="W504" s="153"/>
      <c r="X504" s="154" t="n">
        <f aca="false">V504+W504</f>
        <v>0</v>
      </c>
      <c r="Y504" s="128"/>
      <c r="Z504" s="128"/>
      <c r="AA504" s="129" t="n">
        <f aca="false">IF(AND(Y504&lt;&gt;"",Z504&lt;&gt;""),Z504-Y504,0)</f>
        <v>0</v>
      </c>
      <c r="AB504" s="130"/>
      <c r="AC504" s="130"/>
      <c r="AD504" s="129" t="n">
        <f aca="false">AA504-(AB504+AC504)</f>
        <v>0</v>
      </c>
      <c r="AE504" s="149"/>
      <c r="AF504" s="155"/>
      <c r="AG504" s="146"/>
      <c r="AH504" s="144"/>
      <c r="AI504" s="148"/>
      <c r="AJ504" s="144"/>
      <c r="AK504" s="148"/>
      <c r="AL504" s="149"/>
      <c r="AM504" s="144"/>
      <c r="AN504" s="144"/>
      <c r="AO504" s="156"/>
      <c r="AP504" s="135"/>
      <c r="AQ504" s="157"/>
      <c r="AS504" s="137" t="n">
        <v>497</v>
      </c>
      <c r="AT504" s="160" t="n">
        <v>77101001</v>
      </c>
      <c r="AU504" s="161"/>
      <c r="AV504" s="161"/>
      <c r="AW504" s="162" t="str">
        <f aca="false">IF(O504="","",O504)</f>
        <v/>
      </c>
      <c r="AX504" s="161"/>
      <c r="AY504" s="161"/>
      <c r="AZ504" s="161"/>
      <c r="BA504" s="163" t="str">
        <f aca="false">IF(E504="","",E504)</f>
        <v/>
      </c>
      <c r="BB504" s="164" t="str">
        <f aca="false">IF(K504="","",K504)</f>
        <v/>
      </c>
      <c r="BC504" s="165" t="str">
        <f aca="false">IF(L504="","",L504)</f>
        <v/>
      </c>
      <c r="BT504" s="13" t="str">
        <f aca="false">IF($S504="CANCELADO",1,"")</f>
        <v/>
      </c>
      <c r="BU504" s="13" t="str">
        <f aca="false">IF($S504="DEVUELTO",1,"")</f>
        <v/>
      </c>
      <c r="BV504" s="13" t="str">
        <f aca="false">IF($S504="DEVUELTO",1,"")</f>
        <v/>
      </c>
      <c r="BW504" s="13" t="str">
        <f aca="false">IF($S504="CANCELADO",1,"")</f>
        <v/>
      </c>
    </row>
    <row r="505" customFormat="false" ht="23.1" hidden="false" customHeight="true" outlineLevel="0" collapsed="false">
      <c r="A505" s="143" t="n">
        <v>498</v>
      </c>
      <c r="B505" s="144"/>
      <c r="C505" s="145"/>
      <c r="D505" s="146"/>
      <c r="E505" s="147"/>
      <c r="F505" s="148"/>
      <c r="G505" s="144"/>
      <c r="H505" s="144"/>
      <c r="I505" s="144"/>
      <c r="J505" s="148"/>
      <c r="K505" s="148"/>
      <c r="L505" s="149"/>
      <c r="M505" s="144"/>
      <c r="N505" s="150"/>
      <c r="O505" s="150"/>
      <c r="P505" s="151" t="n">
        <f aca="false">IF(O505="",N505,"")</f>
        <v>0</v>
      </c>
      <c r="Q505" s="151" t="str">
        <f aca="false">IF(O505="","",(IF(N505&gt;O505,N505-O505,"")))</f>
        <v/>
      </c>
      <c r="R505" s="151" t="str">
        <f aca="false">IF(N505-O505&lt;0,N505-O505,"")</f>
        <v/>
      </c>
      <c r="S505" s="151" t="str">
        <f aca="false">IF(C505&lt;&gt;"",IF($N505="","CANCELADO",IF($O505&lt;&gt;"","FACTURADO","DEVUELTO")),IF(C505="",""))</f>
        <v/>
      </c>
      <c r="T505" s="152"/>
      <c r="U505" s="144"/>
      <c r="V505" s="153"/>
      <c r="W505" s="153"/>
      <c r="X505" s="154" t="n">
        <f aca="false">V505+W505</f>
        <v>0</v>
      </c>
      <c r="Y505" s="128"/>
      <c r="Z505" s="128"/>
      <c r="AA505" s="129" t="n">
        <f aca="false">IF(AND(Y505&lt;&gt;"",Z505&lt;&gt;""),Z505-Y505,0)</f>
        <v>0</v>
      </c>
      <c r="AB505" s="130"/>
      <c r="AC505" s="130"/>
      <c r="AD505" s="129" t="n">
        <f aca="false">AA505-(AB505+AC505)</f>
        <v>0</v>
      </c>
      <c r="AE505" s="149"/>
      <c r="AF505" s="155"/>
      <c r="AG505" s="146"/>
      <c r="AH505" s="144"/>
      <c r="AI505" s="148"/>
      <c r="AJ505" s="144"/>
      <c r="AK505" s="148"/>
      <c r="AL505" s="149"/>
      <c r="AM505" s="144"/>
      <c r="AN505" s="144"/>
      <c r="AO505" s="156"/>
      <c r="AP505" s="135"/>
      <c r="AQ505" s="157"/>
      <c r="AS505" s="137" t="n">
        <v>498</v>
      </c>
      <c r="AT505" s="160" t="n">
        <v>77101001</v>
      </c>
      <c r="AU505" s="161"/>
      <c r="AV505" s="161"/>
      <c r="AW505" s="162" t="str">
        <f aca="false">IF(O505="","",O505)</f>
        <v/>
      </c>
      <c r="AX505" s="161"/>
      <c r="AY505" s="161"/>
      <c r="AZ505" s="161"/>
      <c r="BA505" s="163" t="str">
        <f aca="false">IF(E505="","",E505)</f>
        <v/>
      </c>
      <c r="BB505" s="164" t="str">
        <f aca="false">IF(K505="","",K505)</f>
        <v/>
      </c>
      <c r="BC505" s="165" t="str">
        <f aca="false">IF(L505="","",L505)</f>
        <v/>
      </c>
      <c r="BT505" s="13" t="str">
        <f aca="false">IF($S505="CANCELADO",1,"")</f>
        <v/>
      </c>
      <c r="BU505" s="13" t="str">
        <f aca="false">IF($S505="DEVUELTO",1,"")</f>
        <v/>
      </c>
      <c r="BV505" s="13" t="str">
        <f aca="false">IF($S505="DEVUELTO",1,"")</f>
        <v/>
      </c>
      <c r="BW505" s="13" t="str">
        <f aca="false">IF($S505="CANCELADO",1,"")</f>
        <v/>
      </c>
    </row>
    <row r="506" customFormat="false" ht="23.1" hidden="false" customHeight="true" outlineLevel="0" collapsed="false">
      <c r="A506" s="143" t="n">
        <v>499</v>
      </c>
      <c r="B506" s="144"/>
      <c r="C506" s="145"/>
      <c r="D506" s="146"/>
      <c r="E506" s="147"/>
      <c r="F506" s="148"/>
      <c r="G506" s="144"/>
      <c r="H506" s="144"/>
      <c r="I506" s="144"/>
      <c r="J506" s="148"/>
      <c r="K506" s="148"/>
      <c r="L506" s="149"/>
      <c r="M506" s="144"/>
      <c r="N506" s="150"/>
      <c r="O506" s="150"/>
      <c r="P506" s="151" t="n">
        <f aca="false">IF(O506="",N506,"")</f>
        <v>0</v>
      </c>
      <c r="Q506" s="151" t="str">
        <f aca="false">IF(O506="","",(IF(N506&gt;O506,N506-O506,"")))</f>
        <v/>
      </c>
      <c r="R506" s="151" t="str">
        <f aca="false">IF(N506-O506&lt;0,N506-O506,"")</f>
        <v/>
      </c>
      <c r="S506" s="151" t="str">
        <f aca="false">IF(C506&lt;&gt;"",IF($N506="","CANCELADO",IF($O506&lt;&gt;"","FACTURADO","DEVUELTO")),IF(C506="",""))</f>
        <v/>
      </c>
      <c r="T506" s="152"/>
      <c r="U506" s="144"/>
      <c r="V506" s="153"/>
      <c r="W506" s="153"/>
      <c r="X506" s="154" t="n">
        <f aca="false">V506+W506</f>
        <v>0</v>
      </c>
      <c r="Y506" s="128"/>
      <c r="Z506" s="128"/>
      <c r="AA506" s="129" t="n">
        <f aca="false">IF(AND(Y506&lt;&gt;"",Z506&lt;&gt;""),Z506-Y506,0)</f>
        <v>0</v>
      </c>
      <c r="AB506" s="130"/>
      <c r="AC506" s="130"/>
      <c r="AD506" s="129" t="n">
        <f aca="false">AA506-(AB506+AC506)</f>
        <v>0</v>
      </c>
      <c r="AE506" s="149"/>
      <c r="AF506" s="155"/>
      <c r="AG506" s="146"/>
      <c r="AH506" s="144"/>
      <c r="AI506" s="148"/>
      <c r="AJ506" s="144"/>
      <c r="AK506" s="148"/>
      <c r="AL506" s="149"/>
      <c r="AM506" s="144"/>
      <c r="AN506" s="144"/>
      <c r="AO506" s="156"/>
      <c r="AP506" s="135"/>
      <c r="AQ506" s="157"/>
      <c r="AS506" s="137" t="n">
        <v>499</v>
      </c>
      <c r="AT506" s="160" t="n">
        <v>77101001</v>
      </c>
      <c r="AU506" s="161"/>
      <c r="AV506" s="161"/>
      <c r="AW506" s="162" t="str">
        <f aca="false">IF(O506="","",O506)</f>
        <v/>
      </c>
      <c r="AX506" s="161"/>
      <c r="AY506" s="161"/>
      <c r="AZ506" s="161"/>
      <c r="BA506" s="163" t="str">
        <f aca="false">IF(E506="","",E506)</f>
        <v/>
      </c>
      <c r="BB506" s="164" t="str">
        <f aca="false">IF(K506="","",K506)</f>
        <v/>
      </c>
      <c r="BC506" s="165" t="str">
        <f aca="false">IF(L506="","",L506)</f>
        <v/>
      </c>
      <c r="BT506" s="13" t="str">
        <f aca="false">IF($S506="CANCELADO",1,"")</f>
        <v/>
      </c>
      <c r="BU506" s="13" t="str">
        <f aca="false">IF($S506="DEVUELTO",1,"")</f>
        <v/>
      </c>
      <c r="BV506" s="13" t="str">
        <f aca="false">IF($S506="DEVUELTO",1,"")</f>
        <v/>
      </c>
      <c r="BW506" s="13" t="str">
        <f aca="false">IF($S506="CANCELADO",1,"")</f>
        <v/>
      </c>
    </row>
    <row r="507" customFormat="false" ht="23.1" hidden="false" customHeight="true" outlineLevel="0" collapsed="false">
      <c r="A507" s="143" t="n">
        <v>500</v>
      </c>
      <c r="B507" s="144"/>
      <c r="C507" s="145"/>
      <c r="D507" s="146"/>
      <c r="E507" s="147"/>
      <c r="F507" s="148"/>
      <c r="G507" s="144"/>
      <c r="H507" s="144"/>
      <c r="I507" s="144"/>
      <c r="J507" s="148"/>
      <c r="K507" s="148"/>
      <c r="L507" s="149"/>
      <c r="M507" s="144"/>
      <c r="N507" s="150"/>
      <c r="O507" s="150"/>
      <c r="P507" s="151" t="n">
        <f aca="false">IF(O507="",N507,"")</f>
        <v>0</v>
      </c>
      <c r="Q507" s="151" t="str">
        <f aca="false">IF(O507="","",(IF(N507&gt;O507,N507-O507,"")))</f>
        <v/>
      </c>
      <c r="R507" s="151" t="str">
        <f aca="false">IF(N507-O507&lt;0,N507-O507,"")</f>
        <v/>
      </c>
      <c r="S507" s="151" t="str">
        <f aca="false">IF(C507&lt;&gt;"",IF($N507="","CANCELADO",IF($O507&lt;&gt;"","FACTURADO","DEVUELTO")),IF(C507="",""))</f>
        <v/>
      </c>
      <c r="T507" s="152"/>
      <c r="U507" s="144"/>
      <c r="V507" s="153"/>
      <c r="W507" s="153"/>
      <c r="X507" s="154" t="n">
        <f aca="false">V507+W507</f>
        <v>0</v>
      </c>
      <c r="Y507" s="128"/>
      <c r="Z507" s="128"/>
      <c r="AA507" s="129" t="n">
        <f aca="false">IF(AND(Y507&lt;&gt;"",Z507&lt;&gt;""),Z507-Y507,0)</f>
        <v>0</v>
      </c>
      <c r="AB507" s="130"/>
      <c r="AC507" s="130"/>
      <c r="AD507" s="129" t="n">
        <f aca="false">AA507-(AB507+AC507)</f>
        <v>0</v>
      </c>
      <c r="AE507" s="149"/>
      <c r="AF507" s="155"/>
      <c r="AG507" s="146"/>
      <c r="AH507" s="144"/>
      <c r="AI507" s="148"/>
      <c r="AJ507" s="144"/>
      <c r="AK507" s="148"/>
      <c r="AL507" s="149"/>
      <c r="AM507" s="144"/>
      <c r="AN507" s="144"/>
      <c r="AO507" s="156"/>
      <c r="AP507" s="135"/>
      <c r="AQ507" s="157"/>
      <c r="AS507" s="137" t="n">
        <v>500</v>
      </c>
      <c r="AT507" s="160" t="n">
        <v>77101001</v>
      </c>
      <c r="AU507" s="161"/>
      <c r="AV507" s="161"/>
      <c r="AW507" s="162" t="str">
        <f aca="false">IF(O507="","",O507)</f>
        <v/>
      </c>
      <c r="AX507" s="161"/>
      <c r="AY507" s="161"/>
      <c r="AZ507" s="161"/>
      <c r="BA507" s="163" t="str">
        <f aca="false">IF(E507="","",E507)</f>
        <v/>
      </c>
      <c r="BB507" s="164" t="str">
        <f aca="false">IF(K507="","",K507)</f>
        <v/>
      </c>
      <c r="BC507" s="165" t="str">
        <f aca="false">IF(L507="","",L507)</f>
        <v/>
      </c>
      <c r="BT507" s="13" t="str">
        <f aca="false">IF($S507="CANCELADO",1,"")</f>
        <v/>
      </c>
      <c r="BU507" s="13" t="str">
        <f aca="false">IF($S507="DEVUELTO",1,"")</f>
        <v/>
      </c>
      <c r="BV507" s="13" t="str">
        <f aca="false">IF($S507="DEVUELTO",1,"")</f>
        <v/>
      </c>
      <c r="BW507" s="13" t="str">
        <f aca="false">IF($S507="CANCELADO",1,"")</f>
        <v/>
      </c>
    </row>
    <row r="508" customFormat="false" ht="23.1" hidden="false" customHeight="true" outlineLevel="0" collapsed="false">
      <c r="A508" s="143" t="n">
        <v>501</v>
      </c>
      <c r="B508" s="144"/>
      <c r="C508" s="145"/>
      <c r="D508" s="146"/>
      <c r="E508" s="147"/>
      <c r="F508" s="148"/>
      <c r="G508" s="144"/>
      <c r="H508" s="144"/>
      <c r="I508" s="144"/>
      <c r="J508" s="148"/>
      <c r="K508" s="148"/>
      <c r="L508" s="149"/>
      <c r="M508" s="144"/>
      <c r="N508" s="150"/>
      <c r="O508" s="150"/>
      <c r="P508" s="151" t="n">
        <f aca="false">IF(O508="",N508,"")</f>
        <v>0</v>
      </c>
      <c r="Q508" s="151" t="str">
        <f aca="false">IF(O508="","",(IF(N508&gt;O508,N508-O508,"")))</f>
        <v/>
      </c>
      <c r="R508" s="151" t="str">
        <f aca="false">IF(N508-O508&lt;0,N508-O508,"")</f>
        <v/>
      </c>
      <c r="S508" s="151" t="str">
        <f aca="false">IF(C508&lt;&gt;"",IF($N508="","CANCELADO",IF($O508&lt;&gt;"","FACTURADO","DEVUELTO")),IF(C508="",""))</f>
        <v/>
      </c>
      <c r="T508" s="152"/>
      <c r="U508" s="144"/>
      <c r="V508" s="153"/>
      <c r="W508" s="153"/>
      <c r="X508" s="154" t="n">
        <f aca="false">V508+W508</f>
        <v>0</v>
      </c>
      <c r="Y508" s="128"/>
      <c r="Z508" s="128"/>
      <c r="AA508" s="129" t="n">
        <f aca="false">IF(AND(Y508&lt;&gt;"",Z508&lt;&gt;""),Z508-Y508,0)</f>
        <v>0</v>
      </c>
      <c r="AB508" s="130"/>
      <c r="AC508" s="130"/>
      <c r="AD508" s="129" t="n">
        <f aca="false">AA508-(AB508+AC508)</f>
        <v>0</v>
      </c>
      <c r="AE508" s="149"/>
      <c r="AF508" s="155"/>
      <c r="AG508" s="146"/>
      <c r="AH508" s="144"/>
      <c r="AI508" s="148"/>
      <c r="AJ508" s="144"/>
      <c r="AK508" s="148"/>
      <c r="AL508" s="149"/>
      <c r="AM508" s="144"/>
      <c r="AN508" s="144"/>
      <c r="AO508" s="156"/>
      <c r="AP508" s="135"/>
      <c r="AQ508" s="157"/>
      <c r="AS508" s="137" t="n">
        <v>501</v>
      </c>
      <c r="AT508" s="138" t="n">
        <v>77101001</v>
      </c>
      <c r="AU508" s="138"/>
      <c r="AV508" s="138"/>
      <c r="AW508" s="139" t="str">
        <f aca="false">IF(O508="","",O508)</f>
        <v/>
      </c>
      <c r="AX508" s="138"/>
      <c r="AY508" s="138"/>
      <c r="AZ508" s="138"/>
      <c r="BA508" s="140" t="str">
        <f aca="false">IF(E508="","",E508)</f>
        <v/>
      </c>
      <c r="BB508" s="141" t="str">
        <f aca="false">IF(K508="","",K508)</f>
        <v/>
      </c>
      <c r="BC508" s="142" t="str">
        <f aca="false">IF(L508="","",L508)</f>
        <v/>
      </c>
      <c r="BT508" s="13" t="str">
        <f aca="false">IF($S508="CANCELADO",1,"")</f>
        <v/>
      </c>
      <c r="BU508" s="13" t="str">
        <f aca="false">IF($S508="DEVUELTO",1,"")</f>
        <v/>
      </c>
      <c r="BV508" s="13" t="str">
        <f aca="false">IF($S508="DEVUELTO",1,"")</f>
        <v/>
      </c>
      <c r="BW508" s="13" t="str">
        <f aca="false">IF($S508="CANCELADO",1,"")</f>
        <v/>
      </c>
    </row>
    <row r="509" s="166" customFormat="true" ht="23.1" hidden="false" customHeight="true" outlineLevel="0" collapsed="false">
      <c r="B509" s="167"/>
      <c r="E509" s="167"/>
      <c r="F509" s="168"/>
      <c r="G509" s="169"/>
      <c r="H509" s="169"/>
      <c r="I509" s="167"/>
      <c r="J509" s="168"/>
      <c r="K509" s="170"/>
      <c r="L509" s="169"/>
      <c r="M509" s="167"/>
      <c r="P509" s="171"/>
      <c r="T509" s="169"/>
      <c r="U509" s="167"/>
      <c r="V509" s="169"/>
      <c r="W509" s="169"/>
      <c r="X509" s="169"/>
      <c r="AE509" s="169"/>
      <c r="AF509" s="169"/>
      <c r="AG509" s="169"/>
      <c r="AH509" s="167"/>
      <c r="AI509" s="168"/>
      <c r="AJ509" s="167"/>
      <c r="AK509" s="168"/>
      <c r="AL509" s="169"/>
      <c r="AM509" s="167"/>
      <c r="AQ509" s="172"/>
      <c r="BT509" s="3"/>
      <c r="BU509" s="3"/>
      <c r="BV509" s="3"/>
      <c r="BW509" s="168"/>
    </row>
    <row r="510" customFormat="false" ht="12.75" hidden="false" customHeight="false" outlineLevel="0" collapsed="false">
      <c r="A510" s="173"/>
      <c r="B510" s="174"/>
      <c r="C510" s="173"/>
      <c r="D510" s="173"/>
      <c r="E510" s="175"/>
      <c r="F510" s="176"/>
      <c r="G510" s="177"/>
      <c r="H510" s="177"/>
      <c r="I510" s="175"/>
      <c r="J510" s="176"/>
      <c r="K510" s="176"/>
      <c r="L510" s="177"/>
      <c r="M510" s="174"/>
      <c r="N510" s="178"/>
      <c r="O510" s="178"/>
      <c r="P510" s="178"/>
      <c r="Q510" s="178"/>
      <c r="R510" s="178"/>
      <c r="T510" s="179"/>
      <c r="U510" s="174"/>
      <c r="V510" s="177"/>
      <c r="W510" s="177"/>
      <c r="X510" s="177"/>
      <c r="Y510" s="180"/>
      <c r="Z510" s="180"/>
      <c r="AA510" s="181"/>
      <c r="AB510" s="181"/>
      <c r="AC510" s="181"/>
      <c r="AD510" s="181"/>
      <c r="AE510" s="181"/>
      <c r="AF510" s="177"/>
      <c r="AG510" s="177"/>
      <c r="AH510" s="174"/>
      <c r="AI510" s="182"/>
      <c r="AJ510" s="174"/>
      <c r="AK510" s="182"/>
      <c r="AL510" s="181"/>
      <c r="AM510" s="175"/>
      <c r="AQ510" s="0"/>
      <c r="BT510" s="0"/>
      <c r="BU510" s="0"/>
      <c r="BV510" s="0"/>
      <c r="BW510" s="0"/>
    </row>
    <row r="511" customFormat="false" ht="12.75" hidden="false" customHeight="false" outlineLevel="0" collapsed="false">
      <c r="E511" s="0"/>
      <c r="K511" s="0"/>
      <c r="AJ511" s="0"/>
      <c r="AK511" s="0"/>
      <c r="AL511" s="0"/>
      <c r="AM511" s="0"/>
      <c r="AQ511" s="0"/>
      <c r="BT511" s="0"/>
      <c r="BU511" s="0"/>
      <c r="BV511" s="0"/>
      <c r="BW511" s="0"/>
    </row>
    <row r="512" customFormat="false" ht="12.75" hidden="false" customHeight="false" outlineLevel="0" collapsed="false">
      <c r="E512" s="0"/>
      <c r="K512" s="0"/>
      <c r="AJ512" s="0"/>
      <c r="AK512" s="0"/>
      <c r="AL512" s="0"/>
      <c r="AM512" s="0"/>
      <c r="AQ512" s="0"/>
      <c r="BT512" s="0"/>
      <c r="BU512" s="0"/>
      <c r="BV512" s="0"/>
      <c r="BW512" s="0"/>
    </row>
    <row r="513" customFormat="false" ht="12.75" hidden="false" customHeight="false" outlineLevel="0" collapsed="false">
      <c r="E513" s="0"/>
      <c r="K513" s="0"/>
      <c r="AJ513" s="0"/>
      <c r="AK513" s="0"/>
      <c r="AL513" s="0"/>
      <c r="AM513" s="0"/>
      <c r="AQ513" s="0"/>
      <c r="BT513" s="0"/>
      <c r="BU513" s="0"/>
      <c r="BV513" s="0"/>
      <c r="BW513" s="0"/>
    </row>
    <row r="514" customFormat="false" ht="12.75" hidden="false" customHeight="false" outlineLevel="0" collapsed="false">
      <c r="E514" s="0"/>
      <c r="K514" s="0"/>
      <c r="AJ514" s="0"/>
      <c r="AK514" s="0"/>
      <c r="AL514" s="0"/>
      <c r="AM514" s="0"/>
      <c r="AQ514" s="0"/>
      <c r="BT514" s="0"/>
      <c r="BU514" s="0"/>
      <c r="BV514" s="0"/>
      <c r="BW514" s="0"/>
    </row>
    <row r="515" customFormat="false" ht="12.75" hidden="false" customHeight="false" outlineLevel="0" collapsed="false">
      <c r="E515" s="0"/>
      <c r="K515" s="0"/>
      <c r="AJ515" s="0"/>
      <c r="AK515" s="0"/>
      <c r="AL515" s="0"/>
      <c r="AM515" s="0"/>
      <c r="AQ515" s="0"/>
      <c r="BT515" s="0"/>
      <c r="BU515" s="0"/>
      <c r="BV515" s="0"/>
      <c r="BW515" s="0"/>
    </row>
    <row r="516" customFormat="false" ht="12.75" hidden="false" customHeight="false" outlineLevel="0" collapsed="false">
      <c r="E516" s="0"/>
      <c r="K516" s="0"/>
      <c r="AJ516" s="0"/>
      <c r="AK516" s="0"/>
      <c r="AL516" s="0"/>
      <c r="AM516" s="0"/>
      <c r="AQ516" s="0"/>
      <c r="BT516" s="0"/>
      <c r="BU516" s="0"/>
      <c r="BV516" s="0"/>
      <c r="BW516" s="0"/>
    </row>
    <row r="517" customFormat="false" ht="12.75" hidden="false" customHeight="false" outlineLevel="0" collapsed="false">
      <c r="E517" s="0"/>
      <c r="K517" s="0"/>
      <c r="AJ517" s="0"/>
      <c r="AK517" s="0"/>
      <c r="AL517" s="0"/>
      <c r="AM517" s="0"/>
      <c r="AQ517" s="0"/>
      <c r="BT517" s="0"/>
      <c r="BU517" s="0"/>
      <c r="BV517" s="0"/>
      <c r="BW517" s="0"/>
    </row>
    <row r="518" customFormat="false" ht="12.75" hidden="false" customHeight="false" outlineLevel="0" collapsed="false">
      <c r="E518" s="0"/>
      <c r="K518" s="0"/>
      <c r="AJ518" s="0"/>
      <c r="AK518" s="0"/>
      <c r="AL518" s="0"/>
      <c r="AM518" s="0"/>
      <c r="AQ518" s="0"/>
      <c r="BT518" s="0"/>
      <c r="BU518" s="0"/>
      <c r="BV518" s="0"/>
      <c r="BW518" s="0"/>
    </row>
    <row r="519" customFormat="false" ht="12.75" hidden="false" customHeight="false" outlineLevel="0" collapsed="false">
      <c r="E519" s="0"/>
      <c r="K519" s="0"/>
      <c r="AJ519" s="0"/>
      <c r="AK519" s="0"/>
      <c r="AL519" s="0"/>
      <c r="AM519" s="0"/>
      <c r="AQ519" s="0"/>
      <c r="BT519" s="0"/>
      <c r="BU519" s="0"/>
      <c r="BV519" s="0"/>
      <c r="BW519" s="0"/>
    </row>
    <row r="520" customFormat="false" ht="12.75" hidden="false" customHeight="false" outlineLevel="0" collapsed="false">
      <c r="E520" s="0"/>
      <c r="K520" s="0"/>
      <c r="AJ520" s="0"/>
      <c r="AK520" s="0"/>
      <c r="AL520" s="0"/>
      <c r="AM520" s="0"/>
      <c r="AQ520" s="0"/>
      <c r="BT520" s="0"/>
      <c r="BU520" s="0"/>
      <c r="BV520" s="0"/>
      <c r="BW520" s="0"/>
    </row>
    <row r="521" customFormat="false" ht="12.75" hidden="false" customHeight="false" outlineLevel="0" collapsed="false">
      <c r="E521" s="0"/>
      <c r="K521" s="0"/>
      <c r="AJ521" s="0"/>
      <c r="AK521" s="0"/>
      <c r="AL521" s="0"/>
      <c r="AM521" s="0"/>
      <c r="AQ521" s="0"/>
      <c r="BT521" s="0"/>
      <c r="BU521" s="0"/>
      <c r="BV521" s="0"/>
      <c r="BW521" s="0"/>
    </row>
    <row r="522" customFormat="false" ht="12.75" hidden="false" customHeight="false" outlineLevel="0" collapsed="false">
      <c r="E522" s="0"/>
      <c r="K522" s="0"/>
      <c r="AJ522" s="0"/>
      <c r="AK522" s="0"/>
      <c r="AL522" s="0"/>
      <c r="AM522" s="0"/>
      <c r="AQ522" s="0"/>
      <c r="BT522" s="0"/>
      <c r="BU522" s="0"/>
      <c r="BV522" s="0"/>
      <c r="BW522" s="0"/>
    </row>
    <row r="523" customFormat="false" ht="12.75" hidden="false" customHeight="false" outlineLevel="0" collapsed="false">
      <c r="E523" s="0"/>
      <c r="K523" s="0"/>
      <c r="AJ523" s="0"/>
      <c r="AK523" s="0"/>
      <c r="AL523" s="0"/>
      <c r="AM523" s="0"/>
      <c r="AQ523" s="0"/>
      <c r="BT523" s="0"/>
      <c r="BU523" s="0"/>
      <c r="BV523" s="0"/>
      <c r="BW523" s="0"/>
    </row>
    <row r="524" customFormat="false" ht="12.75" hidden="false" customHeight="false" outlineLevel="0" collapsed="false">
      <c r="E524" s="0"/>
      <c r="K524" s="0"/>
      <c r="AJ524" s="0"/>
      <c r="AK524" s="0"/>
      <c r="AL524" s="0"/>
      <c r="AM524" s="0"/>
      <c r="AQ524" s="0"/>
      <c r="BT524" s="0"/>
      <c r="BU524" s="0"/>
      <c r="BV524" s="0"/>
      <c r="BW524" s="0"/>
    </row>
    <row r="525" customFormat="false" ht="12.75" hidden="false" customHeight="false" outlineLevel="0" collapsed="false">
      <c r="E525" s="0"/>
      <c r="K525" s="0"/>
      <c r="AJ525" s="0"/>
      <c r="AK525" s="0"/>
      <c r="AL525" s="0"/>
      <c r="AM525" s="0"/>
      <c r="AQ525" s="0"/>
      <c r="BT525" s="0"/>
      <c r="BU525" s="0"/>
      <c r="BV525" s="0"/>
      <c r="BW525" s="0"/>
    </row>
    <row r="526" customFormat="false" ht="12.75" hidden="false" customHeight="false" outlineLevel="0" collapsed="false">
      <c r="E526" s="0"/>
      <c r="K526" s="0"/>
      <c r="AJ526" s="0"/>
      <c r="AK526" s="0"/>
      <c r="AL526" s="0"/>
      <c r="AM526" s="0"/>
      <c r="AQ526" s="0"/>
      <c r="BT526" s="0"/>
      <c r="BU526" s="0"/>
      <c r="BV526" s="0"/>
      <c r="BW526" s="0"/>
    </row>
    <row r="527" customFormat="false" ht="12.75" hidden="false" customHeight="false" outlineLevel="0" collapsed="false">
      <c r="E527" s="0"/>
      <c r="K527" s="0"/>
      <c r="AJ527" s="0"/>
      <c r="AK527" s="0"/>
      <c r="AL527" s="0"/>
      <c r="AM527" s="0"/>
      <c r="AQ527" s="0"/>
      <c r="BT527" s="0"/>
      <c r="BU527" s="0"/>
      <c r="BV527" s="0"/>
      <c r="BW527" s="0"/>
    </row>
    <row r="528" customFormat="false" ht="12.75" hidden="false" customHeight="false" outlineLevel="0" collapsed="false">
      <c r="E528" s="0"/>
      <c r="K528" s="0"/>
      <c r="AJ528" s="0"/>
      <c r="AK528" s="0"/>
      <c r="AL528" s="0"/>
      <c r="AM528" s="0"/>
      <c r="AQ528" s="0"/>
      <c r="BT528" s="0"/>
      <c r="BU528" s="0"/>
      <c r="BV528" s="0"/>
      <c r="BW528" s="0"/>
    </row>
    <row r="529" customFormat="false" ht="36" hidden="false" customHeight="false" outlineLevel="0" collapsed="false">
      <c r="E529" s="0"/>
      <c r="K529" s="0"/>
      <c r="AJ529" s="0"/>
      <c r="AK529" s="0"/>
      <c r="AL529" s="0"/>
      <c r="AM529" s="0"/>
      <c r="AO529" s="183" t="s">
        <v>81</v>
      </c>
      <c r="AP529" s="184"/>
      <c r="AQ529" s="183" t="s">
        <v>82</v>
      </c>
      <c r="BT529" s="0"/>
      <c r="BU529" s="0"/>
      <c r="BV529" s="0"/>
      <c r="BW529" s="0"/>
    </row>
    <row r="530" customFormat="false" ht="36" hidden="false" customHeight="false" outlineLevel="0" collapsed="false">
      <c r="E530" s="0"/>
      <c r="K530" s="0"/>
      <c r="AJ530" s="0"/>
      <c r="AK530" s="0"/>
      <c r="AL530" s="0"/>
      <c r="AM530" s="0"/>
      <c r="AO530" s="183" t="s">
        <v>83</v>
      </c>
      <c r="AP530" s="184"/>
      <c r="AQ530" s="183" t="s">
        <v>84</v>
      </c>
      <c r="BT530" s="0"/>
      <c r="BU530" s="0"/>
      <c r="BV530" s="0"/>
      <c r="BW530" s="0"/>
    </row>
    <row r="531" customFormat="false" ht="36" hidden="false" customHeight="false" outlineLevel="0" collapsed="false">
      <c r="E531" s="0"/>
      <c r="K531" s="0"/>
      <c r="AJ531" s="0"/>
      <c r="AK531" s="0"/>
      <c r="AL531" s="0"/>
      <c r="AM531" s="0"/>
      <c r="AO531" s="183" t="s">
        <v>85</v>
      </c>
      <c r="AP531" s="184"/>
      <c r="AQ531" s="183" t="s">
        <v>86</v>
      </c>
      <c r="BT531" s="0"/>
      <c r="BU531" s="0"/>
      <c r="BV531" s="0"/>
      <c r="BW531" s="0"/>
    </row>
    <row r="532" customFormat="false" ht="36" hidden="false" customHeight="false" outlineLevel="0" collapsed="false">
      <c r="E532" s="0"/>
      <c r="K532" s="0"/>
      <c r="AJ532" s="0"/>
      <c r="AK532" s="0"/>
      <c r="AL532" s="0"/>
      <c r="AM532" s="0"/>
      <c r="AO532" s="183" t="s">
        <v>87</v>
      </c>
      <c r="AP532" s="184"/>
      <c r="AQ532" s="183" t="s">
        <v>88</v>
      </c>
      <c r="BT532" s="0"/>
      <c r="BU532" s="0"/>
      <c r="BV532" s="0"/>
      <c r="BW532" s="0"/>
    </row>
    <row r="533" customFormat="false" ht="24" hidden="false" customHeight="false" outlineLevel="0" collapsed="false">
      <c r="E533" s="0"/>
      <c r="K533" s="0"/>
      <c r="AJ533" s="0"/>
      <c r="AK533" s="0"/>
      <c r="AL533" s="0"/>
      <c r="AM533" s="0"/>
      <c r="AO533" s="183" t="s">
        <v>89</v>
      </c>
      <c r="AP533" s="184"/>
      <c r="AQ533" s="183" t="s">
        <v>90</v>
      </c>
      <c r="BT533" s="0"/>
      <c r="BU533" s="0"/>
      <c r="BV533" s="0"/>
      <c r="BW533" s="0"/>
    </row>
    <row r="534" customFormat="false" ht="24" hidden="false" customHeight="false" outlineLevel="0" collapsed="false">
      <c r="E534" s="0"/>
      <c r="K534" s="0"/>
      <c r="AJ534" s="0"/>
      <c r="AK534" s="0"/>
      <c r="AL534" s="0"/>
      <c r="AM534" s="0"/>
      <c r="AO534" s="183" t="s">
        <v>91</v>
      </c>
      <c r="AP534" s="184"/>
      <c r="AQ534" s="183" t="s">
        <v>92</v>
      </c>
      <c r="BT534" s="0"/>
      <c r="BU534" s="0"/>
      <c r="BV534" s="0"/>
      <c r="BW534" s="0"/>
    </row>
    <row r="535" customFormat="false" ht="24" hidden="false" customHeight="false" outlineLevel="0" collapsed="false">
      <c r="E535" s="0"/>
      <c r="K535" s="0"/>
      <c r="AJ535" s="0"/>
      <c r="AK535" s="0"/>
      <c r="AL535" s="0"/>
      <c r="AM535" s="0"/>
      <c r="AO535" s="183" t="s">
        <v>93</v>
      </c>
      <c r="AP535" s="184"/>
      <c r="AQ535" s="183" t="s">
        <v>94</v>
      </c>
      <c r="BT535" s="0"/>
      <c r="BU535" s="0"/>
      <c r="BV535" s="0"/>
      <c r="BW535" s="0"/>
    </row>
    <row r="536" customFormat="false" ht="24" hidden="false" customHeight="false" outlineLevel="0" collapsed="false">
      <c r="E536" s="0"/>
      <c r="K536" s="0"/>
      <c r="AJ536" s="0"/>
      <c r="AK536" s="0"/>
      <c r="AL536" s="0"/>
      <c r="AM536" s="0"/>
      <c r="AO536" s="183" t="s">
        <v>95</v>
      </c>
      <c r="AP536" s="184"/>
      <c r="AQ536" s="183" t="s">
        <v>96</v>
      </c>
      <c r="BT536" s="0"/>
      <c r="BU536" s="0"/>
      <c r="BV536" s="0"/>
      <c r="BW536" s="0"/>
    </row>
    <row r="537" s="66" customFormat="true" ht="36" hidden="false" customHeight="false" outlineLevel="0" collapsed="false">
      <c r="E537" s="185"/>
      <c r="AJ537" s="185"/>
      <c r="AK537" s="186"/>
      <c r="AL537" s="187"/>
      <c r="AM537" s="185"/>
      <c r="AO537" s="183" t="s">
        <v>97</v>
      </c>
      <c r="AP537" s="184"/>
      <c r="AQ537" s="183" t="s">
        <v>98</v>
      </c>
      <c r="BT537" s="186"/>
      <c r="BU537" s="186"/>
      <c r="BV537" s="186"/>
      <c r="BW537" s="186"/>
    </row>
    <row r="538" s="66" customFormat="true" ht="24" hidden="false" customHeight="false" outlineLevel="0" collapsed="false">
      <c r="E538" s="185"/>
      <c r="AJ538" s="185"/>
      <c r="AK538" s="186"/>
      <c r="AL538" s="187"/>
      <c r="AM538" s="185"/>
      <c r="AO538" s="183" t="s">
        <v>99</v>
      </c>
      <c r="AP538" s="0"/>
      <c r="AQ538" s="183" t="s">
        <v>100</v>
      </c>
      <c r="BT538" s="186"/>
      <c r="BU538" s="186"/>
      <c r="BV538" s="186"/>
      <c r="BW538" s="186"/>
    </row>
    <row r="539" s="66" customFormat="true" ht="24" hidden="false" customHeight="false" outlineLevel="0" collapsed="false">
      <c r="E539" s="185"/>
      <c r="AJ539" s="185"/>
      <c r="AK539" s="186"/>
      <c r="AL539" s="187"/>
      <c r="AM539" s="185"/>
      <c r="AO539" s="183" t="s">
        <v>101</v>
      </c>
      <c r="AP539" s="0"/>
      <c r="AQ539" s="183" t="s">
        <v>102</v>
      </c>
      <c r="BT539" s="186"/>
      <c r="BU539" s="186"/>
      <c r="BV539" s="186"/>
      <c r="BW539" s="186"/>
    </row>
    <row r="540" s="66" customFormat="true" ht="24" hidden="false" customHeight="false" outlineLevel="0" collapsed="false">
      <c r="E540" s="185"/>
      <c r="AJ540" s="185"/>
      <c r="AK540" s="186"/>
      <c r="AL540" s="187"/>
      <c r="AM540" s="185"/>
      <c r="AO540" s="183" t="s">
        <v>103</v>
      </c>
      <c r="AP540" s="0"/>
      <c r="AQ540" s="183" t="s">
        <v>104</v>
      </c>
      <c r="BT540" s="186"/>
      <c r="BU540" s="186"/>
      <c r="BV540" s="186"/>
      <c r="BW540" s="186"/>
    </row>
    <row r="541" s="66" customFormat="true" ht="36" hidden="false" customHeight="false" outlineLevel="0" collapsed="false">
      <c r="E541" s="185"/>
      <c r="AJ541" s="185"/>
      <c r="AK541" s="186"/>
      <c r="AL541" s="187"/>
      <c r="AM541" s="185"/>
      <c r="AO541" s="183" t="s">
        <v>105</v>
      </c>
      <c r="AP541" s="0"/>
      <c r="AQ541" s="183" t="s">
        <v>106</v>
      </c>
      <c r="BT541" s="186"/>
      <c r="BU541" s="186"/>
      <c r="BV541" s="186"/>
      <c r="BW541" s="186"/>
    </row>
    <row r="542" customFormat="false" ht="24" hidden="false" customHeight="false" outlineLevel="0" collapsed="false">
      <c r="AO542" s="183" t="s">
        <v>107</v>
      </c>
      <c r="AQ542" s="183" t="s">
        <v>108</v>
      </c>
    </row>
    <row r="543" customFormat="false" ht="23.1" hidden="false" customHeight="true" outlineLevel="0" collapsed="false">
      <c r="AO543" s="188" t="s">
        <v>109</v>
      </c>
      <c r="AQ543" s="183" t="s">
        <v>110</v>
      </c>
    </row>
    <row r="544" customFormat="false" ht="23.1" hidden="false" customHeight="true" outlineLevel="0" collapsed="false">
      <c r="AO544" s="188"/>
      <c r="AQ544" s="183" t="s">
        <v>111</v>
      </c>
    </row>
    <row r="545" customFormat="false" ht="23.1" hidden="false" customHeight="true" outlineLevel="0" collapsed="false">
      <c r="AQ545" s="183" t="s">
        <v>112</v>
      </c>
    </row>
    <row r="546" customFormat="false" ht="23.1" hidden="false" customHeight="true" outlineLevel="0" collapsed="false">
      <c r="AQ546" s="183" t="s">
        <v>113</v>
      </c>
    </row>
    <row r="547" customFormat="false" ht="23.1" hidden="false" customHeight="true" outlineLevel="0" collapsed="false">
      <c r="AQ547" s="183" t="s">
        <v>114</v>
      </c>
    </row>
    <row r="548" customFormat="false" ht="23.1" hidden="false" customHeight="true" outlineLevel="0" collapsed="false">
      <c r="AQ548" s="183" t="s">
        <v>115</v>
      </c>
    </row>
    <row r="549" customFormat="false" ht="23.1" hidden="false" customHeight="true" outlineLevel="0" collapsed="false">
      <c r="AQ549" s="183" t="s">
        <v>116</v>
      </c>
    </row>
    <row r="550" customFormat="false" ht="23.1" hidden="false" customHeight="true" outlineLevel="0" collapsed="false">
      <c r="AQ550" s="183" t="s">
        <v>117</v>
      </c>
    </row>
    <row r="551" customFormat="false" ht="23.1" hidden="false" customHeight="true" outlineLevel="0" collapsed="false">
      <c r="AQ551" s="183" t="s">
        <v>118</v>
      </c>
    </row>
    <row r="552" customFormat="false" ht="23.1" hidden="false" customHeight="true" outlineLevel="0" collapsed="false">
      <c r="AQ552" s="183" t="s">
        <v>119</v>
      </c>
    </row>
    <row r="553" customFormat="false" ht="23.1" hidden="false" customHeight="true" outlineLevel="0" collapsed="false">
      <c r="AQ553" s="183" t="s">
        <v>120</v>
      </c>
    </row>
  </sheetData>
  <mergeCells count="22">
    <mergeCell ref="A1:E1"/>
    <mergeCell ref="G1:H1"/>
    <mergeCell ref="I1:K1"/>
    <mergeCell ref="L1:N1"/>
    <mergeCell ref="Q1:U1"/>
    <mergeCell ref="AH1:AI1"/>
    <mergeCell ref="G2:H2"/>
    <mergeCell ref="L2:N2"/>
    <mergeCell ref="A3:D3"/>
    <mergeCell ref="L3:N3"/>
    <mergeCell ref="A4:D4"/>
    <mergeCell ref="L4:N4"/>
    <mergeCell ref="E6:F6"/>
    <mergeCell ref="G6:H6"/>
    <mergeCell ref="I6:J6"/>
    <mergeCell ref="K6:M6"/>
    <mergeCell ref="N6:P6"/>
    <mergeCell ref="Q6:R6"/>
    <mergeCell ref="V6:X6"/>
    <mergeCell ref="Y6:Z6"/>
    <mergeCell ref="AE6:AG6"/>
    <mergeCell ref="AH6:AI6"/>
  </mergeCells>
  <conditionalFormatting sqref="AB8:AB508">
    <cfRule type="expression" priority="2" aboveAverage="0" equalAverage="0" bottom="0" percent="0" rank="0" text="" dxfId="0">
      <formula>AB8&gt;AA8</formula>
    </cfRule>
  </conditionalFormatting>
  <conditionalFormatting sqref="AC8:AC508">
    <cfRule type="expression" priority="3" aboveAverage="0" equalAverage="0" bottom="0" percent="0" rank="0" text="" dxfId="1">
      <formula>AC8&gt;AA8</formula>
    </cfRule>
  </conditionalFormatting>
  <conditionalFormatting sqref="N8:O508">
    <cfRule type="expression" priority="4" aboveAverage="0" equalAverage="0" bottom="0" percent="0" rank="0" text="" dxfId="2">
      <formula>AND($N8&lt;&gt;$O8,$O8&lt;&gt;"")</formula>
    </cfRule>
    <cfRule type="expression" priority="5" aboveAverage="0" equalAverage="0" bottom="0" percent="0" rank="0" text="" dxfId="3">
      <formula>AND($N8&lt;&gt;$O8,$O8="")</formula>
    </cfRule>
  </conditionalFormatting>
  <conditionalFormatting sqref="AT8:BC508">
    <cfRule type="expression" priority="6" aboveAverage="0" equalAverage="0" bottom="0" percent="0" rank="0" text="" dxfId="4">
      <formula>$AL8="A"</formula>
    </cfRule>
    <cfRule type="expression" priority="7" aboveAverage="0" equalAverage="0" bottom="0" percent="0" rank="0" text="" dxfId="5">
      <formula>$AL8="B"</formula>
    </cfRule>
  </conditionalFormatting>
  <dataValidations count="41">
    <dataValidation allowBlank="true" operator="between" prompt="CELDA DE RESULTADO DE FORMULA" promptTitle="NO BORRAR NO COLOCAR VALORES" showDropDown="false" showErrorMessage="true" showInputMessage="true" sqref="Q8:Q508" type="custom">
      <formula1>IF(#REF!="","",(IF(#REF!&gt;#REF!,#REF!-#REF!,"")))</formula1>
      <formula2>0</formula2>
    </dataValidation>
    <dataValidation allowBlank="true" operator="between" prompt="CELDA DE RESULTADO DE FORMULA" promptTitle="NO BORRAR NO COLOCAR VALORES" showDropDown="false" showErrorMessage="true" showInputMessage="true" sqref="R8:R508" type="custom">
      <formula1>IF(#REF!-#REF!&lt;0,#REF!-#REF!,"")</formula1>
      <formula2>0</formula2>
    </dataValidation>
    <dataValidation allowBlank="true" operator="between" prompt="CELDA DE RESULTADO DE FORMULA" promptTitle="NO BORRAR, NO COLOCAR VALORES:" showDropDown="false" showErrorMessage="true" showInputMessage="true" sqref="I3:I4 E4 G4 BT4:BW4" type="custom">
      <formula1>SUBTOTAL(3,#REF!)</formula1>
      <formula2>0</formula2>
    </dataValidation>
    <dataValidation allowBlank="true" operator="between" prompt="INDICAR NOMBRE DE LA MISION O EL APOYO INSTITUCIONAL" promptTitle="INF. GARGADA POR LA LINE/TAXIS:" showDropDown="false" showErrorMessage="true" showInputMessage="true" sqref="AN8:AN508" type="none">
      <formula1>0</formula1>
      <formula2>0</formula2>
    </dataValidation>
    <dataValidation allowBlank="true" operator="between" prompt="INF. CARGADA POR LA LINEA/TAXIS" promptTitle="SELECCIONE UNA OPCION DE LISTA:" showDropDown="false" showErrorMessage="true" showInputMessage="true" sqref="B2" type="list">
      <formula1>"ALGARROBO SABANERO,COOP. AYACUCHO,COOP.MERVIKAR,COOP.TURUEPANO,ASOC. C. LOS PANAS,COOP. SUNAMY,COOP. VENCEDORES DE ORIENTE,COOP. CUMA,COOP. BLENYER,COOP. SUCARUS,COOP. FENIZ"</formula1>
      <formula2>0</formula2>
    </dataValidation>
    <dataValidation allowBlank="true" operator="between" prompt="INF. CARGADA POR ANALISTA DE VYT" promptTitle="SELECCIONE UNA OPCION DE LISTA:" showDropDown="false" showErrorMessage="true" showInputMessage="true" sqref="AM8:AM508" type="list">
      <formula1>"CHACINLH,COAN,HERNANDEZDR,GUZMANEH,INAGAL,LEONETTB,MADERAL,MARTINEZRY,MILLANO,NUNEZCU,PADRONMT,SAGARATYM"</formula1>
      <formula2>0</formula2>
    </dataValidation>
    <dataValidation allowBlank="true" operator="between" prompt="INF. CARG. POR FACTURADOR VYT" promptTitle="NUMERO SOLO DE 10 DIGITOS:" showDropDown="false" showErrorMessage="true" showInputMessage="true" sqref="AL8:AL508" type="none">
      <formula1>0</formula1>
      <formula2>0</formula2>
    </dataValidation>
    <dataValidation allowBlank="true" operator="between" prompt="_______________________________" promptTitle="INF. CARGADA POR ANALISTA VYT:" showDropDown="false" showErrorMessage="true" showInputMessage="true" sqref="F2 AK8:AK508" type="none">
      <formula1>0</formula1>
      <formula2>0</formula2>
    </dataValidation>
    <dataValidation allowBlank="true" operator="between" prompt="_________________________________" promptTitle="INF. CARGADA POR LA LINEA/TAXIS:" showDropDown="false" showErrorMessage="true" showInputMessage="true" sqref="G2:H2 L2:M2 O2:P2 F8:F508 J8:J508 AI8:AI508" type="none">
      <formula1>0</formula1>
      <formula2>0</formula2>
    </dataValidation>
    <dataValidation allowBlank="true" operator="between" prompt="FORMATO (HH:MM)" showDropDown="false" showErrorMessage="true" showInputMessage="true" sqref="AB7" type="none">
      <formula1>0</formula1>
      <formula2>0</formula2>
    </dataValidation>
    <dataValidation allowBlank="true" operator="between" prompt="CELDA DE RESULTADO DE FORMULA" promptTitle="NO BORRAR, NO COLOCAR VALORES:" showDropDown="false" showErrorMessage="true" showInputMessage="true" sqref="E3 O3:O4 X8:X508 AA8:AA508 AD8:AD508" type="custom">
      <formula1>SUBTOTAL(9,#REF!)</formula1>
      <formula2>0</formula2>
    </dataValidation>
    <dataValidation allowBlank="true" error="FECHA FUERA DE RANGO" errorTitle="ERROR" operator="between" prompt="INFORMACION CARGADA POR LA LINEA/TAXIS" promptTitle="FORMATO (DD/MM/AAAA HH:MM AM/PM)" showDropDown="false" showErrorMessage="true" showInputMessage="true" sqref="Y8:Y508" type="date">
      <formula1>40909</formula1>
      <formula2>41274.9993055556</formula2>
    </dataValidation>
    <dataValidation allowBlank="true" error="FECHA FUERA DE RANGO" errorTitle="ERROR" operator="between" prompt="INFORMACION CARGADA POR LINEA/TAXIS" promptTitle="FORMATO (DD/MM/AAAA HH:MM AM/PM" showDropDown="false" showErrorMessage="true" showInputMessage="true" sqref="Z8:Z508" type="date">
      <formula1>40909</formula1>
      <formula2>41275.9993055556</formula2>
    </dataValidation>
    <dataValidation allowBlank="true" operator="between" prompt="INF. COLOCADA POR LINEA/TAXIS" promptTitle="UTILIZAR FORMATO (HH:MM)" showDropDown="false" showErrorMessage="true" showInputMessage="true" sqref="AB8:AC508" type="none">
      <formula1>0</formula1>
      <formula2>0</formula2>
    </dataValidation>
    <dataValidation allowBlank="true" error="FUERA DE RANGO" errorTitle="ERROR" operator="between" prompt="______________________________" promptTitle="INF. CARGADA POR LINEA/TAXIS" showDropDown="false" showErrorMessage="true" showInputMessage="true" sqref="AE8:AE508" type="whole">
      <formula1>1</formula1>
      <formula2>54</formula2>
    </dataValidation>
    <dataValidation allowBlank="true" error="FUERA DE RANGO" operator="between" prompt="INF. CARGADA POR LINEA/TAXIS" promptTitle="UTILIZAR FOMATO: (DD/MM/AA):" showDropDown="false" showErrorMessage="true" showInputMessage="true" sqref="AF8:AG508" type="date">
      <formula1>40909</formula1>
      <formula2>41274</formula2>
    </dataValidation>
    <dataValidation allowBlank="true" operator="between" prompt="________________________________" promptTitle="INF. CARGADA POR LA LINEA/TAXIS:" showDropDown="false" showErrorMessage="true" showInputMessage="true" sqref="V8:W508" type="none">
      <formula1>0</formula1>
      <formula2>0</formula2>
    </dataValidation>
    <dataValidation allowBlank="true" operator="between" prompt="SELECCIONE OPCION DE LA LISTA" promptTitle="INF. CARGADA POR LA LINEA/TAXIS:" showDropDown="false" showErrorMessage="true" showInputMessage="true" sqref="T8:T508" type="list">
      <formula1>"1,2"</formula1>
      <formula2>0</formula2>
    </dataValidation>
    <dataValidation allowBlank="true" operator="between" prompt="SELECCIONE OPCION DE LA LISTA" promptTitle="INF. CARGADA POR LA LINEA/TAXIS:" showDropDown="false" showErrorMessage="true" showInputMessage="true" sqref="U8:U508" type="list">
      <formula1>"VIAJE SENCILLO,VIAJE CON ESPERA Y RETORNO,VIAJE A DISPOSICION,LOCAL SENCILLO,LOCAL CON ESPERA Y RETORNO,LOCAL A DISPOSICION,CAMBIO DE GUARDIA"</formula1>
      <formula2>0</formula2>
    </dataValidation>
    <dataValidation allowBlank="true" operator="between" prompt="-1ER. APELLIDO, 1ER. NOMBRE&#10;-UTILIZAR LETRAS MAYUSCULAS" promptTitle="INF. CARGADA POR LA LINEA/TAXIS:" showDropDown="false" showErrorMessage="true" showInputMessage="true" sqref="E8:E508 I8:I508 AH8:AH508" type="none">
      <formula1>0</formula1>
      <formula2>0</formula2>
    </dataValidation>
    <dataValidation allowBlank="true" error="SELECCIONE UNA FILIAL DE LA LISTA" errorTitle="ERROR DE TRANSCRIPCION " operator="between" showDropDown="false" showErrorMessage="false" showInputMessage="false" sqref="J2:K2" type="none">
      <formula1>0</formula1>
      <formula2>0</formula2>
    </dataValidation>
    <dataValidation allowBlank="true" error="ERROR DE TRANSCRIPCIÓN UTILICE NUMEROS DECIMALES" operator="between" prompt=" UTILICE NUMEROS DECIMALES" showDropDown="false" showErrorMessage="true" showInputMessage="true" sqref="P8:P508" type="decimal">
      <formula1>51.8</formula1>
      <formula2>50000</formula2>
    </dataValidation>
    <dataValidation allowBlank="true" operator="between" prompt="CELDA DE RESULTADO DE FORMULA" promptTitle="NO BORRAR, NO COLOCAR VALORES." showDropDown="false" showErrorMessage="true" showInputMessage="true" sqref="G3" type="custom">
      <formula1>SUBTOTAL(8,#REF!)</formula1>
      <formula2>0</formula2>
    </dataValidation>
    <dataValidation allowBlank="true" operator="between" prompt="CONTENER SOLO 12 DIGITOS" promptTitle="INF. CARGADA POR LA LINEA/TAXIS:" showDropDown="false" showErrorMessage="true" showInputMessage="true" sqref="L8:L508" type="none">
      <formula1>0</formula1>
      <formula2>0</formula2>
    </dataValidation>
    <dataValidation allowBlank="true" operator="between" prompt="CONTENER MAXIMO 11 DIGITOS" promptTitle="INF. CARGADA POR LA LINEA/TAXIS:" showDropDown="false" showErrorMessage="true" showInputMessage="true" sqref="K8:K508" type="none">
      <formula1>0</formula1>
      <formula2>0</formula2>
    </dataValidation>
    <dataValidation allowBlank="true" error="ERROR DE TRANSCRIPCIÓN UTILICE NUMEROS DECIMALES" operator="between" prompt=" MONTO CARGADO POR LA LÍNEA DE TAXIS" promptTitle="UTILIZAR SOLO NUMEROS DECIMALES" showDropDown="false" showErrorMessage="true" showInputMessage="true" sqref="N8:N508" type="decimal">
      <formula1>51.8</formula1>
      <formula2>50000</formula2>
    </dataValidation>
    <dataValidation allowBlank="true" error="FECHA FUERA DE RANGO" errorTitle="ERROR" operator="between" prompt="INF. CARGADA POR LINEA DE TAXIS" promptTitle="UTILIZAR FORMATO: (DD/MM/AA)" showDropDown="false" showErrorMessage="true" showInputMessage="true" sqref="AH2:AI2 D8:D508" type="date">
      <formula1>40909</formula1>
      <formula2>41274</formula2>
    </dataValidation>
    <dataValidation allowBlank="true" operator="between" prompt="TAL CUAL COMO APARECE&#10; EN LA ORDEN  RESET" promptTitle="INF. CARGADA POR LA LINEA/TAXIS:" showDropDown="false" showErrorMessage="true" showInputMessage="true" sqref="G8:G508" type="none">
      <formula1>0</formula1>
      <formula2>0</formula2>
    </dataValidation>
    <dataValidation allowBlank="true" operator="between" prompt="TAL CUAL COMO APARECE&#10;EN LA ORDEN RESET" promptTitle="INF. CARGADA POR LA LINEA/TAXIS:" showDropDown="false" showErrorMessage="true" showInputMessage="true" sqref="H8:H508" type="none">
      <formula1>0</formula1>
      <formula2>0</formula2>
    </dataValidation>
    <dataValidation allowBlank="true" operator="between" prompt="_______________________________" promptTitle="INF. SERA CARG. POR UNIDAD  VYT:" showDropDown="false" showErrorMessage="true" showInputMessage="true" sqref="M8:M508" type="none">
      <formula1>0</formula1>
      <formula2>0</formula2>
    </dataValidation>
    <dataValidation allowBlank="true" operator="between" prompt="CELDA DE RESULTADO DE FORMULA" promptTitle="NOBORRAR NO COLOCAR VALORES " showDropDown="false" showErrorMessage="true" showInputMessage="true" sqref="S8:S508" type="none">
      <formula1>0</formula1>
      <formula2>0</formula2>
    </dataValidation>
    <dataValidation allowBlank="true" error="ERROR DE TRANSCRIPCIÓN UTILICE NUMEROS DECIMALES" operator="between" prompt=" MONTO ACTUALIZADO POR ANALISTA VYT" promptTitle="UTILIZAR SOLO NUMEROS DECIMALES" showDropDown="false" showErrorMessage="true" showInputMessage="true" sqref="O8:O508" type="decimal">
      <formula1>51.8</formula1>
      <formula2>50000</formula2>
    </dataValidation>
    <dataValidation allowBlank="true" operator="between" prompt="INF. GARGADA POR LA LINEA/TAXIS" promptTitle="SELECCIONE OPCION DE LA LISTA: " showDropDown="false" showErrorMessage="true" showInputMessage="true" sqref="B8:B508" type="list">
      <formula1>0</formula1>
      <formula2>0</formula2>
    </dataValidation>
    <dataValidation allowBlank="true" error="SELECCIONE UNA OPCION" errorTitle="ERROR DE TRANSCRIPCION" operator="between" prompt="SELECCIONE UNA LINEA" showDropDown="false" showErrorMessage="true" showInputMessage="true" sqref="A3:A5" type="none">
      <formula1>0</formula1>
      <formula2>0</formula2>
    </dataValidation>
    <dataValidation allowBlank="true" operator="between" prompt="CORESP. SOLO AL COSECUTIVO DE LA LINEA&#10;O A LA ORD. MANUAL POR SERV. DE GUARD." promptTitle="INFORMACION CARG. POR LINEA/TAXI" showDropDown="false" showErrorMessage="true" showInputMessage="true" sqref="C8:C508" type="none">
      <formula1>0</formula1>
      <formula2>0</formula2>
    </dataValidation>
    <dataValidation allowBlank="true" operator="between" prompt="NOMBRE DE LA LINEA QUE FACTURA" promptTitle="INF. CARGADA POR LA LINEA/TAXIS:" showDropDown="false" showErrorMessage="true" showInputMessage="true" sqref="A2" type="none">
      <formula1>0</formula1>
      <formula2>0</formula2>
    </dataValidation>
    <dataValidation allowBlank="true" operator="between" prompt="INF. CARGADA POR LA LINEA DE TAXIS" promptTitle="SELECCIONE UNA OPCION DE LISTA:" showDropDown="false" showErrorMessage="true" showInputMessage="true" sqref="AO8:AO508" type="list">
      <formula1>#REF!</formula1>
      <formula2>0</formula2>
    </dataValidation>
    <dataValidation allowBlank="true" operator="between" showDropDown="false" showErrorMessage="true" showInputMessage="true" sqref="AI529" type="list">
      <formula1>#REF!</formula1>
      <formula2>0</formula2>
    </dataValidation>
    <dataValidation allowBlank="true" operator="between" prompt="INF. CARGADA POR ANALISTA DE VYT" promptTitle="SELECCIONE UNA OPCION DE LISTA:" showDropDown="false" showErrorMessage="true" showInputMessage="true" sqref="AQ8:AQ508" type="list">
      <formula1>#REF!</formula1>
      <formula2>0</formula2>
    </dataValidation>
    <dataValidation allowBlank="true" operator="between" prompt="DE ACUERDO A LA FILIAL A IMPRIMIR" promptTitle="SELECCIONE OPCION DE LA LISTA:" showDropDown="false" showErrorMessage="true" showInputMessage="true" sqref="I2" type="list">
      <formula1>0</formula1>
      <formula2>0</formula2>
    </dataValidation>
    <dataValidation allowBlank="true" operator="between" prompt="INF. CARGADA POR LA LINEA/TAXIS" promptTitle="SELECCIONE UNA OPCION DE LISTA:" showDropDown="false" showErrorMessage="true" showInputMessage="true" sqref="AJ1:AJ553" type="list">
      <formula1>"ALGARROBO SABANERO,COOP. AYACUCHO,COOP.MERVIKAR,COOP.TURUEPANO,ASOC. C. LOS PANAS,COOP. SUNAMY,COOP. VENCEDORES DE ORIENTE,COOP. CUMA,COOP. BLENYER,COOP. SUCARUS,COOP. FENIZ"</formula1>
      <formula2>0</formula2>
    </dataValidation>
  </dataValidations>
  <printOptions headings="false" gridLines="false" gridLinesSet="true" horizontalCentered="false" verticalCentered="false"/>
  <pageMargins left="0.196527777777778" right="0.196527777777778" top="0.786805555555556" bottom="0.39375" header="0.472222222222222" footer="0.511805555555555"/>
  <pageSetup paperSize="1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&amp;R&amp;P / &amp;N         .</oddHeader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LibreOffice/5.1.4.2$Linux_X86_64 LibreOffice_project/10m0$Build-2</Application>
  <Company>PDVSA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2011-01-10T19:33:59Z</dcterms:created>
  <dc:creator>pdvsa</dc:creator>
  <dc:description/>
  <dc:language>es-ES</dc:language>
  <cp:lastModifiedBy/>
  <cp:lastPrinted>2012-03-26T19:31:12Z</cp:lastPrinted>
  <dcterms:modified xsi:type="dcterms:W3CDTF">2016-08-14T02:29:03Z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PDVSA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