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zullig/Dropbox/Teaching/macrometrics/codes/data/"/>
    </mc:Choice>
  </mc:AlternateContent>
  <xr:revisionPtr revIDLastSave="0" documentId="13_ncr:1_{E318F6CA-D78B-5746-BA84-D1A89BE5B76E}" xr6:coauthVersionLast="47" xr6:coauthVersionMax="47" xr10:uidLastSave="{00000000-0000-0000-0000-000000000000}"/>
  <bookViews>
    <workbookView xWindow="3500" yWindow="500" windowWidth="25300" windowHeight="17500" xr2:uid="{A201FEBD-044C-9F48-8AEF-4E98E75D7060}"/>
  </bookViews>
  <sheets>
    <sheet name="series" sheetId="1" r:id="rId1"/>
    <sheet name="labels" sheetId="3" r:id="rId2"/>
    <sheet name="sources" sheetId="2" r:id="rId3"/>
    <sheet name="help_quarterly_to_monthl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2" i="1"/>
  <c r="U30" i="1"/>
  <c r="U21" i="1"/>
  <c r="U23" i="1"/>
  <c r="U24" i="1"/>
  <c r="U25" i="1"/>
  <c r="U26" i="1"/>
  <c r="U27" i="1"/>
  <c r="U28" i="1"/>
  <c r="U29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A19" i="3"/>
  <c r="A17" i="3"/>
  <c r="A16" i="3"/>
  <c r="A15" i="3"/>
  <c r="A14" i="3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D4" i="4"/>
  <c r="G2" i="4"/>
  <c r="L3" i="4" s="1"/>
  <c r="G3" i="4"/>
  <c r="L6" i="4" s="1"/>
  <c r="G4" i="4"/>
  <c r="L9" i="4" s="1"/>
  <c r="G5" i="4"/>
  <c r="L12" i="4" s="1"/>
  <c r="G6" i="4"/>
  <c r="L15" i="4" s="1"/>
  <c r="G7" i="4"/>
  <c r="L18" i="4" s="1"/>
  <c r="G8" i="4"/>
  <c r="L21" i="4" s="1"/>
  <c r="G9" i="4"/>
  <c r="L24" i="4" s="1"/>
  <c r="G10" i="4"/>
  <c r="L27" i="4" s="1"/>
  <c r="G11" i="4"/>
  <c r="L30" i="4" s="1"/>
  <c r="G12" i="4"/>
  <c r="L33" i="4" s="1"/>
  <c r="G13" i="4"/>
  <c r="L36" i="4" s="1"/>
  <c r="G14" i="4"/>
  <c r="L39" i="4" s="1"/>
  <c r="G15" i="4"/>
  <c r="L42" i="4" s="1"/>
  <c r="G16" i="4"/>
  <c r="L45" i="4" s="1"/>
  <c r="G17" i="4"/>
  <c r="L48" i="4" s="1"/>
  <c r="G18" i="4"/>
  <c r="L51" i="4" s="1"/>
  <c r="G19" i="4"/>
  <c r="L54" i="4" s="1"/>
  <c r="G20" i="4"/>
  <c r="L57" i="4" s="1"/>
  <c r="G21" i="4"/>
  <c r="L60" i="4" s="1"/>
  <c r="G22" i="4"/>
  <c r="L63" i="4" s="1"/>
  <c r="G23" i="4"/>
  <c r="L66" i="4" s="1"/>
  <c r="G24" i="4"/>
  <c r="L69" i="4" s="1"/>
  <c r="G25" i="4"/>
  <c r="L72" i="4" s="1"/>
  <c r="G26" i="4"/>
  <c r="L75" i="4" s="1"/>
  <c r="G27" i="4"/>
  <c r="L78" i="4" s="1"/>
  <c r="G28" i="4"/>
  <c r="L81" i="4" s="1"/>
  <c r="G29" i="4"/>
  <c r="L84" i="4" s="1"/>
  <c r="G30" i="4"/>
  <c r="L87" i="4" s="1"/>
  <c r="G31" i="4"/>
  <c r="L90" i="4" s="1"/>
  <c r="G32" i="4"/>
  <c r="L93" i="4" s="1"/>
  <c r="G33" i="4"/>
  <c r="L96" i="4" s="1"/>
  <c r="G34" i="4"/>
  <c r="L99" i="4" s="1"/>
  <c r="G35" i="4"/>
  <c r="L102" i="4" s="1"/>
  <c r="G36" i="4"/>
  <c r="L105" i="4" s="1"/>
  <c r="G37" i="4"/>
  <c r="L108" i="4" s="1"/>
  <c r="G38" i="4"/>
  <c r="L111" i="4" s="1"/>
  <c r="G39" i="4"/>
  <c r="L114" i="4" s="1"/>
  <c r="G40" i="4"/>
  <c r="L117" i="4" s="1"/>
  <c r="G41" i="4"/>
  <c r="L120" i="4" s="1"/>
  <c r="G42" i="4"/>
  <c r="L123" i="4" s="1"/>
  <c r="G43" i="4"/>
  <c r="L126" i="4" s="1"/>
  <c r="G44" i="4"/>
  <c r="L129" i="4" s="1"/>
  <c r="G45" i="4"/>
  <c r="L132" i="4" s="1"/>
  <c r="G46" i="4"/>
  <c r="L135" i="4" s="1"/>
  <c r="G47" i="4"/>
  <c r="L138" i="4" s="1"/>
  <c r="G48" i="4"/>
  <c r="L141" i="4" s="1"/>
  <c r="G49" i="4"/>
  <c r="L144" i="4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D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A13" i="3"/>
  <c r="A12" i="3"/>
  <c r="A11" i="3"/>
  <c r="A8" i="3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G52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50" i="4"/>
  <c r="G102" i="4"/>
  <c r="A10" i="3"/>
  <c r="A9" i="3"/>
  <c r="A7" i="3"/>
  <c r="G50" i="4"/>
  <c r="L147" i="4" s="1"/>
  <c r="G51" i="4"/>
  <c r="G53" i="4"/>
  <c r="L156" i="4" s="1"/>
  <c r="G54" i="4"/>
  <c r="G55" i="4"/>
  <c r="G56" i="4"/>
  <c r="G57" i="4"/>
  <c r="L168" i="4" s="1"/>
  <c r="G58" i="4"/>
  <c r="G59" i="4"/>
  <c r="G60" i="4"/>
  <c r="G61" i="4"/>
  <c r="L180" i="4" s="1"/>
  <c r="G62" i="4"/>
  <c r="G63" i="4"/>
  <c r="G64" i="4"/>
  <c r="L189" i="4" s="1"/>
  <c r="G65" i="4"/>
  <c r="L192" i="4" s="1"/>
  <c r="G66" i="4"/>
  <c r="G67" i="4"/>
  <c r="G68" i="4"/>
  <c r="G69" i="4"/>
  <c r="L204" i="4" s="1"/>
  <c r="G70" i="4"/>
  <c r="G71" i="4"/>
  <c r="G72" i="4"/>
  <c r="L213" i="4" s="1"/>
  <c r="G73" i="4"/>
  <c r="L216" i="4" s="1"/>
  <c r="G74" i="4"/>
  <c r="G75" i="4"/>
  <c r="G76" i="4"/>
  <c r="G77" i="4"/>
  <c r="L228" i="4" s="1"/>
  <c r="G78" i="4"/>
  <c r="G79" i="4"/>
  <c r="G80" i="4"/>
  <c r="G81" i="4"/>
  <c r="L240" i="4" s="1"/>
  <c r="G82" i="4"/>
  <c r="G83" i="4"/>
  <c r="G84" i="4"/>
  <c r="G85" i="4"/>
  <c r="L252" i="4" s="1"/>
  <c r="G86" i="4"/>
  <c r="G87" i="4"/>
  <c r="G88" i="4"/>
  <c r="L261" i="4" s="1"/>
  <c r="G89" i="4"/>
  <c r="L264" i="4" s="1"/>
  <c r="G90" i="4"/>
  <c r="G91" i="4"/>
  <c r="G92" i="4"/>
  <c r="G93" i="4"/>
  <c r="L276" i="4" s="1"/>
  <c r="G94" i="4"/>
  <c r="G95" i="4"/>
  <c r="G96" i="4"/>
  <c r="G97" i="4"/>
  <c r="L288" i="4" s="1"/>
  <c r="G98" i="4"/>
  <c r="G99" i="4"/>
  <c r="G100" i="4"/>
  <c r="G101" i="4"/>
  <c r="L300" i="4" s="1"/>
  <c r="G103" i="4"/>
  <c r="G104" i="4"/>
  <c r="G105" i="4"/>
  <c r="G106" i="4"/>
  <c r="G107" i="4"/>
  <c r="G108" i="4"/>
  <c r="G109" i="4"/>
  <c r="L324" i="4" s="1"/>
  <c r="G110" i="4"/>
  <c r="L327" i="4" s="1"/>
  <c r="M327" i="4" s="1"/>
  <c r="G111" i="4"/>
  <c r="G112" i="4"/>
  <c r="G113" i="4"/>
  <c r="G114" i="4"/>
  <c r="G115" i="4"/>
  <c r="G116" i="4"/>
  <c r="G117" i="4"/>
  <c r="L348" i="4" s="1"/>
  <c r="G118" i="4"/>
  <c r="L351" i="4" s="1"/>
  <c r="M351" i="4" s="1"/>
  <c r="G119" i="4"/>
  <c r="G120" i="4"/>
  <c r="G121" i="4"/>
  <c r="G122" i="4"/>
  <c r="G123" i="4"/>
  <c r="G124" i="4"/>
  <c r="G125" i="4"/>
  <c r="L372" i="4" s="1"/>
  <c r="M372" i="4" s="1"/>
  <c r="G126" i="4"/>
  <c r="G127" i="4"/>
  <c r="G128" i="4"/>
  <c r="L381" i="4" s="1"/>
  <c r="G129" i="4"/>
  <c r="G130" i="4"/>
  <c r="G131" i="4"/>
  <c r="G132" i="4"/>
  <c r="G133" i="4"/>
  <c r="L396" i="4" s="1"/>
  <c r="G134" i="4"/>
  <c r="G135" i="4"/>
  <c r="G136" i="4"/>
  <c r="G137" i="4"/>
  <c r="G138" i="4"/>
  <c r="G139" i="4"/>
  <c r="G140" i="4"/>
  <c r="G141" i="4"/>
  <c r="L420" i="4" s="1"/>
  <c r="G142" i="4"/>
  <c r="G143" i="4"/>
  <c r="G144" i="4"/>
  <c r="G145" i="4"/>
  <c r="G146" i="4"/>
  <c r="G147" i="4"/>
  <c r="G148" i="4"/>
  <c r="G149" i="4"/>
  <c r="G150" i="4"/>
  <c r="L447" i="4" s="1"/>
  <c r="G151" i="4"/>
  <c r="G152" i="4"/>
  <c r="G153" i="4"/>
  <c r="G154" i="4"/>
  <c r="L459" i="4" s="1"/>
  <c r="G155" i="4"/>
  <c r="G156" i="4"/>
  <c r="G157" i="4"/>
  <c r="G158" i="4"/>
  <c r="G159" i="4"/>
  <c r="G160" i="4"/>
  <c r="G161" i="4"/>
  <c r="G162" i="4"/>
  <c r="L483" i="4" s="1"/>
  <c r="G163" i="4"/>
  <c r="G164" i="4"/>
  <c r="G165" i="4"/>
  <c r="G166" i="4"/>
  <c r="L495" i="4" s="1"/>
  <c r="G167" i="4"/>
  <c r="G168" i="4"/>
  <c r="G169" i="4"/>
  <c r="G170" i="4"/>
  <c r="G171" i="4"/>
  <c r="G172" i="4"/>
  <c r="G173" i="4"/>
  <c r="L516" i="4" s="1"/>
  <c r="G174" i="4"/>
  <c r="L519" i="4" s="1"/>
  <c r="G175" i="4"/>
  <c r="G176" i="4"/>
  <c r="G177" i="4"/>
  <c r="G178" i="4"/>
  <c r="L531" i="4" s="1"/>
  <c r="G179" i="4"/>
  <c r="G180" i="4"/>
  <c r="G181" i="4"/>
  <c r="L540" i="4" s="1"/>
  <c r="G182" i="4"/>
  <c r="L543" i="4" s="1"/>
  <c r="G183" i="4"/>
  <c r="G184" i="4"/>
  <c r="G185" i="4"/>
  <c r="G186" i="4"/>
  <c r="G187" i="4"/>
  <c r="G188" i="4"/>
  <c r="G189" i="4"/>
  <c r="G190" i="4"/>
  <c r="G191" i="4"/>
  <c r="G192" i="4"/>
  <c r="G193" i="4"/>
  <c r="G194" i="4"/>
  <c r="L579" i="4" s="1"/>
  <c r="G195" i="4"/>
  <c r="G196" i="4"/>
  <c r="G197" i="4"/>
  <c r="G198" i="4"/>
  <c r="L591" i="4" s="1"/>
  <c r="G199" i="4"/>
  <c r="G200" i="4"/>
  <c r="G201" i="4"/>
  <c r="G202" i="4"/>
  <c r="G203" i="4"/>
  <c r="G204" i="4"/>
  <c r="G205" i="4"/>
  <c r="L612" i="4" s="1"/>
  <c r="G206" i="4"/>
  <c r="G207" i="4"/>
  <c r="G208" i="4"/>
  <c r="G209" i="4"/>
  <c r="G210" i="4"/>
  <c r="L627" i="4" s="1"/>
  <c r="G211" i="4"/>
  <c r="G212" i="4"/>
  <c r="G213" i="4"/>
  <c r="L636" i="4" s="1"/>
  <c r="G214" i="4"/>
  <c r="L639" i="4" s="1"/>
  <c r="G215" i="4"/>
  <c r="G216" i="4"/>
  <c r="L618" i="4"/>
  <c r="L615" i="4"/>
  <c r="L594" i="4"/>
  <c r="L582" i="4"/>
  <c r="L558" i="4"/>
  <c r="L522" i="4"/>
  <c r="L498" i="4"/>
  <c r="L486" i="4"/>
  <c r="L432" i="4"/>
  <c r="L405" i="4"/>
  <c r="L399" i="4"/>
  <c r="L363" i="4"/>
  <c r="L333" i="4"/>
  <c r="L309" i="4"/>
  <c r="L303" i="4"/>
  <c r="M303" i="4" s="1"/>
  <c r="L279" i="4"/>
  <c r="M279" i="4" s="1"/>
  <c r="L255" i="4"/>
  <c r="M255" i="4" s="1"/>
  <c r="L231" i="4"/>
  <c r="L207" i="4"/>
  <c r="L174" i="4"/>
  <c r="M174" i="4" s="1"/>
  <c r="L195" i="4"/>
  <c r="M195" i="4" s="1"/>
  <c r="L159" i="4"/>
  <c r="L153" i="4"/>
  <c r="M92" i="4" l="1"/>
  <c r="M91" i="4"/>
  <c r="M90" i="4"/>
  <c r="M80" i="4"/>
  <c r="M79" i="4"/>
  <c r="M78" i="4"/>
  <c r="M68" i="4"/>
  <c r="M67" i="4"/>
  <c r="M66" i="4"/>
  <c r="M56" i="4"/>
  <c r="M55" i="4"/>
  <c r="M54" i="4"/>
  <c r="M44" i="4"/>
  <c r="M43" i="4"/>
  <c r="M42" i="4"/>
  <c r="M32" i="4"/>
  <c r="M31" i="4"/>
  <c r="M30" i="4"/>
  <c r="M20" i="4"/>
  <c r="M19" i="4"/>
  <c r="M18" i="4"/>
  <c r="M8" i="4"/>
  <c r="M7" i="4"/>
  <c r="M6" i="4"/>
  <c r="M27" i="4"/>
  <c r="M29" i="4"/>
  <c r="M28" i="4"/>
  <c r="M75" i="4"/>
  <c r="M77" i="4"/>
  <c r="M76" i="4"/>
  <c r="M51" i="4"/>
  <c r="M53" i="4"/>
  <c r="M52" i="4"/>
  <c r="M15" i="4"/>
  <c r="M17" i="4"/>
  <c r="M16" i="4"/>
  <c r="M97" i="4"/>
  <c r="M96" i="4"/>
  <c r="M98" i="4"/>
  <c r="M85" i="4"/>
  <c r="M84" i="4"/>
  <c r="M86" i="4"/>
  <c r="M73" i="4"/>
  <c r="M72" i="4"/>
  <c r="M74" i="4"/>
  <c r="M61" i="4"/>
  <c r="M60" i="4"/>
  <c r="M62" i="4"/>
  <c r="M49" i="4"/>
  <c r="M48" i="4"/>
  <c r="M50" i="4"/>
  <c r="M37" i="4"/>
  <c r="M36" i="4"/>
  <c r="M38" i="4"/>
  <c r="M25" i="4"/>
  <c r="M24" i="4"/>
  <c r="M26" i="4"/>
  <c r="M13" i="4"/>
  <c r="M12" i="4"/>
  <c r="M14" i="4"/>
  <c r="M87" i="4"/>
  <c r="M89" i="4"/>
  <c r="M88" i="4"/>
  <c r="M63" i="4"/>
  <c r="M65" i="4"/>
  <c r="M64" i="4"/>
  <c r="M39" i="4"/>
  <c r="M41" i="4"/>
  <c r="M40" i="4"/>
  <c r="M3" i="4"/>
  <c r="N3" i="4" s="1"/>
  <c r="L3" i="1" s="1"/>
  <c r="M5" i="4"/>
  <c r="M4" i="4"/>
  <c r="M95" i="4"/>
  <c r="M94" i="4"/>
  <c r="M93" i="4"/>
  <c r="M83" i="4"/>
  <c r="M82" i="4"/>
  <c r="M81" i="4"/>
  <c r="M71" i="4"/>
  <c r="M70" i="4"/>
  <c r="M69" i="4"/>
  <c r="M59" i="4"/>
  <c r="M58" i="4"/>
  <c r="M57" i="4"/>
  <c r="M47" i="4"/>
  <c r="M46" i="4"/>
  <c r="M45" i="4"/>
  <c r="M35" i="4"/>
  <c r="M34" i="4"/>
  <c r="M33" i="4"/>
  <c r="M23" i="4"/>
  <c r="M22" i="4"/>
  <c r="M21" i="4"/>
  <c r="M11" i="4"/>
  <c r="M10" i="4"/>
  <c r="M9" i="4"/>
  <c r="N351" i="4"/>
  <c r="L351" i="1" s="1"/>
  <c r="M351" i="1" s="1"/>
  <c r="N327" i="4"/>
  <c r="L327" i="1" s="1"/>
  <c r="M327" i="1" s="1"/>
  <c r="N195" i="4"/>
  <c r="L195" i="1" s="1"/>
  <c r="N372" i="4"/>
  <c r="L372" i="1" s="1"/>
  <c r="M372" i="1" s="1"/>
  <c r="N174" i="4"/>
  <c r="L174" i="1" s="1"/>
  <c r="N279" i="4"/>
  <c r="L279" i="1" s="1"/>
  <c r="N255" i="4"/>
  <c r="L255" i="1" s="1"/>
  <c r="N303" i="4"/>
  <c r="L303" i="1" s="1"/>
  <c r="M303" i="1" s="1"/>
  <c r="M145" i="4"/>
  <c r="M144" i="4"/>
  <c r="M146" i="4"/>
  <c r="M133" i="4"/>
  <c r="M132" i="4"/>
  <c r="M134" i="4"/>
  <c r="M121" i="4"/>
  <c r="M120" i="4"/>
  <c r="M122" i="4"/>
  <c r="M109" i="4"/>
  <c r="M108" i="4"/>
  <c r="M110" i="4"/>
  <c r="M143" i="4"/>
  <c r="M131" i="4"/>
  <c r="M140" i="4"/>
  <c r="M139" i="4"/>
  <c r="M138" i="4"/>
  <c r="M128" i="4"/>
  <c r="M127" i="4"/>
  <c r="M126" i="4"/>
  <c r="M116" i="4"/>
  <c r="M115" i="4"/>
  <c r="M114" i="4"/>
  <c r="M104" i="4"/>
  <c r="M103" i="4"/>
  <c r="M102" i="4"/>
  <c r="M119" i="4"/>
  <c r="M135" i="4"/>
  <c r="M137" i="4"/>
  <c r="M136" i="4"/>
  <c r="M123" i="4"/>
  <c r="M125" i="4"/>
  <c r="M124" i="4"/>
  <c r="M111" i="4"/>
  <c r="M113" i="4"/>
  <c r="M112" i="4"/>
  <c r="M99" i="4"/>
  <c r="M101" i="4"/>
  <c r="M100" i="4"/>
  <c r="M107" i="4"/>
  <c r="M141" i="4"/>
  <c r="M129" i="4"/>
  <c r="M117" i="4"/>
  <c r="M105" i="4"/>
  <c r="M142" i="4"/>
  <c r="M130" i="4"/>
  <c r="M118" i="4"/>
  <c r="M106" i="4"/>
  <c r="L375" i="4"/>
  <c r="L339" i="4"/>
  <c r="M339" i="4" s="1"/>
  <c r="L435" i="4"/>
  <c r="L507" i="4"/>
  <c r="L555" i="4"/>
  <c r="M555" i="4" s="1"/>
  <c r="L315" i="4"/>
  <c r="M315" i="4" s="1"/>
  <c r="L411" i="4"/>
  <c r="L471" i="4"/>
  <c r="L603" i="4"/>
  <c r="L222" i="4"/>
  <c r="L357" i="4"/>
  <c r="L387" i="4"/>
  <c r="L423" i="4"/>
  <c r="L567" i="4"/>
  <c r="L162" i="4"/>
  <c r="M161" i="4" s="1"/>
  <c r="L150" i="4"/>
  <c r="M152" i="4" s="1"/>
  <c r="L198" i="4"/>
  <c r="M198" i="4" s="1"/>
  <c r="L234" i="4"/>
  <c r="M234" i="4" s="1"/>
  <c r="L267" i="4"/>
  <c r="M267" i="4" s="1"/>
  <c r="L294" i="4"/>
  <c r="L321" i="4"/>
  <c r="L345" i="4"/>
  <c r="M347" i="4" s="1"/>
  <c r="L369" i="4"/>
  <c r="L393" i="4"/>
  <c r="M393" i="4" s="1"/>
  <c r="L417" i="4"/>
  <c r="L453" i="4"/>
  <c r="M453" i="4" s="1"/>
  <c r="L534" i="4"/>
  <c r="L630" i="4"/>
  <c r="M629" i="4" s="1"/>
  <c r="L282" i="4"/>
  <c r="M282" i="4" s="1"/>
  <c r="L183" i="4"/>
  <c r="M183" i="4" s="1"/>
  <c r="L171" i="4"/>
  <c r="M171" i="4" s="1"/>
  <c r="L219" i="4"/>
  <c r="M219" i="4" s="1"/>
  <c r="L246" i="4"/>
  <c r="M246" i="4" s="1"/>
  <c r="L270" i="4"/>
  <c r="M270" i="4" s="1"/>
  <c r="L546" i="4"/>
  <c r="M546" i="4" s="1"/>
  <c r="L570" i="4"/>
  <c r="L642" i="4"/>
  <c r="M350" i="4"/>
  <c r="L165" i="4"/>
  <c r="M167" i="4" s="1"/>
  <c r="L285" i="4"/>
  <c r="M283" i="4" s="1"/>
  <c r="L441" i="4"/>
  <c r="L564" i="4"/>
  <c r="L237" i="4"/>
  <c r="M239" i="4" s="1"/>
  <c r="L465" i="4"/>
  <c r="L474" i="4"/>
  <c r="M474" i="4" s="1"/>
  <c r="L462" i="4"/>
  <c r="L450" i="4"/>
  <c r="M449" i="4" s="1"/>
  <c r="L438" i="4"/>
  <c r="L426" i="4"/>
  <c r="L186" i="4"/>
  <c r="M186" i="4" s="1"/>
  <c r="L201" i="4"/>
  <c r="M202" i="4" s="1"/>
  <c r="L210" i="4"/>
  <c r="M210" i="4" s="1"/>
  <c r="L225" i="4"/>
  <c r="M227" i="4" s="1"/>
  <c r="L243" i="4"/>
  <c r="M243" i="4" s="1"/>
  <c r="L258" i="4"/>
  <c r="M258" i="4" s="1"/>
  <c r="L273" i="4"/>
  <c r="L291" i="4"/>
  <c r="M291" i="4" s="1"/>
  <c r="L306" i="4"/>
  <c r="M307" i="4" s="1"/>
  <c r="L318" i="4"/>
  <c r="M319" i="4" s="1"/>
  <c r="L330" i="4"/>
  <c r="M331" i="4" s="1"/>
  <c r="L342" i="4"/>
  <c r="L354" i="4"/>
  <c r="M355" i="4" s="1"/>
  <c r="L366" i="4"/>
  <c r="M366" i="4" s="1"/>
  <c r="L378" i="4"/>
  <c r="M378" i="4" s="1"/>
  <c r="L390" i="4"/>
  <c r="M390" i="4" s="1"/>
  <c r="L402" i="4"/>
  <c r="M403" i="4" s="1"/>
  <c r="L414" i="4"/>
  <c r="M412" i="4" s="1"/>
  <c r="L429" i="4"/>
  <c r="L444" i="4"/>
  <c r="M443" i="4" s="1"/>
  <c r="L468" i="4"/>
  <c r="L492" i="4"/>
  <c r="L510" i="4"/>
  <c r="L528" i="4"/>
  <c r="M529" i="4" s="1"/>
  <c r="L552" i="4"/>
  <c r="L588" i="4"/>
  <c r="M588" i="4" s="1"/>
  <c r="L606" i="4"/>
  <c r="L624" i="4"/>
  <c r="M625" i="4" s="1"/>
  <c r="M302" i="4"/>
  <c r="O303" i="4" s="1"/>
  <c r="M278" i="4"/>
  <c r="O279" i="4" s="1"/>
  <c r="M242" i="4"/>
  <c r="M230" i="4"/>
  <c r="M218" i="4"/>
  <c r="M194" i="4"/>
  <c r="L177" i="4"/>
  <c r="M178" i="4" s="1"/>
  <c r="L249" i="4"/>
  <c r="M247" i="4" s="1"/>
  <c r="L297" i="4"/>
  <c r="M295" i="4" s="1"/>
  <c r="L312" i="4"/>
  <c r="L336" i="4"/>
  <c r="M336" i="4" s="1"/>
  <c r="L360" i="4"/>
  <c r="M361" i="4" s="1"/>
  <c r="L384" i="4"/>
  <c r="M385" i="4" s="1"/>
  <c r="L408" i="4"/>
  <c r="L456" i="4"/>
  <c r="L480" i="4"/>
  <c r="M481" i="4" s="1"/>
  <c r="L504" i="4"/>
  <c r="M505" i="4" s="1"/>
  <c r="L576" i="4"/>
  <c r="L600" i="4"/>
  <c r="L645" i="4"/>
  <c r="M645" i="4" s="1"/>
  <c r="L633" i="4"/>
  <c r="M635" i="4" s="1"/>
  <c r="L621" i="4"/>
  <c r="L609" i="4"/>
  <c r="L597" i="4"/>
  <c r="L585" i="4"/>
  <c r="M585" i="4" s="1"/>
  <c r="L573" i="4"/>
  <c r="M573" i="4" s="1"/>
  <c r="L561" i="4"/>
  <c r="L549" i="4"/>
  <c r="M549" i="4" s="1"/>
  <c r="L537" i="4"/>
  <c r="L525" i="4"/>
  <c r="M525" i="4" s="1"/>
  <c r="L513" i="4"/>
  <c r="L501" i="4"/>
  <c r="M499" i="4" s="1"/>
  <c r="L489" i="4"/>
  <c r="M489" i="4" s="1"/>
  <c r="L477" i="4"/>
  <c r="M477" i="4" s="1"/>
  <c r="M168" i="4"/>
  <c r="M156" i="4"/>
  <c r="M154" i="4"/>
  <c r="M191" i="4"/>
  <c r="M155" i="4"/>
  <c r="M323" i="4"/>
  <c r="M314" i="4"/>
  <c r="M326" i="4"/>
  <c r="O327" i="4" s="1"/>
  <c r="M338" i="4"/>
  <c r="M165" i="4"/>
  <c r="M312" i="4"/>
  <c r="M254" i="4"/>
  <c r="M252" i="4"/>
  <c r="M184" i="4"/>
  <c r="M263" i="4"/>
  <c r="M166" i="4"/>
  <c r="M172" i="4"/>
  <c r="M222" i="4"/>
  <c r="M264" i="4"/>
  <c r="M288" i="4"/>
  <c r="M348" i="4"/>
  <c r="M216" i="4"/>
  <c r="M240" i="4"/>
  <c r="M206" i="4"/>
  <c r="M153" i="4"/>
  <c r="M169" i="4"/>
  <c r="M185" i="4"/>
  <c r="M197" i="4"/>
  <c r="M196" i="4"/>
  <c r="M214" i="4"/>
  <c r="M238" i="4"/>
  <c r="M262" i="4"/>
  <c r="M274" i="4"/>
  <c r="M310" i="4"/>
  <c r="M311" i="4"/>
  <c r="M322" i="4"/>
  <c r="M334" i="4"/>
  <c r="M211" i="4"/>
  <c r="M228" i="4"/>
  <c r="M275" i="4"/>
  <c r="M324" i="4"/>
  <c r="M215" i="4"/>
  <c r="M276" i="4"/>
  <c r="M300" i="4"/>
  <c r="M157" i="4"/>
  <c r="M401" i="4"/>
  <c r="M400" i="4"/>
  <c r="M399" i="4"/>
  <c r="M447" i="4"/>
  <c r="M500" i="4"/>
  <c r="M498" i="4"/>
  <c r="M547" i="4"/>
  <c r="M570" i="4"/>
  <c r="M606" i="4"/>
  <c r="M207" i="4"/>
  <c r="M150" i="4"/>
  <c r="M427" i="4"/>
  <c r="M426" i="4"/>
  <c r="M475" i="4"/>
  <c r="M526" i="4"/>
  <c r="M561" i="4"/>
  <c r="M563" i="4"/>
  <c r="M562" i="4"/>
  <c r="M621" i="4"/>
  <c r="M377" i="4"/>
  <c r="M375" i="4"/>
  <c r="M411" i="4"/>
  <c r="M461" i="4"/>
  <c r="M460" i="4"/>
  <c r="M459" i="4"/>
  <c r="M512" i="4"/>
  <c r="M643" i="4"/>
  <c r="M642" i="4"/>
  <c r="M158" i="4"/>
  <c r="M380" i="4"/>
  <c r="M379" i="4"/>
  <c r="M404" i="4"/>
  <c r="M402" i="4"/>
  <c r="M450" i="4"/>
  <c r="M609" i="4"/>
  <c r="M611" i="4"/>
  <c r="M610" i="4"/>
  <c r="M634" i="4"/>
  <c r="M192" i="4"/>
  <c r="M208" i="4"/>
  <c r="M268" i="4"/>
  <c r="M308" i="4"/>
  <c r="M332" i="4"/>
  <c r="M352" i="4"/>
  <c r="M151" i="4"/>
  <c r="M159" i="4"/>
  <c r="M163" i="4"/>
  <c r="M369" i="4"/>
  <c r="M370" i="4"/>
  <c r="M381" i="4"/>
  <c r="M394" i="4"/>
  <c r="M405" i="4"/>
  <c r="M407" i="4"/>
  <c r="M406" i="4"/>
  <c r="M417" i="4"/>
  <c r="M419" i="4"/>
  <c r="M418" i="4"/>
  <c r="M429" i="4"/>
  <c r="M431" i="4"/>
  <c r="M430" i="4"/>
  <c r="M441" i="4"/>
  <c r="M492" i="4"/>
  <c r="M517" i="4"/>
  <c r="M516" i="4"/>
  <c r="M518" i="4"/>
  <c r="M541" i="4"/>
  <c r="M540" i="4"/>
  <c r="M542" i="4"/>
  <c r="M553" i="4"/>
  <c r="M552" i="4"/>
  <c r="M564" i="4"/>
  <c r="M577" i="4"/>
  <c r="M576" i="4"/>
  <c r="M578" i="4"/>
  <c r="M601" i="4"/>
  <c r="M600" i="4"/>
  <c r="M602" i="4"/>
  <c r="M613" i="4"/>
  <c r="M612" i="4"/>
  <c r="M614" i="4"/>
  <c r="M637" i="4"/>
  <c r="M636" i="4"/>
  <c r="M638" i="4"/>
  <c r="M177" i="4"/>
  <c r="M181" i="4"/>
  <c r="M189" i="4"/>
  <c r="M193" i="4"/>
  <c r="M205" i="4"/>
  <c r="M213" i="4"/>
  <c r="M217" i="4"/>
  <c r="M225" i="4"/>
  <c r="M229" i="4"/>
  <c r="M241" i="4"/>
  <c r="M245" i="4"/>
  <c r="M253" i="4"/>
  <c r="M261" i="4"/>
  <c r="M265" i="4"/>
  <c r="M273" i="4"/>
  <c r="M277" i="4"/>
  <c r="M281" i="4"/>
  <c r="M289" i="4"/>
  <c r="M301" i="4"/>
  <c r="M305" i="4"/>
  <c r="M309" i="4"/>
  <c r="M317" i="4"/>
  <c r="M321" i="4"/>
  <c r="M325" i="4"/>
  <c r="M329" i="4"/>
  <c r="M333" i="4"/>
  <c r="M337" i="4"/>
  <c r="M349" i="4"/>
  <c r="M353" i="4"/>
  <c r="M357" i="4"/>
  <c r="M437" i="4"/>
  <c r="M436" i="4"/>
  <c r="M435" i="4"/>
  <c r="M522" i="4"/>
  <c r="M584" i="4"/>
  <c r="M583" i="4"/>
  <c r="M582" i="4"/>
  <c r="M620" i="4"/>
  <c r="M618" i="4"/>
  <c r="M179" i="4"/>
  <c r="M187" i="4"/>
  <c r="M231" i="4"/>
  <c r="M162" i="4"/>
  <c r="M440" i="4"/>
  <c r="M439" i="4"/>
  <c r="M438" i="4"/>
  <c r="M462" i="4"/>
  <c r="M513" i="4"/>
  <c r="M515" i="4"/>
  <c r="M514" i="4"/>
  <c r="M537" i="4"/>
  <c r="M539" i="4"/>
  <c r="M538" i="4"/>
  <c r="M597" i="4"/>
  <c r="M180" i="4"/>
  <c r="M204" i="4"/>
  <c r="M212" i="4"/>
  <c r="M244" i="4"/>
  <c r="M280" i="4"/>
  <c r="M304" i="4"/>
  <c r="M328" i="4"/>
  <c r="M356" i="4"/>
  <c r="M376" i="4"/>
  <c r="M160" i="4"/>
  <c r="M176" i="4"/>
  <c r="M373" i="4"/>
  <c r="M374" i="4"/>
  <c r="M397" i="4"/>
  <c r="M396" i="4"/>
  <c r="M398" i="4"/>
  <c r="M409" i="4"/>
  <c r="M408" i="4"/>
  <c r="M410" i="4"/>
  <c r="M421" i="4"/>
  <c r="M420" i="4"/>
  <c r="M422" i="4"/>
  <c r="M433" i="4"/>
  <c r="M432" i="4"/>
  <c r="M434" i="4"/>
  <c r="M457" i="4"/>
  <c r="M456" i="4"/>
  <c r="M458" i="4"/>
  <c r="M469" i="4"/>
  <c r="M468" i="4"/>
  <c r="M470" i="4"/>
  <c r="M485" i="4"/>
  <c r="M484" i="4"/>
  <c r="M483" i="4"/>
  <c r="M497" i="4"/>
  <c r="M496" i="4"/>
  <c r="M495" i="4"/>
  <c r="M509" i="4"/>
  <c r="M508" i="4"/>
  <c r="M507" i="4"/>
  <c r="M521" i="4"/>
  <c r="M520" i="4"/>
  <c r="M519" i="4"/>
  <c r="M533" i="4"/>
  <c r="M532" i="4"/>
  <c r="M531" i="4"/>
  <c r="M543" i="4"/>
  <c r="M556" i="4"/>
  <c r="M567" i="4"/>
  <c r="M581" i="4"/>
  <c r="M580" i="4"/>
  <c r="M579" i="4"/>
  <c r="M593" i="4"/>
  <c r="M592" i="4"/>
  <c r="M591" i="4"/>
  <c r="M605" i="4"/>
  <c r="M604" i="4"/>
  <c r="M603" i="4"/>
  <c r="M617" i="4"/>
  <c r="M616" i="4"/>
  <c r="M615" i="4"/>
  <c r="M627" i="4"/>
  <c r="M641" i="4"/>
  <c r="M640" i="4"/>
  <c r="M639" i="4"/>
  <c r="M190" i="4"/>
  <c r="M294" i="4"/>
  <c r="M306" i="4"/>
  <c r="M330" i="4"/>
  <c r="M354" i="4"/>
  <c r="M363" i="4"/>
  <c r="M371" i="4"/>
  <c r="O372" i="4" s="1"/>
  <c r="M387" i="4"/>
  <c r="M425" i="4"/>
  <c r="M424" i="4"/>
  <c r="M423" i="4"/>
  <c r="M473" i="4"/>
  <c r="M472" i="4"/>
  <c r="M471" i="4"/>
  <c r="M488" i="4"/>
  <c r="M487" i="4"/>
  <c r="M486" i="4"/>
  <c r="M536" i="4"/>
  <c r="M535" i="4"/>
  <c r="M534" i="4"/>
  <c r="M560" i="4"/>
  <c r="M559" i="4"/>
  <c r="M558" i="4"/>
  <c r="M596" i="4"/>
  <c r="M594" i="4"/>
  <c r="M149" i="4"/>
  <c r="M147" i="4"/>
  <c r="N559" i="4" l="1"/>
  <c r="L559" i="1" s="1"/>
  <c r="M559" i="1" s="1"/>
  <c r="O559" i="4"/>
  <c r="N536" i="4"/>
  <c r="L536" i="1" s="1"/>
  <c r="M536" i="1" s="1"/>
  <c r="O536" i="4"/>
  <c r="N471" i="4"/>
  <c r="L471" i="1" s="1"/>
  <c r="M471" i="1" s="1"/>
  <c r="O471" i="4"/>
  <c r="N424" i="4"/>
  <c r="L424" i="1" s="1"/>
  <c r="M424" i="1" s="1"/>
  <c r="O424" i="4"/>
  <c r="N363" i="4"/>
  <c r="L363" i="1" s="1"/>
  <c r="M363" i="1" s="1"/>
  <c r="N294" i="4"/>
  <c r="L294" i="1" s="1"/>
  <c r="N641" i="4"/>
  <c r="L641" i="1" s="1"/>
  <c r="M641" i="1" s="1"/>
  <c r="O641" i="4"/>
  <c r="N617" i="4"/>
  <c r="L617" i="1" s="1"/>
  <c r="M617" i="1" s="1"/>
  <c r="O617" i="4"/>
  <c r="N591" i="4"/>
  <c r="L591" i="1" s="1"/>
  <c r="M591" i="1" s="1"/>
  <c r="N580" i="4"/>
  <c r="L580" i="1" s="1"/>
  <c r="M580" i="1" s="1"/>
  <c r="O580" i="4"/>
  <c r="N543" i="4"/>
  <c r="L543" i="1" s="1"/>
  <c r="M543" i="1" s="1"/>
  <c r="O543" i="4"/>
  <c r="N519" i="4"/>
  <c r="L519" i="1" s="1"/>
  <c r="M519" i="1" s="1"/>
  <c r="O519" i="4"/>
  <c r="N508" i="4"/>
  <c r="L508" i="1" s="1"/>
  <c r="M508" i="1" s="1"/>
  <c r="O508" i="4"/>
  <c r="N497" i="4"/>
  <c r="L497" i="1" s="1"/>
  <c r="M497" i="1" s="1"/>
  <c r="O497" i="4"/>
  <c r="N470" i="4"/>
  <c r="L470" i="1" s="1"/>
  <c r="M470" i="1" s="1"/>
  <c r="O470" i="4"/>
  <c r="N456" i="4"/>
  <c r="L456" i="1" s="1"/>
  <c r="M456" i="1" s="1"/>
  <c r="N433" i="4"/>
  <c r="L433" i="1" s="1"/>
  <c r="M433" i="1" s="1"/>
  <c r="O433" i="4"/>
  <c r="N410" i="4"/>
  <c r="L410" i="1" s="1"/>
  <c r="M410" i="1" s="1"/>
  <c r="O410" i="4"/>
  <c r="N396" i="4"/>
  <c r="L396" i="1" s="1"/>
  <c r="M396" i="1" s="1"/>
  <c r="N176" i="4"/>
  <c r="L176" i="1" s="1"/>
  <c r="N328" i="4"/>
  <c r="L328" i="1" s="1"/>
  <c r="M328" i="1" s="1"/>
  <c r="O328" i="4"/>
  <c r="N212" i="4"/>
  <c r="L212" i="1" s="1"/>
  <c r="O212" i="4"/>
  <c r="N538" i="4"/>
  <c r="L538" i="1" s="1"/>
  <c r="M538" i="1" s="1"/>
  <c r="O538" i="4"/>
  <c r="N515" i="4"/>
  <c r="L515" i="1" s="1"/>
  <c r="M515" i="1" s="1"/>
  <c r="O515" i="4"/>
  <c r="N439" i="4"/>
  <c r="L439" i="1" s="1"/>
  <c r="M439" i="1" s="1"/>
  <c r="O439" i="4"/>
  <c r="N187" i="4"/>
  <c r="L187" i="1" s="1"/>
  <c r="O187" i="4"/>
  <c r="N582" i="4"/>
  <c r="L582" i="1" s="1"/>
  <c r="M582" i="1" s="1"/>
  <c r="O582" i="4"/>
  <c r="N435" i="4"/>
  <c r="L435" i="1" s="1"/>
  <c r="M435" i="1" s="1"/>
  <c r="O435" i="4"/>
  <c r="N353" i="4"/>
  <c r="L353" i="1" s="1"/>
  <c r="M353" i="1" s="1"/>
  <c r="O353" i="4"/>
  <c r="N329" i="4"/>
  <c r="L329" i="1" s="1"/>
  <c r="M329" i="1" s="1"/>
  <c r="O329" i="4"/>
  <c r="N309" i="4"/>
  <c r="L309" i="1" s="1"/>
  <c r="M309" i="1" s="1"/>
  <c r="O309" i="4"/>
  <c r="N281" i="4"/>
  <c r="L281" i="1" s="1"/>
  <c r="O281" i="4"/>
  <c r="N261" i="4"/>
  <c r="L261" i="1" s="1"/>
  <c r="N229" i="4"/>
  <c r="L229" i="1" s="1"/>
  <c r="O229" i="4"/>
  <c r="N205" i="4"/>
  <c r="L205" i="1" s="1"/>
  <c r="O205" i="4"/>
  <c r="N177" i="4"/>
  <c r="L177" i="1" s="1"/>
  <c r="O177" i="4"/>
  <c r="N614" i="4"/>
  <c r="L614" i="1" s="1"/>
  <c r="M614" i="1" s="1"/>
  <c r="O614" i="4"/>
  <c r="N600" i="4"/>
  <c r="L600" i="1" s="1"/>
  <c r="M600" i="1" s="1"/>
  <c r="N577" i="4"/>
  <c r="L577" i="1" s="1"/>
  <c r="M577" i="1" s="1"/>
  <c r="O577" i="4"/>
  <c r="N542" i="4"/>
  <c r="L542" i="1" s="1"/>
  <c r="M542" i="1" s="1"/>
  <c r="O542" i="4"/>
  <c r="N516" i="4"/>
  <c r="L516" i="1" s="1"/>
  <c r="M516" i="1" s="1"/>
  <c r="O516" i="4"/>
  <c r="N430" i="4"/>
  <c r="L430" i="1" s="1"/>
  <c r="M430" i="1" s="1"/>
  <c r="O430" i="4"/>
  <c r="N419" i="4"/>
  <c r="L419" i="1" s="1"/>
  <c r="M419" i="1" s="1"/>
  <c r="O419" i="4"/>
  <c r="N405" i="4"/>
  <c r="L405" i="1" s="1"/>
  <c r="M405" i="1" s="1"/>
  <c r="O405" i="4"/>
  <c r="N369" i="4"/>
  <c r="L369" i="1" s="1"/>
  <c r="M369" i="1" s="1"/>
  <c r="N352" i="4"/>
  <c r="L352" i="1" s="1"/>
  <c r="M352" i="1" s="1"/>
  <c r="O352" i="4"/>
  <c r="N208" i="4"/>
  <c r="L208" i="1" s="1"/>
  <c r="O208" i="4"/>
  <c r="N611" i="4"/>
  <c r="L611" i="1" s="1"/>
  <c r="M611" i="1" s="1"/>
  <c r="O611" i="4"/>
  <c r="N404" i="4"/>
  <c r="L404" i="1" s="1"/>
  <c r="M404" i="1" s="1"/>
  <c r="O404" i="4"/>
  <c r="N642" i="4"/>
  <c r="L642" i="1" s="1"/>
  <c r="M642" i="1" s="1"/>
  <c r="O642" i="4"/>
  <c r="N460" i="4"/>
  <c r="L460" i="1" s="1"/>
  <c r="M460" i="1" s="1"/>
  <c r="O460" i="4"/>
  <c r="N377" i="4"/>
  <c r="L377" i="1" s="1"/>
  <c r="M377" i="1" s="1"/>
  <c r="O377" i="4"/>
  <c r="N561" i="4"/>
  <c r="L561" i="1" s="1"/>
  <c r="M561" i="1" s="1"/>
  <c r="O561" i="4"/>
  <c r="N427" i="4"/>
  <c r="L427" i="1" s="1"/>
  <c r="M427" i="1" s="1"/>
  <c r="O427" i="4"/>
  <c r="N570" i="4"/>
  <c r="L570" i="1" s="1"/>
  <c r="M570" i="1" s="1"/>
  <c r="N447" i="4"/>
  <c r="L447" i="1" s="1"/>
  <c r="M447" i="1" s="1"/>
  <c r="N157" i="4"/>
  <c r="L157" i="1" s="1"/>
  <c r="O157" i="4"/>
  <c r="N324" i="4"/>
  <c r="L324" i="1" s="1"/>
  <c r="M324" i="1" s="1"/>
  <c r="O324" i="4"/>
  <c r="N334" i="4"/>
  <c r="L334" i="1" s="1"/>
  <c r="M334" i="1" s="1"/>
  <c r="O334" i="4"/>
  <c r="N274" i="4"/>
  <c r="L274" i="1" s="1"/>
  <c r="O274" i="4"/>
  <c r="N196" i="4"/>
  <c r="L196" i="1" s="1"/>
  <c r="O196" i="4"/>
  <c r="N153" i="4"/>
  <c r="L153" i="1" s="1"/>
  <c r="O153" i="4"/>
  <c r="N348" i="4"/>
  <c r="L348" i="1" s="1"/>
  <c r="M348" i="1" s="1"/>
  <c r="O348" i="4"/>
  <c r="N172" i="4"/>
  <c r="L172" i="1" s="1"/>
  <c r="O172" i="4"/>
  <c r="N252" i="4"/>
  <c r="L252" i="1" s="1"/>
  <c r="N338" i="4"/>
  <c r="L338" i="1" s="1"/>
  <c r="M338" i="1" s="1"/>
  <c r="O338" i="4"/>
  <c r="N155" i="4"/>
  <c r="L155" i="1" s="1"/>
  <c r="O155" i="4"/>
  <c r="N168" i="4"/>
  <c r="L168" i="1" s="1"/>
  <c r="O168" i="4"/>
  <c r="N336" i="4"/>
  <c r="L336" i="1" s="1"/>
  <c r="M336" i="1" s="1"/>
  <c r="N178" i="4"/>
  <c r="L178" i="1" s="1"/>
  <c r="O178" i="4"/>
  <c r="N242" i="4"/>
  <c r="L242" i="1" s="1"/>
  <c r="O242" i="4"/>
  <c r="N378" i="4"/>
  <c r="L378" i="1" s="1"/>
  <c r="M378" i="1" s="1"/>
  <c r="O378" i="4"/>
  <c r="N331" i="4"/>
  <c r="L331" i="1" s="1"/>
  <c r="M331" i="1" s="1"/>
  <c r="O331" i="4"/>
  <c r="N210" i="4"/>
  <c r="L210" i="1" s="1"/>
  <c r="N283" i="4"/>
  <c r="L283" i="1" s="1"/>
  <c r="O283" i="4"/>
  <c r="N219" i="4"/>
  <c r="L219" i="1" s="1"/>
  <c r="O219" i="4"/>
  <c r="N629" i="4"/>
  <c r="L629" i="1" s="1"/>
  <c r="M629" i="1" s="1"/>
  <c r="N393" i="4"/>
  <c r="L393" i="1" s="1"/>
  <c r="M393" i="1" s="1"/>
  <c r="N152" i="4"/>
  <c r="L152" i="1" s="1"/>
  <c r="O152" i="4"/>
  <c r="N106" i="4"/>
  <c r="L106" i="1" s="1"/>
  <c r="O106" i="4"/>
  <c r="N105" i="4"/>
  <c r="L105" i="1" s="1"/>
  <c r="O105" i="4"/>
  <c r="N107" i="4"/>
  <c r="L107" i="1" s="1"/>
  <c r="O107" i="4"/>
  <c r="N112" i="4"/>
  <c r="L112" i="1" s="1"/>
  <c r="O112" i="4"/>
  <c r="N125" i="4"/>
  <c r="L125" i="1" s="1"/>
  <c r="O125" i="4"/>
  <c r="N135" i="4"/>
  <c r="L135" i="1" s="1"/>
  <c r="O135" i="4"/>
  <c r="N104" i="4"/>
  <c r="L104" i="1" s="1"/>
  <c r="O104" i="4"/>
  <c r="N126" i="4"/>
  <c r="L126" i="1" s="1"/>
  <c r="O126" i="4"/>
  <c r="N139" i="4"/>
  <c r="L139" i="1" s="1"/>
  <c r="O139" i="4"/>
  <c r="N110" i="4"/>
  <c r="L110" i="1" s="1"/>
  <c r="O110" i="4"/>
  <c r="N120" i="4"/>
  <c r="L120" i="1" s="1"/>
  <c r="O120" i="4"/>
  <c r="N133" i="4"/>
  <c r="L133" i="1" s="1"/>
  <c r="O133" i="4"/>
  <c r="O9" i="4"/>
  <c r="N9" i="4"/>
  <c r="L9" i="1" s="1"/>
  <c r="O22" i="4"/>
  <c r="N22" i="4"/>
  <c r="L22" i="1" s="1"/>
  <c r="O35" i="4"/>
  <c r="N35" i="4"/>
  <c r="L35" i="1" s="1"/>
  <c r="O57" i="4"/>
  <c r="N57" i="4"/>
  <c r="L57" i="1" s="1"/>
  <c r="O70" i="4"/>
  <c r="N70" i="4"/>
  <c r="L70" i="1" s="1"/>
  <c r="O83" i="4"/>
  <c r="N83" i="4"/>
  <c r="L83" i="1" s="1"/>
  <c r="O4" i="4"/>
  <c r="N4" i="4"/>
  <c r="L4" i="1" s="1"/>
  <c r="O41" i="4"/>
  <c r="N41" i="4"/>
  <c r="L41" i="1" s="1"/>
  <c r="O63" i="4"/>
  <c r="N63" i="4"/>
  <c r="L63" i="1" s="1"/>
  <c r="O14" i="4"/>
  <c r="N14" i="4"/>
  <c r="L14" i="1" s="1"/>
  <c r="O24" i="4"/>
  <c r="N24" i="4"/>
  <c r="L24" i="1" s="1"/>
  <c r="O37" i="4"/>
  <c r="N37" i="4"/>
  <c r="L37" i="1" s="1"/>
  <c r="O62" i="4"/>
  <c r="N62" i="4"/>
  <c r="L62" i="1" s="1"/>
  <c r="O72" i="4"/>
  <c r="N72" i="4"/>
  <c r="L72" i="1" s="1"/>
  <c r="O85" i="4"/>
  <c r="N85" i="4"/>
  <c r="L85" i="1" s="1"/>
  <c r="O16" i="4"/>
  <c r="N16" i="4"/>
  <c r="L16" i="1" s="1"/>
  <c r="O53" i="4"/>
  <c r="N53" i="4"/>
  <c r="L53" i="1" s="1"/>
  <c r="O75" i="4"/>
  <c r="N75" i="4"/>
  <c r="L75" i="1" s="1"/>
  <c r="O6" i="4"/>
  <c r="N6" i="4"/>
  <c r="L6" i="1" s="1"/>
  <c r="O19" i="4"/>
  <c r="N19" i="4"/>
  <c r="L19" i="1" s="1"/>
  <c r="O32" i="4"/>
  <c r="N32" i="4"/>
  <c r="L32" i="1" s="1"/>
  <c r="O54" i="4"/>
  <c r="N54" i="4"/>
  <c r="L54" i="1" s="1"/>
  <c r="O67" i="4"/>
  <c r="N67" i="4"/>
  <c r="L67" i="1" s="1"/>
  <c r="O80" i="4"/>
  <c r="N80" i="4"/>
  <c r="L80" i="1" s="1"/>
  <c r="N560" i="4"/>
  <c r="L560" i="1" s="1"/>
  <c r="M560" i="1" s="1"/>
  <c r="O560" i="4"/>
  <c r="N486" i="4"/>
  <c r="L486" i="1" s="1"/>
  <c r="M486" i="1" s="1"/>
  <c r="O486" i="4"/>
  <c r="N472" i="4"/>
  <c r="L472" i="1" s="1"/>
  <c r="M472" i="1" s="1"/>
  <c r="O472" i="4"/>
  <c r="N425" i="4"/>
  <c r="L425" i="1" s="1"/>
  <c r="M425" i="1" s="1"/>
  <c r="O425" i="4"/>
  <c r="N354" i="4"/>
  <c r="L354" i="1" s="1"/>
  <c r="M354" i="1" s="1"/>
  <c r="O354" i="4"/>
  <c r="N190" i="4"/>
  <c r="L190" i="1" s="1"/>
  <c r="O190" i="4"/>
  <c r="N627" i="4"/>
  <c r="L627" i="1" s="1"/>
  <c r="M627" i="1" s="1"/>
  <c r="N603" i="4"/>
  <c r="L603" i="1" s="1"/>
  <c r="M603" i="1" s="1"/>
  <c r="O603" i="4"/>
  <c r="N592" i="4"/>
  <c r="L592" i="1" s="1"/>
  <c r="M592" i="1" s="1"/>
  <c r="O592" i="4"/>
  <c r="N581" i="4"/>
  <c r="L581" i="1" s="1"/>
  <c r="M581" i="1" s="1"/>
  <c r="O581" i="4"/>
  <c r="N531" i="4"/>
  <c r="L531" i="1" s="1"/>
  <c r="M531" i="1" s="1"/>
  <c r="N520" i="4"/>
  <c r="L520" i="1" s="1"/>
  <c r="M520" i="1" s="1"/>
  <c r="O520" i="4"/>
  <c r="N509" i="4"/>
  <c r="L509" i="1" s="1"/>
  <c r="M509" i="1" s="1"/>
  <c r="O509" i="4"/>
  <c r="N483" i="4"/>
  <c r="L483" i="1" s="1"/>
  <c r="M483" i="1" s="1"/>
  <c r="N468" i="4"/>
  <c r="L468" i="1" s="1"/>
  <c r="M468" i="1" s="1"/>
  <c r="N457" i="4"/>
  <c r="L457" i="1" s="1"/>
  <c r="M457" i="1" s="1"/>
  <c r="O457" i="4"/>
  <c r="N422" i="4"/>
  <c r="L422" i="1" s="1"/>
  <c r="M422" i="1" s="1"/>
  <c r="O422" i="4"/>
  <c r="N408" i="4"/>
  <c r="L408" i="1" s="1"/>
  <c r="M408" i="1" s="1"/>
  <c r="O408" i="4"/>
  <c r="N397" i="4"/>
  <c r="L397" i="1" s="1"/>
  <c r="M397" i="1" s="1"/>
  <c r="O397" i="4"/>
  <c r="N160" i="4"/>
  <c r="L160" i="1" s="1"/>
  <c r="O160" i="4"/>
  <c r="N304" i="4"/>
  <c r="L304" i="1" s="1"/>
  <c r="M304" i="1" s="1"/>
  <c r="O304" i="4"/>
  <c r="N204" i="4"/>
  <c r="L204" i="1" s="1"/>
  <c r="N539" i="4"/>
  <c r="L539" i="1" s="1"/>
  <c r="M539" i="1" s="1"/>
  <c r="O539" i="4"/>
  <c r="N513" i="4"/>
  <c r="L513" i="1" s="1"/>
  <c r="M513" i="1" s="1"/>
  <c r="O513" i="4"/>
  <c r="N440" i="4"/>
  <c r="L440" i="1" s="1"/>
  <c r="M440" i="1" s="1"/>
  <c r="O440" i="4"/>
  <c r="N179" i="4"/>
  <c r="L179" i="1" s="1"/>
  <c r="O179" i="4"/>
  <c r="N583" i="4"/>
  <c r="L583" i="1" s="1"/>
  <c r="M583" i="1" s="1"/>
  <c r="O583" i="4"/>
  <c r="N436" i="4"/>
  <c r="L436" i="1" s="1"/>
  <c r="M436" i="1" s="1"/>
  <c r="O436" i="4"/>
  <c r="N349" i="4"/>
  <c r="L349" i="1" s="1"/>
  <c r="M349" i="1" s="1"/>
  <c r="O349" i="4"/>
  <c r="N325" i="4"/>
  <c r="L325" i="1" s="1"/>
  <c r="M325" i="1" s="1"/>
  <c r="O325" i="4"/>
  <c r="N305" i="4"/>
  <c r="L305" i="1" s="1"/>
  <c r="M305" i="1" s="1"/>
  <c r="O305" i="4"/>
  <c r="N277" i="4"/>
  <c r="L277" i="1" s="1"/>
  <c r="O277" i="4"/>
  <c r="N253" i="4"/>
  <c r="L253" i="1" s="1"/>
  <c r="O253" i="4"/>
  <c r="N225" i="4"/>
  <c r="L225" i="1" s="1"/>
  <c r="N193" i="4"/>
  <c r="L193" i="1" s="1"/>
  <c r="O193" i="4"/>
  <c r="N638" i="4"/>
  <c r="L638" i="1" s="1"/>
  <c r="M638" i="1" s="1"/>
  <c r="O638" i="4"/>
  <c r="N612" i="4"/>
  <c r="L612" i="1" s="1"/>
  <c r="M612" i="1" s="1"/>
  <c r="O612" i="4"/>
  <c r="N601" i="4"/>
  <c r="L601" i="1" s="1"/>
  <c r="M601" i="1" s="1"/>
  <c r="O601" i="4"/>
  <c r="N564" i="4"/>
  <c r="L564" i="1" s="1"/>
  <c r="M564" i="1" s="1"/>
  <c r="O564" i="4"/>
  <c r="N540" i="4"/>
  <c r="L540" i="1" s="1"/>
  <c r="M540" i="1" s="1"/>
  <c r="O540" i="4"/>
  <c r="N517" i="4"/>
  <c r="L517" i="1" s="1"/>
  <c r="M517" i="1" s="1"/>
  <c r="O517" i="4"/>
  <c r="N431" i="4"/>
  <c r="L431" i="1" s="1"/>
  <c r="M431" i="1" s="1"/>
  <c r="O431" i="4"/>
  <c r="N417" i="4"/>
  <c r="L417" i="1" s="1"/>
  <c r="M417" i="1" s="1"/>
  <c r="N394" i="4"/>
  <c r="L394" i="1" s="1"/>
  <c r="M394" i="1" s="1"/>
  <c r="O394" i="4"/>
  <c r="N163" i="4"/>
  <c r="L163" i="1" s="1"/>
  <c r="O163" i="4"/>
  <c r="N332" i="4"/>
  <c r="L332" i="1" s="1"/>
  <c r="M332" i="1" s="1"/>
  <c r="O332" i="4"/>
  <c r="N192" i="4"/>
  <c r="L192" i="1" s="1"/>
  <c r="O192" i="4"/>
  <c r="N609" i="4"/>
  <c r="L609" i="1" s="1"/>
  <c r="M609" i="1" s="1"/>
  <c r="N379" i="4"/>
  <c r="L379" i="1" s="1"/>
  <c r="M379" i="1" s="1"/>
  <c r="O379" i="4"/>
  <c r="N643" i="4"/>
  <c r="L643" i="1" s="1"/>
  <c r="M643" i="1" s="1"/>
  <c r="O643" i="4"/>
  <c r="N461" i="4"/>
  <c r="L461" i="1" s="1"/>
  <c r="M461" i="1" s="1"/>
  <c r="O461" i="4"/>
  <c r="N621" i="4"/>
  <c r="L621" i="1" s="1"/>
  <c r="M621" i="1" s="1"/>
  <c r="O621" i="4"/>
  <c r="N526" i="4"/>
  <c r="L526" i="1" s="1"/>
  <c r="M526" i="1" s="1"/>
  <c r="O526" i="4"/>
  <c r="N150" i="4"/>
  <c r="L150" i="1" s="1"/>
  <c r="O150" i="4"/>
  <c r="N547" i="4"/>
  <c r="L547" i="1" s="1"/>
  <c r="M547" i="1" s="1"/>
  <c r="O547" i="4"/>
  <c r="N399" i="4"/>
  <c r="L399" i="1" s="1"/>
  <c r="M399" i="1" s="1"/>
  <c r="O399" i="4"/>
  <c r="N300" i="4"/>
  <c r="L300" i="1" s="1"/>
  <c r="N275" i="4"/>
  <c r="L275" i="1" s="1"/>
  <c r="O275" i="4"/>
  <c r="N322" i="4"/>
  <c r="L322" i="1" s="1"/>
  <c r="M322" i="1" s="1"/>
  <c r="O322" i="4"/>
  <c r="N262" i="4"/>
  <c r="L262" i="1" s="1"/>
  <c r="O262" i="4"/>
  <c r="N197" i="4"/>
  <c r="L197" i="1" s="1"/>
  <c r="O197" i="4"/>
  <c r="N206" i="4"/>
  <c r="L206" i="1" s="1"/>
  <c r="O206" i="4"/>
  <c r="N288" i="4"/>
  <c r="L288" i="1" s="1"/>
  <c r="N166" i="4"/>
  <c r="L166" i="1" s="1"/>
  <c r="O166" i="4"/>
  <c r="N254" i="4"/>
  <c r="L254" i="1" s="1"/>
  <c r="O254" i="4"/>
  <c r="N326" i="4"/>
  <c r="L326" i="1" s="1"/>
  <c r="M326" i="1" s="1"/>
  <c r="O326" i="4"/>
  <c r="N191" i="4"/>
  <c r="L191" i="1" s="1"/>
  <c r="O191" i="4"/>
  <c r="N477" i="4"/>
  <c r="L477" i="1" s="1"/>
  <c r="M477" i="1" s="1"/>
  <c r="N525" i="4"/>
  <c r="L525" i="1" s="1"/>
  <c r="M525" i="1" s="1"/>
  <c r="N573" i="4"/>
  <c r="L573" i="1" s="1"/>
  <c r="M573" i="1" s="1"/>
  <c r="N194" i="4"/>
  <c r="L194" i="1" s="1"/>
  <c r="O194" i="4"/>
  <c r="N278" i="4"/>
  <c r="L278" i="1" s="1"/>
  <c r="O278" i="4"/>
  <c r="N588" i="4"/>
  <c r="L588" i="1" s="1"/>
  <c r="M588" i="1" s="1"/>
  <c r="N412" i="4"/>
  <c r="L412" i="1" s="1"/>
  <c r="M412" i="1" s="1"/>
  <c r="O412" i="4"/>
  <c r="N366" i="4"/>
  <c r="L366" i="1" s="1"/>
  <c r="M366" i="1" s="1"/>
  <c r="N319" i="4"/>
  <c r="L319" i="1" s="1"/>
  <c r="M319" i="1" s="1"/>
  <c r="N258" i="4"/>
  <c r="L258" i="1" s="1"/>
  <c r="N202" i="4"/>
  <c r="L202" i="1" s="1"/>
  <c r="N449" i="4"/>
  <c r="L449" i="1" s="1"/>
  <c r="M449" i="1" s="1"/>
  <c r="N239" i="4"/>
  <c r="L239" i="1" s="1"/>
  <c r="O239" i="4"/>
  <c r="N167" i="4"/>
  <c r="L167" i="1" s="1"/>
  <c r="O167" i="4"/>
  <c r="N546" i="4"/>
  <c r="L546" i="1" s="1"/>
  <c r="M546" i="1" s="1"/>
  <c r="N171" i="4"/>
  <c r="L171" i="1" s="1"/>
  <c r="N267" i="4"/>
  <c r="L267" i="1" s="1"/>
  <c r="N161" i="4"/>
  <c r="L161" i="1" s="1"/>
  <c r="O161" i="4"/>
  <c r="N118" i="4"/>
  <c r="L118" i="1" s="1"/>
  <c r="O118" i="4"/>
  <c r="N117" i="4"/>
  <c r="L117" i="1" s="1"/>
  <c r="O117" i="4"/>
  <c r="N100" i="4"/>
  <c r="L100" i="1" s="1"/>
  <c r="O100" i="4"/>
  <c r="N113" i="4"/>
  <c r="L113" i="1" s="1"/>
  <c r="O113" i="4"/>
  <c r="N123" i="4"/>
  <c r="L123" i="1" s="1"/>
  <c r="O123" i="4"/>
  <c r="N119" i="4"/>
  <c r="L119" i="1" s="1"/>
  <c r="O119" i="4"/>
  <c r="N114" i="4"/>
  <c r="L114" i="1" s="1"/>
  <c r="O114" i="4"/>
  <c r="N127" i="4"/>
  <c r="L127" i="1" s="1"/>
  <c r="O127" i="4"/>
  <c r="N140" i="4"/>
  <c r="L140" i="1" s="1"/>
  <c r="O140" i="4"/>
  <c r="N108" i="4"/>
  <c r="L108" i="1" s="1"/>
  <c r="O108" i="4"/>
  <c r="N121" i="4"/>
  <c r="L121" i="1" s="1"/>
  <c r="O121" i="4"/>
  <c r="N146" i="4"/>
  <c r="L146" i="1" s="1"/>
  <c r="O146" i="4"/>
  <c r="O10" i="4"/>
  <c r="N10" i="4"/>
  <c r="L10" i="1" s="1"/>
  <c r="O23" i="4"/>
  <c r="N23" i="4"/>
  <c r="L23" i="1" s="1"/>
  <c r="O45" i="4"/>
  <c r="N45" i="4"/>
  <c r="L45" i="1" s="1"/>
  <c r="O58" i="4"/>
  <c r="N58" i="4"/>
  <c r="L58" i="1" s="1"/>
  <c r="O71" i="4"/>
  <c r="N71" i="4"/>
  <c r="L71" i="1" s="1"/>
  <c r="O93" i="4"/>
  <c r="N93" i="4"/>
  <c r="L93" i="1" s="1"/>
  <c r="O5" i="4"/>
  <c r="N5" i="4"/>
  <c r="L5" i="1" s="1"/>
  <c r="O39" i="4"/>
  <c r="N39" i="4"/>
  <c r="L39" i="1" s="1"/>
  <c r="O88" i="4"/>
  <c r="N88" i="4"/>
  <c r="L88" i="1" s="1"/>
  <c r="O12" i="4"/>
  <c r="N12" i="4"/>
  <c r="L12" i="1" s="1"/>
  <c r="O25" i="4"/>
  <c r="N25" i="4"/>
  <c r="L25" i="1" s="1"/>
  <c r="O50" i="4"/>
  <c r="N50" i="4"/>
  <c r="L50" i="1" s="1"/>
  <c r="O60" i="4"/>
  <c r="N60" i="4"/>
  <c r="L60" i="1" s="1"/>
  <c r="O73" i="4"/>
  <c r="N73" i="4"/>
  <c r="L73" i="1" s="1"/>
  <c r="O98" i="4"/>
  <c r="N98" i="4"/>
  <c r="L98" i="1" s="1"/>
  <c r="O17" i="4"/>
  <c r="N17" i="4"/>
  <c r="L17" i="1" s="1"/>
  <c r="O51" i="4"/>
  <c r="N51" i="4"/>
  <c r="L51" i="1" s="1"/>
  <c r="O28" i="4"/>
  <c r="N28" i="4"/>
  <c r="L28" i="1" s="1"/>
  <c r="O7" i="4"/>
  <c r="N7" i="4"/>
  <c r="L7" i="1" s="1"/>
  <c r="O20" i="4"/>
  <c r="N20" i="4"/>
  <c r="L20" i="1" s="1"/>
  <c r="O42" i="4"/>
  <c r="N42" i="4"/>
  <c r="L42" i="1" s="1"/>
  <c r="O55" i="4"/>
  <c r="N55" i="4"/>
  <c r="L55" i="1" s="1"/>
  <c r="O68" i="4"/>
  <c r="N68" i="4"/>
  <c r="L68" i="1" s="1"/>
  <c r="O90" i="4"/>
  <c r="N90" i="4"/>
  <c r="L90" i="1" s="1"/>
  <c r="N596" i="4"/>
  <c r="L596" i="1" s="1"/>
  <c r="M596" i="1" s="1"/>
  <c r="N487" i="4"/>
  <c r="L487" i="1" s="1"/>
  <c r="M487" i="1" s="1"/>
  <c r="O487" i="4"/>
  <c r="N473" i="4"/>
  <c r="L473" i="1" s="1"/>
  <c r="M473" i="1" s="1"/>
  <c r="O473" i="4"/>
  <c r="N387" i="4"/>
  <c r="L387" i="1" s="1"/>
  <c r="M387" i="1" s="1"/>
  <c r="N330" i="4"/>
  <c r="L330" i="1" s="1"/>
  <c r="M330" i="1" s="1"/>
  <c r="O330" i="4"/>
  <c r="N639" i="4"/>
  <c r="L639" i="1" s="1"/>
  <c r="M639" i="1" s="1"/>
  <c r="O639" i="4"/>
  <c r="N615" i="4"/>
  <c r="L615" i="1" s="1"/>
  <c r="M615" i="1" s="1"/>
  <c r="O615" i="4"/>
  <c r="N604" i="4"/>
  <c r="L604" i="1" s="1"/>
  <c r="M604" i="1" s="1"/>
  <c r="O604" i="4"/>
  <c r="N593" i="4"/>
  <c r="L593" i="1" s="1"/>
  <c r="M593" i="1" s="1"/>
  <c r="O593" i="4"/>
  <c r="N567" i="4"/>
  <c r="L567" i="1" s="1"/>
  <c r="M567" i="1" s="1"/>
  <c r="N532" i="4"/>
  <c r="L532" i="1" s="1"/>
  <c r="M532" i="1" s="1"/>
  <c r="O532" i="4"/>
  <c r="N521" i="4"/>
  <c r="L521" i="1" s="1"/>
  <c r="M521" i="1" s="1"/>
  <c r="O521" i="4"/>
  <c r="N495" i="4"/>
  <c r="L495" i="1" s="1"/>
  <c r="M495" i="1" s="1"/>
  <c r="N484" i="4"/>
  <c r="L484" i="1" s="1"/>
  <c r="M484" i="1" s="1"/>
  <c r="O484" i="4"/>
  <c r="N469" i="4"/>
  <c r="L469" i="1" s="1"/>
  <c r="M469" i="1" s="1"/>
  <c r="O469" i="4"/>
  <c r="N434" i="4"/>
  <c r="L434" i="1" s="1"/>
  <c r="M434" i="1" s="1"/>
  <c r="O434" i="4"/>
  <c r="N420" i="4"/>
  <c r="L420" i="1" s="1"/>
  <c r="M420" i="1" s="1"/>
  <c r="O420" i="4"/>
  <c r="N409" i="4"/>
  <c r="L409" i="1" s="1"/>
  <c r="M409" i="1" s="1"/>
  <c r="O409" i="4"/>
  <c r="N374" i="4"/>
  <c r="L374" i="1" s="1"/>
  <c r="M374" i="1" s="1"/>
  <c r="O374" i="4"/>
  <c r="N376" i="4"/>
  <c r="L376" i="1" s="1"/>
  <c r="M376" i="1" s="1"/>
  <c r="O376" i="4"/>
  <c r="N280" i="4"/>
  <c r="L280" i="1" s="1"/>
  <c r="O280" i="4"/>
  <c r="N180" i="4"/>
  <c r="L180" i="1" s="1"/>
  <c r="O180" i="4"/>
  <c r="N537" i="4"/>
  <c r="L537" i="1" s="1"/>
  <c r="M537" i="1" s="1"/>
  <c r="O537" i="4"/>
  <c r="N462" i="4"/>
  <c r="L462" i="1" s="1"/>
  <c r="M462" i="1" s="1"/>
  <c r="O462" i="4"/>
  <c r="N162" i="4"/>
  <c r="L162" i="1" s="1"/>
  <c r="O162" i="4"/>
  <c r="N618" i="4"/>
  <c r="L618" i="1" s="1"/>
  <c r="M618" i="1" s="1"/>
  <c r="O618" i="4"/>
  <c r="N584" i="4"/>
  <c r="L584" i="1" s="1"/>
  <c r="M584" i="1" s="1"/>
  <c r="O584" i="4"/>
  <c r="N437" i="4"/>
  <c r="L437" i="1" s="1"/>
  <c r="M437" i="1" s="1"/>
  <c r="O437" i="4"/>
  <c r="N337" i="4"/>
  <c r="L337" i="1" s="1"/>
  <c r="M337" i="1" s="1"/>
  <c r="O337" i="4"/>
  <c r="N321" i="4"/>
  <c r="L321" i="1" s="1"/>
  <c r="M321" i="1" s="1"/>
  <c r="N301" i="4"/>
  <c r="L301" i="1" s="1"/>
  <c r="O301" i="4"/>
  <c r="N273" i="4"/>
  <c r="L273" i="1" s="1"/>
  <c r="N245" i="4"/>
  <c r="L245" i="1" s="1"/>
  <c r="O245" i="4"/>
  <c r="N217" i="4"/>
  <c r="L217" i="1" s="1"/>
  <c r="O217" i="4"/>
  <c r="N189" i="4"/>
  <c r="L189" i="1" s="1"/>
  <c r="N636" i="4"/>
  <c r="L636" i="1" s="1"/>
  <c r="M636" i="1" s="1"/>
  <c r="O636" i="4"/>
  <c r="N613" i="4"/>
  <c r="L613" i="1" s="1"/>
  <c r="M613" i="1" s="1"/>
  <c r="O613" i="4"/>
  <c r="N578" i="4"/>
  <c r="L578" i="1" s="1"/>
  <c r="M578" i="1" s="1"/>
  <c r="O578" i="4"/>
  <c r="N552" i="4"/>
  <c r="L552" i="1" s="1"/>
  <c r="M552" i="1" s="1"/>
  <c r="N541" i="4"/>
  <c r="L541" i="1" s="1"/>
  <c r="M541" i="1" s="1"/>
  <c r="O541" i="4"/>
  <c r="N492" i="4"/>
  <c r="L492" i="1" s="1"/>
  <c r="M492" i="1" s="1"/>
  <c r="N429" i="4"/>
  <c r="L429" i="1" s="1"/>
  <c r="M429" i="1" s="1"/>
  <c r="N406" i="4"/>
  <c r="L406" i="1" s="1"/>
  <c r="M406" i="1" s="1"/>
  <c r="O406" i="4"/>
  <c r="N381" i="4"/>
  <c r="L381" i="1" s="1"/>
  <c r="M381" i="1" s="1"/>
  <c r="O381" i="4"/>
  <c r="N159" i="4"/>
  <c r="L159" i="1" s="1"/>
  <c r="O159" i="4"/>
  <c r="N308" i="4"/>
  <c r="L308" i="1" s="1"/>
  <c r="M308" i="1" s="1"/>
  <c r="O308" i="4"/>
  <c r="N634" i="4"/>
  <c r="L634" i="1" s="1"/>
  <c r="M634" i="1" s="1"/>
  <c r="N450" i="4"/>
  <c r="L450" i="1" s="1"/>
  <c r="M450" i="1" s="1"/>
  <c r="O450" i="4"/>
  <c r="N380" i="4"/>
  <c r="L380" i="1" s="1"/>
  <c r="M380" i="1" s="1"/>
  <c r="O380" i="4"/>
  <c r="N512" i="4"/>
  <c r="L512" i="1" s="1"/>
  <c r="M512" i="1" s="1"/>
  <c r="N411" i="4"/>
  <c r="L411" i="1" s="1"/>
  <c r="M411" i="1" s="1"/>
  <c r="O411" i="4"/>
  <c r="N562" i="4"/>
  <c r="L562" i="1" s="1"/>
  <c r="M562" i="1" s="1"/>
  <c r="O562" i="4"/>
  <c r="N475" i="4"/>
  <c r="L475" i="1" s="1"/>
  <c r="M475" i="1" s="1"/>
  <c r="O475" i="4"/>
  <c r="N207" i="4"/>
  <c r="L207" i="1" s="1"/>
  <c r="O207" i="4"/>
  <c r="N498" i="4"/>
  <c r="L498" i="1" s="1"/>
  <c r="M498" i="1" s="1"/>
  <c r="O498" i="4"/>
  <c r="N400" i="4"/>
  <c r="L400" i="1" s="1"/>
  <c r="M400" i="1" s="1"/>
  <c r="O400" i="4"/>
  <c r="N276" i="4"/>
  <c r="L276" i="1" s="1"/>
  <c r="O276" i="4"/>
  <c r="N228" i="4"/>
  <c r="L228" i="1" s="1"/>
  <c r="O228" i="4"/>
  <c r="N311" i="4"/>
  <c r="L311" i="1" s="1"/>
  <c r="M311" i="1" s="1"/>
  <c r="O311" i="4"/>
  <c r="N238" i="4"/>
  <c r="L238" i="1" s="1"/>
  <c r="N185" i="4"/>
  <c r="L185" i="1" s="1"/>
  <c r="O185" i="4"/>
  <c r="N240" i="4"/>
  <c r="L240" i="1" s="1"/>
  <c r="O240" i="4"/>
  <c r="N264" i="4"/>
  <c r="L264" i="1" s="1"/>
  <c r="O264" i="4"/>
  <c r="N263" i="4"/>
  <c r="L263" i="1" s="1"/>
  <c r="O263" i="4"/>
  <c r="N312" i="4"/>
  <c r="L312" i="1" s="1"/>
  <c r="M312" i="1" s="1"/>
  <c r="O312" i="4"/>
  <c r="N314" i="4"/>
  <c r="L314" i="1" s="1"/>
  <c r="M314" i="1" s="1"/>
  <c r="N154" i="4"/>
  <c r="L154" i="1" s="1"/>
  <c r="O154" i="4"/>
  <c r="N489" i="4"/>
  <c r="L489" i="1" s="1"/>
  <c r="M489" i="1" s="1"/>
  <c r="O489" i="4"/>
  <c r="N585" i="4"/>
  <c r="L585" i="1" s="1"/>
  <c r="M585" i="1" s="1"/>
  <c r="O585" i="4"/>
  <c r="N635" i="4"/>
  <c r="L635" i="1" s="1"/>
  <c r="M635" i="1" s="1"/>
  <c r="O635" i="4"/>
  <c r="N505" i="4"/>
  <c r="L505" i="1" s="1"/>
  <c r="M505" i="1" s="1"/>
  <c r="N385" i="4"/>
  <c r="L385" i="1" s="1"/>
  <c r="M385" i="1" s="1"/>
  <c r="N295" i="4"/>
  <c r="L295" i="1" s="1"/>
  <c r="O295" i="4"/>
  <c r="N218" i="4"/>
  <c r="L218" i="1" s="1"/>
  <c r="O218" i="4"/>
  <c r="N302" i="4"/>
  <c r="L302" i="1" s="1"/>
  <c r="M302" i="1" s="1"/>
  <c r="M301" i="1" s="1"/>
  <c r="M300" i="1" s="1"/>
  <c r="M299" i="1" s="1"/>
  <c r="M298" i="1" s="1"/>
  <c r="M297" i="1" s="1"/>
  <c r="M296" i="1" s="1"/>
  <c r="M295" i="1" s="1"/>
  <c r="M294" i="1" s="1"/>
  <c r="M293" i="1" s="1"/>
  <c r="M292" i="1" s="1"/>
  <c r="M291" i="1" s="1"/>
  <c r="M290" i="1" s="1"/>
  <c r="M289" i="1" s="1"/>
  <c r="M288" i="1" s="1"/>
  <c r="M287" i="1" s="1"/>
  <c r="M286" i="1" s="1"/>
  <c r="M285" i="1" s="1"/>
  <c r="M284" i="1" s="1"/>
  <c r="M283" i="1" s="1"/>
  <c r="M282" i="1" s="1"/>
  <c r="M281" i="1" s="1"/>
  <c r="M280" i="1" s="1"/>
  <c r="M279" i="1" s="1"/>
  <c r="M278" i="1" s="1"/>
  <c r="M277" i="1" s="1"/>
  <c r="M276" i="1" s="1"/>
  <c r="M275" i="1" s="1"/>
  <c r="M274" i="1" s="1"/>
  <c r="M273" i="1" s="1"/>
  <c r="M272" i="1" s="1"/>
  <c r="M271" i="1" s="1"/>
  <c r="M270" i="1" s="1"/>
  <c r="M269" i="1" s="1"/>
  <c r="M268" i="1" s="1"/>
  <c r="M267" i="1" s="1"/>
  <c r="M266" i="1" s="1"/>
  <c r="M265" i="1" s="1"/>
  <c r="M264" i="1" s="1"/>
  <c r="M263" i="1" s="1"/>
  <c r="M262" i="1" s="1"/>
  <c r="M261" i="1" s="1"/>
  <c r="M260" i="1" s="1"/>
  <c r="M259" i="1" s="1"/>
  <c r="M258" i="1" s="1"/>
  <c r="M257" i="1" s="1"/>
  <c r="M256" i="1" s="1"/>
  <c r="M255" i="1" s="1"/>
  <c r="M254" i="1" s="1"/>
  <c r="M253" i="1" s="1"/>
  <c r="M252" i="1" s="1"/>
  <c r="M251" i="1" s="1"/>
  <c r="M250" i="1" s="1"/>
  <c r="M249" i="1" s="1"/>
  <c r="M248" i="1" s="1"/>
  <c r="M247" i="1" s="1"/>
  <c r="M246" i="1" s="1"/>
  <c r="M245" i="1" s="1"/>
  <c r="M244" i="1" s="1"/>
  <c r="M243" i="1" s="1"/>
  <c r="M242" i="1" s="1"/>
  <c r="M241" i="1" s="1"/>
  <c r="M240" i="1" s="1"/>
  <c r="M239" i="1" s="1"/>
  <c r="M238" i="1" s="1"/>
  <c r="M237" i="1" s="1"/>
  <c r="M236" i="1" s="1"/>
  <c r="M235" i="1" s="1"/>
  <c r="M234" i="1" s="1"/>
  <c r="M233" i="1" s="1"/>
  <c r="M232" i="1" s="1"/>
  <c r="M231" i="1" s="1"/>
  <c r="M230" i="1" s="1"/>
  <c r="M229" i="1" s="1"/>
  <c r="M228" i="1" s="1"/>
  <c r="M227" i="1" s="1"/>
  <c r="M226" i="1" s="1"/>
  <c r="M225" i="1" s="1"/>
  <c r="M224" i="1" s="1"/>
  <c r="M223" i="1" s="1"/>
  <c r="M222" i="1" s="1"/>
  <c r="M221" i="1" s="1"/>
  <c r="M220" i="1" s="1"/>
  <c r="M219" i="1" s="1"/>
  <c r="M218" i="1" s="1"/>
  <c r="M217" i="1" s="1"/>
  <c r="M216" i="1" s="1"/>
  <c r="M215" i="1" s="1"/>
  <c r="M214" i="1" s="1"/>
  <c r="M213" i="1" s="1"/>
  <c r="M212" i="1" s="1"/>
  <c r="M211" i="1" s="1"/>
  <c r="M210" i="1" s="1"/>
  <c r="M209" i="1" s="1"/>
  <c r="M208" i="1" s="1"/>
  <c r="M207" i="1" s="1"/>
  <c r="M206" i="1" s="1"/>
  <c r="M205" i="1" s="1"/>
  <c r="M204" i="1" s="1"/>
  <c r="M203" i="1" s="1"/>
  <c r="M202" i="1" s="1"/>
  <c r="M201" i="1" s="1"/>
  <c r="M200" i="1" s="1"/>
  <c r="M199" i="1" s="1"/>
  <c r="M198" i="1" s="1"/>
  <c r="M197" i="1" s="1"/>
  <c r="M196" i="1" s="1"/>
  <c r="M195" i="1" s="1"/>
  <c r="M194" i="1" s="1"/>
  <c r="M193" i="1" s="1"/>
  <c r="M192" i="1" s="1"/>
  <c r="M191" i="1" s="1"/>
  <c r="M190" i="1" s="1"/>
  <c r="M189" i="1" s="1"/>
  <c r="M188" i="1" s="1"/>
  <c r="M187" i="1" s="1"/>
  <c r="M186" i="1" s="1"/>
  <c r="M185" i="1" s="1"/>
  <c r="M184" i="1" s="1"/>
  <c r="M183" i="1" s="1"/>
  <c r="M182" i="1" s="1"/>
  <c r="M181" i="1" s="1"/>
  <c r="M180" i="1" s="1"/>
  <c r="M179" i="1" s="1"/>
  <c r="M178" i="1" s="1"/>
  <c r="M177" i="1" s="1"/>
  <c r="M176" i="1" s="1"/>
  <c r="M175" i="1" s="1"/>
  <c r="M174" i="1" s="1"/>
  <c r="M173" i="1" s="1"/>
  <c r="M172" i="1" s="1"/>
  <c r="M171" i="1" s="1"/>
  <c r="M170" i="1" s="1"/>
  <c r="M169" i="1" s="1"/>
  <c r="M168" i="1" s="1"/>
  <c r="M167" i="1" s="1"/>
  <c r="M166" i="1" s="1"/>
  <c r="M165" i="1" s="1"/>
  <c r="M164" i="1" s="1"/>
  <c r="M163" i="1" s="1"/>
  <c r="M162" i="1" s="1"/>
  <c r="M161" i="1" s="1"/>
  <c r="M160" i="1" s="1"/>
  <c r="M159" i="1" s="1"/>
  <c r="M158" i="1" s="1"/>
  <c r="M157" i="1" s="1"/>
  <c r="M156" i="1" s="1"/>
  <c r="M155" i="1" s="1"/>
  <c r="M154" i="1" s="1"/>
  <c r="M153" i="1" s="1"/>
  <c r="M152" i="1" s="1"/>
  <c r="M151" i="1" s="1"/>
  <c r="M150" i="1" s="1"/>
  <c r="M149" i="1" s="1"/>
  <c r="M148" i="1" s="1"/>
  <c r="M147" i="1" s="1"/>
  <c r="M146" i="1" s="1"/>
  <c r="M145" i="1" s="1"/>
  <c r="M144" i="1" s="1"/>
  <c r="M143" i="1" s="1"/>
  <c r="M142" i="1" s="1"/>
  <c r="M141" i="1" s="1"/>
  <c r="M140" i="1" s="1"/>
  <c r="M139" i="1" s="1"/>
  <c r="M138" i="1" s="1"/>
  <c r="M137" i="1" s="1"/>
  <c r="M136" i="1" s="1"/>
  <c r="M135" i="1" s="1"/>
  <c r="M134" i="1" s="1"/>
  <c r="M133" i="1" s="1"/>
  <c r="M132" i="1" s="1"/>
  <c r="M131" i="1" s="1"/>
  <c r="M130" i="1" s="1"/>
  <c r="M129" i="1" s="1"/>
  <c r="M128" i="1" s="1"/>
  <c r="M127" i="1" s="1"/>
  <c r="M126" i="1" s="1"/>
  <c r="M125" i="1" s="1"/>
  <c r="M124" i="1" s="1"/>
  <c r="M123" i="1" s="1"/>
  <c r="M122" i="1" s="1"/>
  <c r="M121" i="1" s="1"/>
  <c r="M120" i="1" s="1"/>
  <c r="M119" i="1" s="1"/>
  <c r="M118" i="1" s="1"/>
  <c r="M117" i="1" s="1"/>
  <c r="M116" i="1" s="1"/>
  <c r="M115" i="1" s="1"/>
  <c r="M114" i="1" s="1"/>
  <c r="M113" i="1" s="1"/>
  <c r="M112" i="1" s="1"/>
  <c r="M111" i="1" s="1"/>
  <c r="M110" i="1" s="1"/>
  <c r="M109" i="1" s="1"/>
  <c r="M108" i="1" s="1"/>
  <c r="M107" i="1" s="1"/>
  <c r="M106" i="1" s="1"/>
  <c r="M105" i="1" s="1"/>
  <c r="M104" i="1" s="1"/>
  <c r="M103" i="1" s="1"/>
  <c r="M102" i="1" s="1"/>
  <c r="M101" i="1" s="1"/>
  <c r="M100" i="1" s="1"/>
  <c r="M99" i="1" s="1"/>
  <c r="M98" i="1" s="1"/>
  <c r="M97" i="1" s="1"/>
  <c r="M96" i="1" s="1"/>
  <c r="M95" i="1" s="1"/>
  <c r="M94" i="1" s="1"/>
  <c r="M93" i="1" s="1"/>
  <c r="M92" i="1" s="1"/>
  <c r="M91" i="1" s="1"/>
  <c r="M90" i="1" s="1"/>
  <c r="M89" i="1" s="1"/>
  <c r="M88" i="1" s="1"/>
  <c r="M87" i="1" s="1"/>
  <c r="M86" i="1" s="1"/>
  <c r="M85" i="1" s="1"/>
  <c r="M84" i="1" s="1"/>
  <c r="M83" i="1" s="1"/>
  <c r="M82" i="1" s="1"/>
  <c r="M81" i="1" s="1"/>
  <c r="M80" i="1" s="1"/>
  <c r="M79" i="1" s="1"/>
  <c r="M78" i="1" s="1"/>
  <c r="M77" i="1" s="1"/>
  <c r="M76" i="1" s="1"/>
  <c r="M75" i="1" s="1"/>
  <c r="M74" i="1" s="1"/>
  <c r="M73" i="1" s="1"/>
  <c r="M72" i="1" s="1"/>
  <c r="M71" i="1" s="1"/>
  <c r="M70" i="1" s="1"/>
  <c r="M69" i="1" s="1"/>
  <c r="M68" i="1" s="1"/>
  <c r="M67" i="1" s="1"/>
  <c r="M66" i="1" s="1"/>
  <c r="M65" i="1" s="1"/>
  <c r="M64" i="1" s="1"/>
  <c r="M63" i="1" s="1"/>
  <c r="M62" i="1" s="1"/>
  <c r="M61" i="1" s="1"/>
  <c r="M60" i="1" s="1"/>
  <c r="M59" i="1" s="1"/>
  <c r="M58" i="1" s="1"/>
  <c r="M57" i="1" s="1"/>
  <c r="M56" i="1" s="1"/>
  <c r="M55" i="1" s="1"/>
  <c r="M54" i="1" s="1"/>
  <c r="M53" i="1" s="1"/>
  <c r="M52" i="1" s="1"/>
  <c r="M51" i="1" s="1"/>
  <c r="M50" i="1" s="1"/>
  <c r="M49" i="1" s="1"/>
  <c r="M48" i="1" s="1"/>
  <c r="M47" i="1" s="1"/>
  <c r="M46" i="1" s="1"/>
  <c r="M45" i="1" s="1"/>
  <c r="M44" i="1" s="1"/>
  <c r="M43" i="1" s="1"/>
  <c r="M42" i="1" s="1"/>
  <c r="M41" i="1" s="1"/>
  <c r="M40" i="1" s="1"/>
  <c r="M39" i="1" s="1"/>
  <c r="M38" i="1" s="1"/>
  <c r="M37" i="1" s="1"/>
  <c r="M36" i="1" s="1"/>
  <c r="M35" i="1" s="1"/>
  <c r="M34" i="1" s="1"/>
  <c r="M33" i="1" s="1"/>
  <c r="M32" i="1" s="1"/>
  <c r="M31" i="1" s="1"/>
  <c r="M30" i="1" s="1"/>
  <c r="M29" i="1" s="1"/>
  <c r="M28" i="1" s="1"/>
  <c r="M27" i="1" s="1"/>
  <c r="M26" i="1" s="1"/>
  <c r="M25" i="1" s="1"/>
  <c r="M24" i="1" s="1"/>
  <c r="M23" i="1" s="1"/>
  <c r="M22" i="1" s="1"/>
  <c r="M21" i="1" s="1"/>
  <c r="M20" i="1" s="1"/>
  <c r="M19" i="1" s="1"/>
  <c r="M18" i="1" s="1"/>
  <c r="M17" i="1" s="1"/>
  <c r="M16" i="1" s="1"/>
  <c r="M15" i="1" s="1"/>
  <c r="M14" i="1" s="1"/>
  <c r="M13" i="1" s="1"/>
  <c r="M12" i="1" s="1"/>
  <c r="M11" i="1" s="1"/>
  <c r="M10" i="1" s="1"/>
  <c r="M9" i="1" s="1"/>
  <c r="M8" i="1" s="1"/>
  <c r="M7" i="1" s="1"/>
  <c r="M6" i="1" s="1"/>
  <c r="M5" i="1" s="1"/>
  <c r="M4" i="1" s="1"/>
  <c r="O302" i="4"/>
  <c r="N403" i="4"/>
  <c r="L403" i="1" s="1"/>
  <c r="M403" i="1" s="1"/>
  <c r="O403" i="4"/>
  <c r="N355" i="4"/>
  <c r="L355" i="1" s="1"/>
  <c r="M355" i="1" s="1"/>
  <c r="O355" i="4"/>
  <c r="N307" i="4"/>
  <c r="L307" i="1" s="1"/>
  <c r="M307" i="1" s="1"/>
  <c r="O307" i="4"/>
  <c r="N243" i="4"/>
  <c r="L243" i="1" s="1"/>
  <c r="O243" i="4"/>
  <c r="N186" i="4"/>
  <c r="L186" i="1" s="1"/>
  <c r="O186" i="4"/>
  <c r="N350" i="4"/>
  <c r="L350" i="1" s="1"/>
  <c r="M350" i="1" s="1"/>
  <c r="O350" i="4"/>
  <c r="N270" i="4"/>
  <c r="L270" i="1" s="1"/>
  <c r="N183" i="4"/>
  <c r="L183" i="1" s="1"/>
  <c r="N453" i="4"/>
  <c r="L453" i="1" s="1"/>
  <c r="M453" i="1" s="1"/>
  <c r="N347" i="4"/>
  <c r="L347" i="1" s="1"/>
  <c r="M347" i="1" s="1"/>
  <c r="N234" i="4"/>
  <c r="L234" i="1" s="1"/>
  <c r="N315" i="4"/>
  <c r="L315" i="1" s="1"/>
  <c r="M315" i="1" s="1"/>
  <c r="O315" i="4"/>
  <c r="N339" i="4"/>
  <c r="L339" i="1" s="1"/>
  <c r="M339" i="1" s="1"/>
  <c r="O339" i="4"/>
  <c r="N130" i="4"/>
  <c r="L130" i="1" s="1"/>
  <c r="O130" i="4"/>
  <c r="N129" i="4"/>
  <c r="L129" i="1" s="1"/>
  <c r="O129" i="4"/>
  <c r="N101" i="4"/>
  <c r="L101" i="1" s="1"/>
  <c r="O101" i="4"/>
  <c r="N111" i="4"/>
  <c r="L111" i="1" s="1"/>
  <c r="O111" i="4"/>
  <c r="N136" i="4"/>
  <c r="L136" i="1" s="1"/>
  <c r="O136" i="4"/>
  <c r="N102" i="4"/>
  <c r="L102" i="1" s="1"/>
  <c r="O102" i="4"/>
  <c r="N115" i="4"/>
  <c r="L115" i="1" s="1"/>
  <c r="O115" i="4"/>
  <c r="N128" i="4"/>
  <c r="L128" i="1" s="1"/>
  <c r="O128" i="4"/>
  <c r="N131" i="4"/>
  <c r="L131" i="1" s="1"/>
  <c r="O131" i="4"/>
  <c r="N109" i="4"/>
  <c r="L109" i="1" s="1"/>
  <c r="O109" i="4"/>
  <c r="N134" i="4"/>
  <c r="L134" i="1" s="1"/>
  <c r="O134" i="4"/>
  <c r="N144" i="4"/>
  <c r="L144" i="1" s="1"/>
  <c r="O144" i="4"/>
  <c r="O255" i="4"/>
  <c r="O195" i="4"/>
  <c r="O351" i="4"/>
  <c r="O11" i="4"/>
  <c r="N11" i="4"/>
  <c r="L11" i="1" s="1"/>
  <c r="O33" i="4"/>
  <c r="N33" i="4"/>
  <c r="L33" i="1" s="1"/>
  <c r="O46" i="4"/>
  <c r="N46" i="4"/>
  <c r="L46" i="1" s="1"/>
  <c r="O59" i="4"/>
  <c r="N59" i="4"/>
  <c r="L59" i="1" s="1"/>
  <c r="O81" i="4"/>
  <c r="N81" i="4"/>
  <c r="L81" i="1" s="1"/>
  <c r="O94" i="4"/>
  <c r="N94" i="4"/>
  <c r="L94" i="1" s="1"/>
  <c r="O64" i="4"/>
  <c r="N64" i="4"/>
  <c r="L64" i="1" s="1"/>
  <c r="O89" i="4"/>
  <c r="N89" i="4"/>
  <c r="L89" i="1" s="1"/>
  <c r="O13" i="4"/>
  <c r="N13" i="4"/>
  <c r="L13" i="1" s="1"/>
  <c r="O38" i="4"/>
  <c r="N38" i="4"/>
  <c r="L38" i="1" s="1"/>
  <c r="O48" i="4"/>
  <c r="N48" i="4"/>
  <c r="L48" i="1" s="1"/>
  <c r="O61" i="4"/>
  <c r="N61" i="4"/>
  <c r="L61" i="1" s="1"/>
  <c r="O86" i="4"/>
  <c r="N86" i="4"/>
  <c r="L86" i="1" s="1"/>
  <c r="O96" i="4"/>
  <c r="N96" i="4"/>
  <c r="L96" i="1" s="1"/>
  <c r="O15" i="4"/>
  <c r="N15" i="4"/>
  <c r="L15" i="1" s="1"/>
  <c r="O76" i="4"/>
  <c r="N76" i="4"/>
  <c r="L76" i="1" s="1"/>
  <c r="O29" i="4"/>
  <c r="N29" i="4"/>
  <c r="L29" i="1" s="1"/>
  <c r="O8" i="4"/>
  <c r="N8" i="4"/>
  <c r="L8" i="1" s="1"/>
  <c r="O30" i="4"/>
  <c r="N30" i="4"/>
  <c r="L30" i="1" s="1"/>
  <c r="O43" i="4"/>
  <c r="N43" i="4"/>
  <c r="L43" i="1" s="1"/>
  <c r="O56" i="4"/>
  <c r="N56" i="4"/>
  <c r="L56" i="1" s="1"/>
  <c r="O78" i="4"/>
  <c r="N78" i="4"/>
  <c r="L78" i="1" s="1"/>
  <c r="O91" i="4"/>
  <c r="N91" i="4"/>
  <c r="L91" i="1" s="1"/>
  <c r="N594" i="4"/>
  <c r="L594" i="1" s="1"/>
  <c r="M594" i="1" s="1"/>
  <c r="O594" i="4"/>
  <c r="N534" i="4"/>
  <c r="L534" i="1" s="1"/>
  <c r="M534" i="1" s="1"/>
  <c r="O534" i="4"/>
  <c r="N147" i="4"/>
  <c r="O147" i="4"/>
  <c r="N558" i="4"/>
  <c r="L558" i="1" s="1"/>
  <c r="M558" i="1" s="1"/>
  <c r="N535" i="4"/>
  <c r="L535" i="1" s="1"/>
  <c r="M535" i="1" s="1"/>
  <c r="O535" i="4"/>
  <c r="N488" i="4"/>
  <c r="L488" i="1" s="1"/>
  <c r="M488" i="1" s="1"/>
  <c r="O488" i="4"/>
  <c r="N423" i="4"/>
  <c r="L423" i="1" s="1"/>
  <c r="M423" i="1" s="1"/>
  <c r="O423" i="4"/>
  <c r="N371" i="4"/>
  <c r="L371" i="1" s="1"/>
  <c r="M371" i="1" s="1"/>
  <c r="O371" i="4"/>
  <c r="N306" i="4"/>
  <c r="L306" i="1" s="1"/>
  <c r="M306" i="1" s="1"/>
  <c r="O306" i="4"/>
  <c r="N640" i="4"/>
  <c r="L640" i="1" s="1"/>
  <c r="M640" i="1" s="1"/>
  <c r="O640" i="4"/>
  <c r="N616" i="4"/>
  <c r="L616" i="1" s="1"/>
  <c r="M616" i="1" s="1"/>
  <c r="O616" i="4"/>
  <c r="N605" i="4"/>
  <c r="L605" i="1" s="1"/>
  <c r="M605" i="1" s="1"/>
  <c r="O605" i="4"/>
  <c r="N579" i="4"/>
  <c r="L579" i="1" s="1"/>
  <c r="M579" i="1" s="1"/>
  <c r="O579" i="4"/>
  <c r="N556" i="4"/>
  <c r="L556" i="1" s="1"/>
  <c r="M556" i="1" s="1"/>
  <c r="O556" i="4"/>
  <c r="N533" i="4"/>
  <c r="L533" i="1" s="1"/>
  <c r="M533" i="1" s="1"/>
  <c r="O533" i="4"/>
  <c r="N507" i="4"/>
  <c r="L507" i="1" s="1"/>
  <c r="M507" i="1" s="1"/>
  <c r="N496" i="4"/>
  <c r="L496" i="1" s="1"/>
  <c r="M496" i="1" s="1"/>
  <c r="O496" i="4"/>
  <c r="N485" i="4"/>
  <c r="L485" i="1" s="1"/>
  <c r="M485" i="1" s="1"/>
  <c r="O485" i="4"/>
  <c r="N458" i="4"/>
  <c r="L458" i="1" s="1"/>
  <c r="M458" i="1" s="1"/>
  <c r="O458" i="4"/>
  <c r="N432" i="4"/>
  <c r="L432" i="1" s="1"/>
  <c r="M432" i="1" s="1"/>
  <c r="O432" i="4"/>
  <c r="N421" i="4"/>
  <c r="L421" i="1" s="1"/>
  <c r="M421" i="1" s="1"/>
  <c r="O421" i="4"/>
  <c r="N398" i="4"/>
  <c r="L398" i="1" s="1"/>
  <c r="M398" i="1" s="1"/>
  <c r="O398" i="4"/>
  <c r="N373" i="4"/>
  <c r="L373" i="1" s="1"/>
  <c r="M373" i="1" s="1"/>
  <c r="O373" i="4"/>
  <c r="N356" i="4"/>
  <c r="L356" i="1" s="1"/>
  <c r="M356" i="1" s="1"/>
  <c r="O356" i="4"/>
  <c r="N244" i="4"/>
  <c r="L244" i="1" s="1"/>
  <c r="O244" i="4"/>
  <c r="N597" i="4"/>
  <c r="L597" i="1" s="1"/>
  <c r="M597" i="1" s="1"/>
  <c r="O597" i="4"/>
  <c r="N514" i="4"/>
  <c r="L514" i="1" s="1"/>
  <c r="M514" i="1" s="1"/>
  <c r="O514" i="4"/>
  <c r="N438" i="4"/>
  <c r="L438" i="1" s="1"/>
  <c r="M438" i="1" s="1"/>
  <c r="O438" i="4"/>
  <c r="N231" i="4"/>
  <c r="L231" i="1" s="1"/>
  <c r="O231" i="4"/>
  <c r="N620" i="4"/>
  <c r="L620" i="1" s="1"/>
  <c r="M620" i="1" s="1"/>
  <c r="O620" i="4"/>
  <c r="N522" i="4"/>
  <c r="L522" i="1" s="1"/>
  <c r="M522" i="1" s="1"/>
  <c r="O522" i="4"/>
  <c r="N357" i="4"/>
  <c r="L357" i="1" s="1"/>
  <c r="M357" i="1" s="1"/>
  <c r="O357" i="4"/>
  <c r="N333" i="4"/>
  <c r="L333" i="1" s="1"/>
  <c r="M333" i="1" s="1"/>
  <c r="O333" i="4"/>
  <c r="N317" i="4"/>
  <c r="L317" i="1" s="1"/>
  <c r="M317" i="1" s="1"/>
  <c r="N289" i="4"/>
  <c r="L289" i="1" s="1"/>
  <c r="O289" i="4"/>
  <c r="N265" i="4"/>
  <c r="L265" i="1" s="1"/>
  <c r="O265" i="4"/>
  <c r="N241" i="4"/>
  <c r="L241" i="1" s="1"/>
  <c r="O241" i="4"/>
  <c r="N213" i="4"/>
  <c r="L213" i="1" s="1"/>
  <c r="O213" i="4"/>
  <c r="N181" i="4"/>
  <c r="L181" i="1" s="1"/>
  <c r="O181" i="4"/>
  <c r="N637" i="4"/>
  <c r="L637" i="1" s="1"/>
  <c r="M637" i="1" s="1"/>
  <c r="O637" i="4"/>
  <c r="N602" i="4"/>
  <c r="L602" i="1" s="1"/>
  <c r="M602" i="1" s="1"/>
  <c r="O602" i="4"/>
  <c r="N576" i="4"/>
  <c r="L576" i="1" s="1"/>
  <c r="M576" i="1" s="1"/>
  <c r="O576" i="4"/>
  <c r="N553" i="4"/>
  <c r="L553" i="1" s="1"/>
  <c r="M553" i="1" s="1"/>
  <c r="O553" i="4"/>
  <c r="N518" i="4"/>
  <c r="L518" i="1" s="1"/>
  <c r="M518" i="1" s="1"/>
  <c r="O518" i="4"/>
  <c r="N441" i="4"/>
  <c r="L441" i="1" s="1"/>
  <c r="M441" i="1" s="1"/>
  <c r="O441" i="4"/>
  <c r="N418" i="4"/>
  <c r="L418" i="1" s="1"/>
  <c r="M418" i="1" s="1"/>
  <c r="O418" i="4"/>
  <c r="N407" i="4"/>
  <c r="L407" i="1" s="1"/>
  <c r="M407" i="1" s="1"/>
  <c r="O407" i="4"/>
  <c r="N370" i="4"/>
  <c r="L370" i="1" s="1"/>
  <c r="M370" i="1" s="1"/>
  <c r="O370" i="4"/>
  <c r="N151" i="4"/>
  <c r="L151" i="1" s="1"/>
  <c r="O151" i="4"/>
  <c r="N268" i="4"/>
  <c r="L268" i="1" s="1"/>
  <c r="O268" i="4"/>
  <c r="N610" i="4"/>
  <c r="L610" i="1" s="1"/>
  <c r="M610" i="1" s="1"/>
  <c r="O610" i="4"/>
  <c r="N402" i="4"/>
  <c r="L402" i="1" s="1"/>
  <c r="M402" i="1" s="1"/>
  <c r="O402" i="4"/>
  <c r="N158" i="4"/>
  <c r="L158" i="1" s="1"/>
  <c r="O158" i="4"/>
  <c r="N459" i="4"/>
  <c r="L459" i="1" s="1"/>
  <c r="M459" i="1" s="1"/>
  <c r="O459" i="4"/>
  <c r="N375" i="4"/>
  <c r="L375" i="1" s="1"/>
  <c r="M375" i="1" s="1"/>
  <c r="O375" i="4"/>
  <c r="N563" i="4"/>
  <c r="L563" i="1" s="1"/>
  <c r="M563" i="1" s="1"/>
  <c r="O563" i="4"/>
  <c r="N426" i="4"/>
  <c r="L426" i="1" s="1"/>
  <c r="M426" i="1" s="1"/>
  <c r="O426" i="4"/>
  <c r="N606" i="4"/>
  <c r="L606" i="1" s="1"/>
  <c r="M606" i="1" s="1"/>
  <c r="O606" i="4"/>
  <c r="N500" i="4"/>
  <c r="L500" i="1" s="1"/>
  <c r="M500" i="1" s="1"/>
  <c r="O500" i="4"/>
  <c r="N401" i="4"/>
  <c r="L401" i="1" s="1"/>
  <c r="M401" i="1" s="1"/>
  <c r="O401" i="4"/>
  <c r="N215" i="4"/>
  <c r="L215" i="1" s="1"/>
  <c r="O215" i="4"/>
  <c r="N211" i="4"/>
  <c r="L211" i="1" s="1"/>
  <c r="O211" i="4"/>
  <c r="N310" i="4"/>
  <c r="L310" i="1" s="1"/>
  <c r="M310" i="1" s="1"/>
  <c r="O310" i="4"/>
  <c r="N214" i="4"/>
  <c r="L214" i="1" s="1"/>
  <c r="O214" i="4"/>
  <c r="N169" i="4"/>
  <c r="L169" i="1" s="1"/>
  <c r="O169" i="4"/>
  <c r="N216" i="4"/>
  <c r="L216" i="1" s="1"/>
  <c r="O216" i="4"/>
  <c r="N222" i="4"/>
  <c r="L222" i="1" s="1"/>
  <c r="N184" i="4"/>
  <c r="L184" i="1" s="1"/>
  <c r="O184" i="4"/>
  <c r="N165" i="4"/>
  <c r="L165" i="1" s="1"/>
  <c r="N323" i="4"/>
  <c r="L323" i="1" s="1"/>
  <c r="M323" i="1" s="1"/>
  <c r="O323" i="4"/>
  <c r="N156" i="4"/>
  <c r="L156" i="1" s="1"/>
  <c r="O156" i="4"/>
  <c r="N499" i="4"/>
  <c r="L499" i="1" s="1"/>
  <c r="M499" i="1" s="1"/>
  <c r="O499" i="4"/>
  <c r="N549" i="4"/>
  <c r="L549" i="1" s="1"/>
  <c r="M549" i="1" s="1"/>
  <c r="O549" i="4"/>
  <c r="N645" i="4"/>
  <c r="L645" i="1" s="1"/>
  <c r="M645" i="1" s="1"/>
  <c r="O645" i="4"/>
  <c r="N481" i="4"/>
  <c r="L481" i="1" s="1"/>
  <c r="M481" i="1" s="1"/>
  <c r="N361" i="4"/>
  <c r="L361" i="1" s="1"/>
  <c r="M361" i="1" s="1"/>
  <c r="N247" i="4"/>
  <c r="L247" i="1" s="1"/>
  <c r="O247" i="4"/>
  <c r="N230" i="4"/>
  <c r="L230" i="1" s="1"/>
  <c r="O230" i="4"/>
  <c r="N625" i="4"/>
  <c r="L625" i="1" s="1"/>
  <c r="M625" i="1" s="1"/>
  <c r="N529" i="4"/>
  <c r="L529" i="1" s="1"/>
  <c r="M529" i="1" s="1"/>
  <c r="O529" i="4"/>
  <c r="N443" i="4"/>
  <c r="L443" i="1" s="1"/>
  <c r="M443" i="1" s="1"/>
  <c r="O443" i="4"/>
  <c r="N390" i="4"/>
  <c r="L390" i="1" s="1"/>
  <c r="M390" i="1" s="1"/>
  <c r="O390" i="4"/>
  <c r="N291" i="4"/>
  <c r="L291" i="1" s="1"/>
  <c r="N227" i="4"/>
  <c r="L227" i="1" s="1"/>
  <c r="O227" i="4"/>
  <c r="N474" i="4"/>
  <c r="L474" i="1" s="1"/>
  <c r="M474" i="1" s="1"/>
  <c r="O474" i="4"/>
  <c r="N246" i="4"/>
  <c r="L246" i="1" s="1"/>
  <c r="O246" i="4"/>
  <c r="N282" i="4"/>
  <c r="L282" i="1" s="1"/>
  <c r="O282" i="4"/>
  <c r="N198" i="4"/>
  <c r="L198" i="1" s="1"/>
  <c r="O198" i="4"/>
  <c r="N555" i="4"/>
  <c r="L555" i="1" s="1"/>
  <c r="M555" i="1" s="1"/>
  <c r="O555" i="4"/>
  <c r="N142" i="4"/>
  <c r="L142" i="1" s="1"/>
  <c r="O142" i="4"/>
  <c r="N141" i="4"/>
  <c r="L141" i="1" s="1"/>
  <c r="O141" i="4"/>
  <c r="N99" i="4"/>
  <c r="L99" i="1" s="1"/>
  <c r="O99" i="4"/>
  <c r="N124" i="4"/>
  <c r="L124" i="1" s="1"/>
  <c r="O124" i="4"/>
  <c r="N137" i="4"/>
  <c r="L137" i="1" s="1"/>
  <c r="O137" i="4"/>
  <c r="N103" i="4"/>
  <c r="L103" i="1" s="1"/>
  <c r="O103" i="4"/>
  <c r="N116" i="4"/>
  <c r="L116" i="1" s="1"/>
  <c r="O116" i="4"/>
  <c r="N138" i="4"/>
  <c r="L138" i="1" s="1"/>
  <c r="O138" i="4"/>
  <c r="N143" i="4"/>
  <c r="L143" i="1" s="1"/>
  <c r="O143" i="4"/>
  <c r="N122" i="4"/>
  <c r="L122" i="1" s="1"/>
  <c r="O122" i="4"/>
  <c r="N132" i="4"/>
  <c r="L132" i="1" s="1"/>
  <c r="O132" i="4"/>
  <c r="N145" i="4"/>
  <c r="L145" i="1" s="1"/>
  <c r="O145" i="4"/>
  <c r="O21" i="4"/>
  <c r="N21" i="4"/>
  <c r="L21" i="1" s="1"/>
  <c r="O34" i="4"/>
  <c r="N34" i="4"/>
  <c r="L34" i="1" s="1"/>
  <c r="O47" i="4"/>
  <c r="N47" i="4"/>
  <c r="L47" i="1" s="1"/>
  <c r="O69" i="4"/>
  <c r="N69" i="4"/>
  <c r="L69" i="1" s="1"/>
  <c r="O82" i="4"/>
  <c r="N82" i="4"/>
  <c r="L82" i="1" s="1"/>
  <c r="O95" i="4"/>
  <c r="N95" i="4"/>
  <c r="L95" i="1" s="1"/>
  <c r="O40" i="4"/>
  <c r="N40" i="4"/>
  <c r="L40" i="1" s="1"/>
  <c r="O65" i="4"/>
  <c r="N65" i="4"/>
  <c r="L65" i="1" s="1"/>
  <c r="O87" i="4"/>
  <c r="N87" i="4"/>
  <c r="L87" i="1" s="1"/>
  <c r="O26" i="4"/>
  <c r="N26" i="4"/>
  <c r="L26" i="1" s="1"/>
  <c r="O36" i="4"/>
  <c r="N36" i="4"/>
  <c r="L36" i="1" s="1"/>
  <c r="O49" i="4"/>
  <c r="N49" i="4"/>
  <c r="L49" i="1" s="1"/>
  <c r="O74" i="4"/>
  <c r="N74" i="4"/>
  <c r="L74" i="1" s="1"/>
  <c r="O84" i="4"/>
  <c r="N84" i="4"/>
  <c r="L84" i="1" s="1"/>
  <c r="O97" i="4"/>
  <c r="N97" i="4"/>
  <c r="L97" i="1" s="1"/>
  <c r="O52" i="4"/>
  <c r="N52" i="4"/>
  <c r="L52" i="1" s="1"/>
  <c r="O77" i="4"/>
  <c r="N77" i="4"/>
  <c r="L77" i="1" s="1"/>
  <c r="O27" i="4"/>
  <c r="N27" i="4"/>
  <c r="L27" i="1" s="1"/>
  <c r="O18" i="4"/>
  <c r="N18" i="4"/>
  <c r="L18" i="1" s="1"/>
  <c r="O31" i="4"/>
  <c r="N31" i="4"/>
  <c r="L31" i="1" s="1"/>
  <c r="O44" i="4"/>
  <c r="N44" i="4"/>
  <c r="L44" i="1" s="1"/>
  <c r="O66" i="4"/>
  <c r="N66" i="4"/>
  <c r="L66" i="1" s="1"/>
  <c r="O79" i="4"/>
  <c r="N79" i="4"/>
  <c r="L79" i="1" s="1"/>
  <c r="O92" i="4"/>
  <c r="N92" i="4"/>
  <c r="L92" i="1" s="1"/>
  <c r="M633" i="4"/>
  <c r="O634" i="4" s="1"/>
  <c r="M467" i="4"/>
  <c r="M491" i="4"/>
  <c r="M566" i="4"/>
  <c r="M220" i="4"/>
  <c r="M568" i="4"/>
  <c r="M557" i="4"/>
  <c r="M272" i="4"/>
  <c r="M313" i="4"/>
  <c r="M269" i="4"/>
  <c r="M221" i="4"/>
  <c r="O222" i="4" s="1"/>
  <c r="M201" i="4"/>
  <c r="O202" i="4" s="1"/>
  <c r="M565" i="4"/>
  <c r="M465" i="4"/>
  <c r="M395" i="4"/>
  <c r="M148" i="4"/>
  <c r="M298" i="4"/>
  <c r="M631" i="4"/>
  <c r="M628" i="4"/>
  <c r="M463" i="4"/>
  <c r="M391" i="4"/>
  <c r="M554" i="4"/>
  <c r="M256" i="4"/>
  <c r="M271" i="4"/>
  <c r="M182" i="4"/>
  <c r="M630" i="4"/>
  <c r="M318" i="4"/>
  <c r="M569" i="4"/>
  <c r="O570" i="4" s="1"/>
  <c r="M632" i="4"/>
  <c r="M589" i="4"/>
  <c r="M506" i="4"/>
  <c r="M550" i="4"/>
  <c r="M413" i="4"/>
  <c r="M188" i="4"/>
  <c r="M266" i="4"/>
  <c r="M364" i="4"/>
  <c r="M296" i="4"/>
  <c r="M464" i="4"/>
  <c r="M414" i="4"/>
  <c r="M297" i="4"/>
  <c r="M257" i="4"/>
  <c r="M233" i="4"/>
  <c r="M504" i="4"/>
  <c r="M493" i="4"/>
  <c r="M454" i="4"/>
  <c r="M382" i="4"/>
  <c r="M200" i="4"/>
  <c r="M586" i="4"/>
  <c r="M503" i="4"/>
  <c r="M236" i="4"/>
  <c r="M170" i="4"/>
  <c r="M599" i="4"/>
  <c r="M623" i="4"/>
  <c r="M544" i="4"/>
  <c r="M384" i="4"/>
  <c r="M415" i="4"/>
  <c r="M368" i="4"/>
  <c r="O369" i="4" s="1"/>
  <c r="M345" i="4"/>
  <c r="M590" i="4"/>
  <c r="M466" i="4"/>
  <c r="M455" i="4"/>
  <c r="M383" i="4"/>
  <c r="M260" i="4"/>
  <c r="M587" i="4"/>
  <c r="M490" i="4"/>
  <c r="M299" i="4"/>
  <c r="M346" i="4"/>
  <c r="M203" i="4"/>
  <c r="O204" i="4" s="1"/>
  <c r="M343" i="4"/>
  <c r="M173" i="4"/>
  <c r="M386" i="4"/>
  <c r="M199" i="4"/>
  <c r="M545" i="4"/>
  <c r="O546" i="4" s="1"/>
  <c r="M320" i="4"/>
  <c r="M416" i="4"/>
  <c r="M494" i="4"/>
  <c r="O495" i="4" s="1"/>
  <c r="M316" i="4"/>
  <c r="M367" i="4"/>
  <c r="M335" i="4"/>
  <c r="M259" i="4"/>
  <c r="M235" i="4"/>
  <c r="M608" i="4"/>
  <c r="M511" i="4"/>
  <c r="M428" i="4"/>
  <c r="M232" i="4"/>
  <c r="M446" i="4"/>
  <c r="M392" i="4"/>
  <c r="M523" i="4"/>
  <c r="M285" i="4"/>
  <c r="M237" i="4"/>
  <c r="M626" i="4"/>
  <c r="M530" i="4"/>
  <c r="M482" i="4"/>
  <c r="M551" i="4"/>
  <c r="M501" i="4"/>
  <c r="M644" i="4"/>
  <c r="M527" i="4"/>
  <c r="M479" i="4"/>
  <c r="M571" i="4"/>
  <c r="M548" i="4"/>
  <c r="M359" i="4"/>
  <c r="M226" i="4"/>
  <c r="M290" i="4"/>
  <c r="M209" i="4"/>
  <c r="M388" i="4"/>
  <c r="M362" i="4"/>
  <c r="M574" i="4"/>
  <c r="M389" i="4"/>
  <c r="M342" i="4"/>
  <c r="M444" i="4"/>
  <c r="M344" i="4"/>
  <c r="M224" i="4"/>
  <c r="O225" i="4" s="1"/>
  <c r="M598" i="4"/>
  <c r="M575" i="4"/>
  <c r="M524" i="4"/>
  <c r="M249" i="4"/>
  <c r="M624" i="4"/>
  <c r="M528" i="4"/>
  <c r="M480" i="4"/>
  <c r="M442" i="4"/>
  <c r="M175" i="4"/>
  <c r="M248" i="4"/>
  <c r="M451" i="4"/>
  <c r="M510" i="4"/>
  <c r="M284" i="4"/>
  <c r="M622" i="4"/>
  <c r="M476" i="4"/>
  <c r="M607" i="4"/>
  <c r="M572" i="4"/>
  <c r="O573" i="4" s="1"/>
  <c r="M448" i="4"/>
  <c r="M360" i="4"/>
  <c r="M251" i="4"/>
  <c r="O252" i="4" s="1"/>
  <c r="M358" i="4"/>
  <c r="M287" i="4"/>
  <c r="M250" i="4"/>
  <c r="M223" i="4"/>
  <c r="M164" i="4"/>
  <c r="M595" i="4"/>
  <c r="M445" i="4"/>
  <c r="M619" i="4"/>
  <c r="M341" i="4"/>
  <c r="M293" i="4"/>
  <c r="M340" i="4"/>
  <c r="M292" i="4"/>
  <c r="M502" i="4"/>
  <c r="M452" i="4"/>
  <c r="M478" i="4"/>
  <c r="M286" i="4"/>
  <c r="M365" i="4"/>
  <c r="L147" i="1"/>
  <c r="N149" i="4"/>
  <c r="L149" i="1" s="1"/>
  <c r="A6" i="3"/>
  <c r="A5" i="3"/>
  <c r="A4" i="3"/>
  <c r="A3" i="3"/>
  <c r="A2" i="3"/>
  <c r="N365" i="4" l="1"/>
  <c r="L365" i="1" s="1"/>
  <c r="M365" i="1" s="1"/>
  <c r="O365" i="4"/>
  <c r="N164" i="4"/>
  <c r="L164" i="1" s="1"/>
  <c r="O164" i="4"/>
  <c r="N284" i="4"/>
  <c r="L284" i="1" s="1"/>
  <c r="O284" i="4"/>
  <c r="N624" i="4"/>
  <c r="L624" i="1" s="1"/>
  <c r="M624" i="1" s="1"/>
  <c r="O624" i="4"/>
  <c r="N388" i="4"/>
  <c r="L388" i="1" s="1"/>
  <c r="M388" i="1" s="1"/>
  <c r="O388" i="4"/>
  <c r="N285" i="4"/>
  <c r="L285" i="1" s="1"/>
  <c r="O285" i="4"/>
  <c r="N235" i="4"/>
  <c r="L235" i="1" s="1"/>
  <c r="O235" i="4"/>
  <c r="N343" i="4"/>
  <c r="L343" i="1" s="1"/>
  <c r="M343" i="1" s="1"/>
  <c r="O343" i="4"/>
  <c r="N455" i="4"/>
  <c r="L455" i="1" s="1"/>
  <c r="M455" i="1" s="1"/>
  <c r="O455" i="4"/>
  <c r="N454" i="4"/>
  <c r="L454" i="1" s="1"/>
  <c r="M454" i="1" s="1"/>
  <c r="O454" i="4"/>
  <c r="N296" i="4"/>
  <c r="L296" i="1" s="1"/>
  <c r="O296" i="4"/>
  <c r="N391" i="4"/>
  <c r="L391" i="1" s="1"/>
  <c r="M391" i="1" s="1"/>
  <c r="O391" i="4"/>
  <c r="N298" i="4"/>
  <c r="L298" i="1" s="1"/>
  <c r="O298" i="4"/>
  <c r="N467" i="4"/>
  <c r="L467" i="1" s="1"/>
  <c r="M467" i="1" s="1"/>
  <c r="O467" i="4"/>
  <c r="N478" i="4"/>
  <c r="L478" i="1" s="1"/>
  <c r="M478" i="1" s="1"/>
  <c r="O478" i="4"/>
  <c r="N445" i="4"/>
  <c r="L445" i="1" s="1"/>
  <c r="M445" i="1" s="1"/>
  <c r="O445" i="4"/>
  <c r="N360" i="4"/>
  <c r="L360" i="1" s="1"/>
  <c r="M360" i="1" s="1"/>
  <c r="O360" i="4"/>
  <c r="N451" i="4"/>
  <c r="L451" i="1" s="1"/>
  <c r="M451" i="1" s="1"/>
  <c r="O451" i="4"/>
  <c r="N524" i="4"/>
  <c r="L524" i="1" s="1"/>
  <c r="M524" i="1" s="1"/>
  <c r="O524" i="4"/>
  <c r="N574" i="4"/>
  <c r="L574" i="1" s="1"/>
  <c r="M574" i="1" s="1"/>
  <c r="O574" i="4"/>
  <c r="N290" i="4"/>
  <c r="L290" i="1" s="1"/>
  <c r="O290" i="4"/>
  <c r="N501" i="4"/>
  <c r="L501" i="1" s="1"/>
  <c r="M501" i="1" s="1"/>
  <c r="O501" i="4"/>
  <c r="N392" i="4"/>
  <c r="L392" i="1" s="1"/>
  <c r="M392" i="1" s="1"/>
  <c r="O392" i="4"/>
  <c r="N335" i="4"/>
  <c r="L335" i="1" s="1"/>
  <c r="M335" i="1" s="1"/>
  <c r="O335" i="4"/>
  <c r="N386" i="4"/>
  <c r="L386" i="1" s="1"/>
  <c r="M386" i="1" s="1"/>
  <c r="O386" i="4"/>
  <c r="N260" i="4"/>
  <c r="L260" i="1" s="1"/>
  <c r="O260" i="4"/>
  <c r="N384" i="4"/>
  <c r="L384" i="1" s="1"/>
  <c r="M384" i="1" s="1"/>
  <c r="O384" i="4"/>
  <c r="N200" i="4"/>
  <c r="L200" i="1" s="1"/>
  <c r="O200" i="4"/>
  <c r="N414" i="4"/>
  <c r="L414" i="1" s="1"/>
  <c r="M414" i="1" s="1"/>
  <c r="O414" i="4"/>
  <c r="N506" i="4"/>
  <c r="L506" i="1" s="1"/>
  <c r="M506" i="1" s="1"/>
  <c r="O506" i="4"/>
  <c r="N256" i="4"/>
  <c r="L256" i="1" s="1"/>
  <c r="O256" i="4"/>
  <c r="N395" i="4"/>
  <c r="L395" i="1" s="1"/>
  <c r="M395" i="1" s="1"/>
  <c r="O395" i="4"/>
  <c r="N341" i="4"/>
  <c r="L341" i="1" s="1"/>
  <c r="M341" i="1" s="1"/>
  <c r="O341" i="4"/>
  <c r="N358" i="4"/>
  <c r="L358" i="1" s="1"/>
  <c r="M358" i="1" s="1"/>
  <c r="O358" i="4"/>
  <c r="N598" i="4"/>
  <c r="L598" i="1" s="1"/>
  <c r="M598" i="1" s="1"/>
  <c r="O598" i="4"/>
  <c r="N342" i="4"/>
  <c r="L342" i="1" s="1"/>
  <c r="M342" i="1" s="1"/>
  <c r="O342" i="4"/>
  <c r="N482" i="4"/>
  <c r="L482" i="1" s="1"/>
  <c r="M482" i="1" s="1"/>
  <c r="O482" i="4"/>
  <c r="N232" i="4"/>
  <c r="L232" i="1" s="1"/>
  <c r="O232" i="4"/>
  <c r="N490" i="4"/>
  <c r="L490" i="1" s="1"/>
  <c r="M490" i="1" s="1"/>
  <c r="O490" i="4"/>
  <c r="N503" i="4"/>
  <c r="L503" i="1" s="1"/>
  <c r="M503" i="1" s="1"/>
  <c r="O503" i="4"/>
  <c r="N257" i="4"/>
  <c r="L257" i="1" s="1"/>
  <c r="O257" i="4"/>
  <c r="N182" i="4"/>
  <c r="L182" i="1" s="1"/>
  <c r="O182" i="4"/>
  <c r="N565" i="4"/>
  <c r="L565" i="1" s="1"/>
  <c r="M565" i="1" s="1"/>
  <c r="O565" i="4"/>
  <c r="N340" i="4"/>
  <c r="L340" i="1" s="1"/>
  <c r="M340" i="1" s="1"/>
  <c r="O340" i="4"/>
  <c r="N250" i="4"/>
  <c r="L250" i="1" s="1"/>
  <c r="O250" i="4"/>
  <c r="N476" i="4"/>
  <c r="L476" i="1" s="1"/>
  <c r="M476" i="1" s="1"/>
  <c r="O476" i="4"/>
  <c r="N480" i="4"/>
  <c r="L480" i="1" s="1"/>
  <c r="M480" i="1" s="1"/>
  <c r="O480" i="4"/>
  <c r="N344" i="4"/>
  <c r="L344" i="1" s="1"/>
  <c r="M344" i="1" s="1"/>
  <c r="O344" i="4"/>
  <c r="N571" i="4"/>
  <c r="L571" i="1" s="1"/>
  <c r="M571" i="1" s="1"/>
  <c r="O571" i="4"/>
  <c r="N626" i="4"/>
  <c r="L626" i="1" s="1"/>
  <c r="M626" i="1" s="1"/>
  <c r="O626" i="4"/>
  <c r="N511" i="4"/>
  <c r="L511" i="1" s="1"/>
  <c r="M511" i="1" s="1"/>
  <c r="O511" i="4"/>
  <c r="N416" i="4"/>
  <c r="L416" i="1" s="1"/>
  <c r="M416" i="1" s="1"/>
  <c r="O416" i="4"/>
  <c r="N346" i="4"/>
  <c r="L346" i="1" s="1"/>
  <c r="M346" i="1" s="1"/>
  <c r="O346" i="4"/>
  <c r="N590" i="4"/>
  <c r="L590" i="1" s="1"/>
  <c r="M590" i="1" s="1"/>
  <c r="O590" i="4"/>
  <c r="N170" i="4"/>
  <c r="L170" i="1" s="1"/>
  <c r="O170" i="4"/>
  <c r="N504" i="4"/>
  <c r="L504" i="1" s="1"/>
  <c r="M504" i="1" s="1"/>
  <c r="O504" i="4"/>
  <c r="N266" i="4"/>
  <c r="L266" i="1" s="1"/>
  <c r="O266" i="4"/>
  <c r="N318" i="4"/>
  <c r="L318" i="1" s="1"/>
  <c r="M318" i="1" s="1"/>
  <c r="O318" i="4"/>
  <c r="N628" i="4"/>
  <c r="L628" i="1" s="1"/>
  <c r="M628" i="1" s="1"/>
  <c r="O628" i="4"/>
  <c r="N221" i="4"/>
  <c r="L221" i="1" s="1"/>
  <c r="O221" i="4"/>
  <c r="N557" i="4"/>
  <c r="L557" i="1" s="1"/>
  <c r="M557" i="1" s="1"/>
  <c r="O557" i="4"/>
  <c r="O291" i="4"/>
  <c r="O625" i="4"/>
  <c r="O481" i="4"/>
  <c r="O165" i="4"/>
  <c r="N452" i="4"/>
  <c r="L452" i="1" s="1"/>
  <c r="M452" i="1" s="1"/>
  <c r="O452" i="4"/>
  <c r="N293" i="4"/>
  <c r="L293" i="1" s="1"/>
  <c r="O293" i="4"/>
  <c r="N595" i="4"/>
  <c r="L595" i="1" s="1"/>
  <c r="M595" i="1" s="1"/>
  <c r="O595" i="4"/>
  <c r="N287" i="4"/>
  <c r="L287" i="1" s="1"/>
  <c r="O287" i="4"/>
  <c r="N448" i="4"/>
  <c r="L448" i="1" s="1"/>
  <c r="M448" i="1" s="1"/>
  <c r="O448" i="4"/>
  <c r="N622" i="4"/>
  <c r="L622" i="1" s="1"/>
  <c r="M622" i="1" s="1"/>
  <c r="O622" i="4"/>
  <c r="N248" i="4"/>
  <c r="L248" i="1" s="1"/>
  <c r="O248" i="4"/>
  <c r="N528" i="4"/>
  <c r="L528" i="1" s="1"/>
  <c r="M528" i="1" s="1"/>
  <c r="O528" i="4"/>
  <c r="N575" i="4"/>
  <c r="L575" i="1" s="1"/>
  <c r="M575" i="1" s="1"/>
  <c r="O575" i="4"/>
  <c r="N444" i="4"/>
  <c r="L444" i="1" s="1"/>
  <c r="M444" i="1" s="1"/>
  <c r="O444" i="4"/>
  <c r="N362" i="4"/>
  <c r="L362" i="1" s="1"/>
  <c r="M362" i="1" s="1"/>
  <c r="O362" i="4"/>
  <c r="N226" i="4"/>
  <c r="L226" i="1" s="1"/>
  <c r="O226" i="4"/>
  <c r="N479" i="4"/>
  <c r="L479" i="1" s="1"/>
  <c r="M479" i="1" s="1"/>
  <c r="O479" i="4"/>
  <c r="N551" i="4"/>
  <c r="L551" i="1" s="1"/>
  <c r="M551" i="1" s="1"/>
  <c r="O551" i="4"/>
  <c r="N237" i="4"/>
  <c r="L237" i="1" s="1"/>
  <c r="O237" i="4"/>
  <c r="N446" i="4"/>
  <c r="L446" i="1" s="1"/>
  <c r="M446" i="1" s="1"/>
  <c r="O446" i="4"/>
  <c r="N608" i="4"/>
  <c r="L608" i="1" s="1"/>
  <c r="M608" i="1" s="1"/>
  <c r="O608" i="4"/>
  <c r="N367" i="4"/>
  <c r="L367" i="1" s="1"/>
  <c r="M367" i="1" s="1"/>
  <c r="O367" i="4"/>
  <c r="N320" i="4"/>
  <c r="L320" i="1" s="1"/>
  <c r="M320" i="1" s="1"/>
  <c r="O320" i="4"/>
  <c r="N173" i="4"/>
  <c r="L173" i="1" s="1"/>
  <c r="O173" i="4"/>
  <c r="O174" i="4"/>
  <c r="N299" i="4"/>
  <c r="L299" i="1" s="1"/>
  <c r="O299" i="4"/>
  <c r="N383" i="4"/>
  <c r="L383" i="1" s="1"/>
  <c r="M383" i="1" s="1"/>
  <c r="O383" i="4"/>
  <c r="N345" i="4"/>
  <c r="L345" i="1" s="1"/>
  <c r="M345" i="1" s="1"/>
  <c r="O345" i="4"/>
  <c r="N544" i="4"/>
  <c r="L544" i="1" s="1"/>
  <c r="M544" i="1" s="1"/>
  <c r="O544" i="4"/>
  <c r="N236" i="4"/>
  <c r="L236" i="1" s="1"/>
  <c r="O236" i="4"/>
  <c r="N382" i="4"/>
  <c r="L382" i="1" s="1"/>
  <c r="M382" i="1" s="1"/>
  <c r="O382" i="4"/>
  <c r="N233" i="4"/>
  <c r="L233" i="1" s="1"/>
  <c r="O233" i="4"/>
  <c r="N464" i="4"/>
  <c r="L464" i="1" s="1"/>
  <c r="M464" i="1" s="1"/>
  <c r="O464" i="4"/>
  <c r="N188" i="4"/>
  <c r="L188" i="1" s="1"/>
  <c r="O188" i="4"/>
  <c r="N589" i="4"/>
  <c r="L589" i="1" s="1"/>
  <c r="M589" i="1" s="1"/>
  <c r="O589" i="4"/>
  <c r="N630" i="4"/>
  <c r="L630" i="1" s="1"/>
  <c r="M630" i="1" s="1"/>
  <c r="O630" i="4"/>
  <c r="N554" i="4"/>
  <c r="L554" i="1" s="1"/>
  <c r="M554" i="1" s="1"/>
  <c r="O554" i="4"/>
  <c r="N631" i="4"/>
  <c r="L631" i="1" s="1"/>
  <c r="M631" i="1" s="1"/>
  <c r="O631" i="4"/>
  <c r="N465" i="4"/>
  <c r="L465" i="1" s="1"/>
  <c r="M465" i="1" s="1"/>
  <c r="O465" i="4"/>
  <c r="N269" i="4"/>
  <c r="L269" i="1" s="1"/>
  <c r="O269" i="4"/>
  <c r="N568" i="4"/>
  <c r="L568" i="1" s="1"/>
  <c r="M568" i="1" s="1"/>
  <c r="O568" i="4"/>
  <c r="N491" i="4"/>
  <c r="L491" i="1" s="1"/>
  <c r="M491" i="1" s="1"/>
  <c r="O491" i="4"/>
  <c r="O347" i="4"/>
  <c r="O183" i="4"/>
  <c r="O505" i="4"/>
  <c r="O492" i="4"/>
  <c r="O552" i="4"/>
  <c r="O189" i="4"/>
  <c r="O596" i="4"/>
  <c r="O267" i="4"/>
  <c r="O319" i="4"/>
  <c r="O477" i="4"/>
  <c r="O609" i="4"/>
  <c r="O483" i="4"/>
  <c r="O629" i="4"/>
  <c r="O336" i="4"/>
  <c r="O261" i="4"/>
  <c r="O396" i="4"/>
  <c r="O591" i="4"/>
  <c r="O363" i="4"/>
  <c r="N572" i="4"/>
  <c r="L572" i="1" s="1"/>
  <c r="M572" i="1" s="1"/>
  <c r="O572" i="4"/>
  <c r="N359" i="4"/>
  <c r="L359" i="1" s="1"/>
  <c r="M359" i="1" s="1"/>
  <c r="O359" i="4"/>
  <c r="N545" i="4"/>
  <c r="L545" i="1" s="1"/>
  <c r="M545" i="1" s="1"/>
  <c r="O545" i="4"/>
  <c r="N623" i="4"/>
  <c r="L623" i="1" s="1"/>
  <c r="M623" i="1" s="1"/>
  <c r="O623" i="4"/>
  <c r="N632" i="4"/>
  <c r="L632" i="1" s="1"/>
  <c r="M632" i="1" s="1"/>
  <c r="O632" i="4"/>
  <c r="N220" i="4"/>
  <c r="L220" i="1" s="1"/>
  <c r="O220" i="4"/>
  <c r="N502" i="4"/>
  <c r="L502" i="1" s="1"/>
  <c r="M502" i="1" s="1"/>
  <c r="O502" i="4"/>
  <c r="N175" i="4"/>
  <c r="L175" i="1" s="1"/>
  <c r="O175" i="4"/>
  <c r="N527" i="4"/>
  <c r="L527" i="1" s="1"/>
  <c r="M527" i="1" s="1"/>
  <c r="O527" i="4"/>
  <c r="N316" i="4"/>
  <c r="L316" i="1" s="1"/>
  <c r="M316" i="1" s="1"/>
  <c r="O316" i="4"/>
  <c r="N368" i="4"/>
  <c r="L368" i="1" s="1"/>
  <c r="M368" i="1" s="1"/>
  <c r="O368" i="4"/>
  <c r="N413" i="4"/>
  <c r="L413" i="1" s="1"/>
  <c r="M413" i="1" s="1"/>
  <c r="O413" i="4"/>
  <c r="N313" i="4"/>
  <c r="L313" i="1" s="1"/>
  <c r="M313" i="1" s="1"/>
  <c r="O313" i="4"/>
  <c r="O361" i="4"/>
  <c r="O317" i="4"/>
  <c r="O507" i="4"/>
  <c r="O558" i="4"/>
  <c r="N286" i="4"/>
  <c r="L286" i="1" s="1"/>
  <c r="O286" i="4"/>
  <c r="N292" i="4"/>
  <c r="L292" i="1" s="1"/>
  <c r="O292" i="4"/>
  <c r="N619" i="4"/>
  <c r="L619" i="1" s="1"/>
  <c r="M619" i="1" s="1"/>
  <c r="O619" i="4"/>
  <c r="N223" i="4"/>
  <c r="L223" i="1" s="1"/>
  <c r="O223" i="4"/>
  <c r="N251" i="4"/>
  <c r="L251" i="1" s="1"/>
  <c r="O251" i="4"/>
  <c r="N607" i="4"/>
  <c r="L607" i="1" s="1"/>
  <c r="M607" i="1" s="1"/>
  <c r="O607" i="4"/>
  <c r="N510" i="4"/>
  <c r="L510" i="1" s="1"/>
  <c r="M510" i="1" s="1"/>
  <c r="O510" i="4"/>
  <c r="N442" i="4"/>
  <c r="L442" i="1" s="1"/>
  <c r="M442" i="1" s="1"/>
  <c r="O442" i="4"/>
  <c r="N249" i="4"/>
  <c r="L249" i="1" s="1"/>
  <c r="O249" i="4"/>
  <c r="N224" i="4"/>
  <c r="L224" i="1" s="1"/>
  <c r="O224" i="4"/>
  <c r="N389" i="4"/>
  <c r="L389" i="1" s="1"/>
  <c r="M389" i="1" s="1"/>
  <c r="O389" i="4"/>
  <c r="N209" i="4"/>
  <c r="L209" i="1" s="1"/>
  <c r="O209" i="4"/>
  <c r="N548" i="4"/>
  <c r="L548" i="1" s="1"/>
  <c r="M548" i="1" s="1"/>
  <c r="O548" i="4"/>
  <c r="N644" i="4"/>
  <c r="L644" i="1" s="1"/>
  <c r="M644" i="1" s="1"/>
  <c r="O644" i="4"/>
  <c r="N530" i="4"/>
  <c r="L530" i="1" s="1"/>
  <c r="M530" i="1" s="1"/>
  <c r="O530" i="4"/>
  <c r="N523" i="4"/>
  <c r="L523" i="1" s="1"/>
  <c r="M523" i="1" s="1"/>
  <c r="O523" i="4"/>
  <c r="N428" i="4"/>
  <c r="L428" i="1" s="1"/>
  <c r="M428" i="1" s="1"/>
  <c r="O428" i="4"/>
  <c r="N259" i="4"/>
  <c r="L259" i="1" s="1"/>
  <c r="O259" i="4"/>
  <c r="N494" i="4"/>
  <c r="L494" i="1" s="1"/>
  <c r="M494" i="1" s="1"/>
  <c r="O494" i="4"/>
  <c r="N199" i="4"/>
  <c r="L199" i="1" s="1"/>
  <c r="O199" i="4"/>
  <c r="N203" i="4"/>
  <c r="L203" i="1" s="1"/>
  <c r="O203" i="4"/>
  <c r="N587" i="4"/>
  <c r="L587" i="1" s="1"/>
  <c r="M587" i="1" s="1"/>
  <c r="O587" i="4"/>
  <c r="N466" i="4"/>
  <c r="L466" i="1" s="1"/>
  <c r="M466" i="1" s="1"/>
  <c r="O466" i="4"/>
  <c r="N415" i="4"/>
  <c r="L415" i="1" s="1"/>
  <c r="M415" i="1" s="1"/>
  <c r="O415" i="4"/>
  <c r="N599" i="4"/>
  <c r="L599" i="1" s="1"/>
  <c r="M599" i="1" s="1"/>
  <c r="O599" i="4"/>
  <c r="N586" i="4"/>
  <c r="L586" i="1" s="1"/>
  <c r="M586" i="1" s="1"/>
  <c r="O586" i="4"/>
  <c r="N493" i="4"/>
  <c r="L493" i="1" s="1"/>
  <c r="M493" i="1" s="1"/>
  <c r="O493" i="4"/>
  <c r="N297" i="4"/>
  <c r="L297" i="1" s="1"/>
  <c r="O297" i="4"/>
  <c r="N364" i="4"/>
  <c r="L364" i="1" s="1"/>
  <c r="M364" i="1" s="1"/>
  <c r="O364" i="4"/>
  <c r="N550" i="4"/>
  <c r="L550" i="1" s="1"/>
  <c r="M550" i="1" s="1"/>
  <c r="O550" i="4"/>
  <c r="N569" i="4"/>
  <c r="L569" i="1" s="1"/>
  <c r="M569" i="1" s="1"/>
  <c r="O569" i="4"/>
  <c r="N271" i="4"/>
  <c r="L271" i="1" s="1"/>
  <c r="O271" i="4"/>
  <c r="N463" i="4"/>
  <c r="L463" i="1" s="1"/>
  <c r="M463" i="1" s="1"/>
  <c r="O463" i="4"/>
  <c r="N148" i="4"/>
  <c r="L148" i="1" s="1"/>
  <c r="O148" i="4"/>
  <c r="N201" i="4"/>
  <c r="L201" i="1" s="1"/>
  <c r="O201" i="4"/>
  <c r="N272" i="4"/>
  <c r="L272" i="1" s="1"/>
  <c r="O272" i="4"/>
  <c r="N566" i="4"/>
  <c r="L566" i="1" s="1"/>
  <c r="M566" i="1" s="1"/>
  <c r="O566" i="4"/>
  <c r="N633" i="4"/>
  <c r="L633" i="1" s="1"/>
  <c r="M633" i="1" s="1"/>
  <c r="O633" i="4"/>
  <c r="O234" i="4"/>
  <c r="O453" i="4"/>
  <c r="O270" i="4"/>
  <c r="O385" i="4"/>
  <c r="O314" i="4"/>
  <c r="O238" i="4"/>
  <c r="O512" i="4"/>
  <c r="O429" i="4"/>
  <c r="O273" i="4"/>
  <c r="O321" i="4"/>
  <c r="O567" i="4"/>
  <c r="O387" i="4"/>
  <c r="O171" i="4"/>
  <c r="O449" i="4"/>
  <c r="O258" i="4"/>
  <c r="O366" i="4"/>
  <c r="O588" i="4"/>
  <c r="O525" i="4"/>
  <c r="O288" i="4"/>
  <c r="O300" i="4"/>
  <c r="O417" i="4"/>
  <c r="O468" i="4"/>
  <c r="O531" i="4"/>
  <c r="O627" i="4"/>
  <c r="O393" i="4"/>
  <c r="O210" i="4"/>
  <c r="O447" i="4"/>
  <c r="O600" i="4"/>
  <c r="O176" i="4"/>
  <c r="O456" i="4"/>
  <c r="O294" i="4"/>
  <c r="O149" i="4"/>
  <c r="A1" i="3"/>
</calcChain>
</file>

<file path=xl/sharedStrings.xml><?xml version="1.0" encoding="utf-8"?>
<sst xmlns="http://schemas.openxmlformats.org/spreadsheetml/2006/main" count="108" uniqueCount="75">
  <si>
    <t>Year</t>
  </si>
  <si>
    <t>Month</t>
  </si>
  <si>
    <t>CPI</t>
  </si>
  <si>
    <t>FRED: CPIAUCSL</t>
  </si>
  <si>
    <t>CoreCPI</t>
  </si>
  <si>
    <t>FRED: CPILFESL</t>
  </si>
  <si>
    <t>Legend:</t>
  </si>
  <si>
    <t>yellow =</t>
  </si>
  <si>
    <t xml:space="preserve">original series, mostly downloaded from Fed St. Louis online database </t>
  </si>
  <si>
    <t>blue =</t>
  </si>
  <si>
    <t>own calculations based on yellow series</t>
  </si>
  <si>
    <t>FFR</t>
  </si>
  <si>
    <t>FRED: FEDFUNDS</t>
  </si>
  <si>
    <t>Effective Federal Funds Rate, Percent, Quarterly, Not Seasonally Adjusted</t>
  </si>
  <si>
    <t>Unemp</t>
  </si>
  <si>
    <t>FRED: UNRATE</t>
  </si>
  <si>
    <t>Unemployment Rate, Percent, Quarterly, Seasonally Adjusted</t>
  </si>
  <si>
    <t>BondSprd</t>
  </si>
  <si>
    <t>FRED: BAA10YM</t>
  </si>
  <si>
    <t>Potential output</t>
  </si>
  <si>
    <t>Prices</t>
  </si>
  <si>
    <t>Interest rate</t>
  </si>
  <si>
    <t>Unemployment</t>
  </si>
  <si>
    <t>Bond premium</t>
  </si>
  <si>
    <t>IP</t>
  </si>
  <si>
    <t>FRED: INDPRO</t>
  </si>
  <si>
    <t>Industrial Production: Total Index, Index 2012=100, Monthly, Seasonally Adjusted</t>
  </si>
  <si>
    <t>Consumer Price Index for All Urban Consumers: All Items in U.S. City Average, Index 1982-1984=100, Monthly, Seasonally Adjusted</t>
  </si>
  <si>
    <t>Consumer Price Index for All Urban Consumers: All Items Less Food and Energy in U.S. City Average, Index 1982-1984=100, Monthly, Seasonally Adjusted</t>
  </si>
  <si>
    <t>Moody's Seasoned Baa Corporate Bond Yield Relative to Yield on 10-Year Treasury Constant Maturity, Percent, Monthly, Not Seasonally Adjusted</t>
  </si>
  <si>
    <t>Real activity</t>
  </si>
  <si>
    <t>MGDPIHS</t>
  </si>
  <si>
    <t>Monthly real GDP indicator</t>
  </si>
  <si>
    <t>Source: https://ihsmarkit.com/products/us-monthly-gdp-index.html</t>
  </si>
  <si>
    <t>Quarter</t>
  </si>
  <si>
    <t>GDP</t>
  </si>
  <si>
    <t>PotGDP</t>
  </si>
  <si>
    <t>Chicago Fed National Activity Index, m/m growth above/below potential</t>
  </si>
  <si>
    <t>FRED: CFNAI</t>
  </si>
  <si>
    <t>GDPgap</t>
  </si>
  <si>
    <t>log(PotGDP)</t>
  </si>
  <si>
    <t>GDPgrowth</t>
  </si>
  <si>
    <t>oriChicago</t>
  </si>
  <si>
    <t>rescChicago</t>
  </si>
  <si>
    <t>mpsprGK</t>
  </si>
  <si>
    <t>Monetary policy surprises by Gertler &amp; Karadi (2015)</t>
  </si>
  <si>
    <t>Online appendix, labelled mp1_tc</t>
  </si>
  <si>
    <t>Monetary policy surprise</t>
  </si>
  <si>
    <t>PPI</t>
  </si>
  <si>
    <t>Commodity prices</t>
  </si>
  <si>
    <t>Producer Price Index by Commodity: All Commodities, Index 1982=100, Monthly, Not Seasonally Adjusted</t>
  </si>
  <si>
    <t>FRED: PPIACO</t>
  </si>
  <si>
    <t>EBP</t>
  </si>
  <si>
    <t>Risk premium</t>
  </si>
  <si>
    <t>Source: https://www.federalreserve.gov/econresdata/notes/feds-notes/2016/updating-the-recession-risk-and-the-excess-bond-premium-20161006.html</t>
  </si>
  <si>
    <t>Excess bond premium constructed as in Gilchrist &amp; Zakrajsek (2012)</t>
  </si>
  <si>
    <t>mpsprGK4</t>
  </si>
  <si>
    <t>One-year ahead Monetary policy surprises by Gertler &amp; Karadi (2015)</t>
  </si>
  <si>
    <t>Online appendix, labelled ff4_tc</t>
  </si>
  <si>
    <t>mpsprNS</t>
  </si>
  <si>
    <t>Monetary policy surprises by Nakamura &amp; Steinsson (2018)</t>
  </si>
  <si>
    <t>Source: https://eml.berkeley.edu/~enakamura/papers.html</t>
  </si>
  <si>
    <t>mpsprRR</t>
  </si>
  <si>
    <t>Monetary policy surprises according to Romer &amp; Romer (2014)</t>
  </si>
  <si>
    <t>Compiled and provided by http://silviamirandaagrippino.com/code-data</t>
  </si>
  <si>
    <t>mpsprMA</t>
  </si>
  <si>
    <t>Monetary policy surprises of Gertler &amp; Karadi, cleaned for the Information effect by Miranda-Agrippino</t>
  </si>
  <si>
    <t>FFRshadow</t>
  </si>
  <si>
    <t>FFR shadow</t>
  </si>
  <si>
    <t>from 1990m1: Shadow policy rate from Wu &amp; Xia( 2016)</t>
  </si>
  <si>
    <t>Source: https://sites.google.com/view/jingcynthiawu/shadow-rates</t>
  </si>
  <si>
    <t>FFRshadow2</t>
  </si>
  <si>
    <t>FFR shadow2</t>
  </si>
  <si>
    <t>from 1978m1: Shadow policy rate from De Rezende &amp; Ristiniemi</t>
  </si>
  <si>
    <t>Source: https://rafaelbderezende.wixsite.com/rafaelbderezende/research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</si>
</sst>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00"/>
    <numFmt numFmtId="166" formatCode="0.000000000"/>
  </numFmts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1" fillId="0" borderId="0" xfId="0" applyFont="1"/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166" fontId="4" fillId="0" borderId="0" xfId="0" applyNumberFormat="1" applyFont="1"/>
    <xf numFmtId="166" fontId="2" fillId="0" borderId="0" xfId="0" applyNumberFormat="1" applyFont="1"/>
    <xf numFmtId="166" fontId="3" fillId="0" borderId="0" xfId="0" applyNumberFormat="1" applyFont="1"/>
    <xf numFmtId="166" fontId="1" fillId="0" borderId="0" xfId="1" applyNumberFormat="1"/>
    <xf numFmtId="166" fontId="1" fillId="0" borderId="0" xfId="2" applyNumberFormat="1"/>
  </cellXfs>
  <cellStyles count="3">
    <cellStyle name="Normal" xfId="0" builtinId="0"/>
    <cellStyle name="Normal 3" xfId="2" xr:uid="{A9276AFF-805F-1941-996D-F5EC3BB50212}"/>
    <cellStyle name="Normal 5" xfId="1" xr:uid="{415728E0-EE48-8C49-ADD8-785FA1106A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E46EF-34D4-2E4B-969F-258D545301E3}">
  <dimension ref="A1:V649"/>
  <sheetViews>
    <sheetView tabSelected="1" zoomScale="110" zoomScaleNormal="110" workbookViewId="0">
      <pane xSplit="2" ySplit="1" topLeftCell="R551" activePane="bottomRight" state="frozen"/>
      <selection pane="topRight" activeCell="C1" sqref="C1"/>
      <selection pane="bottomLeft" activeCell="A2" sqref="A2"/>
      <selection pane="bottomRight" activeCell="V556" sqref="V556"/>
    </sheetView>
  </sheetViews>
  <sheetFormatPr baseColWidth="10" defaultRowHeight="16" x14ac:dyDescent="0.2"/>
  <cols>
    <col min="3" max="5" width="14.33203125" bestFit="1" customWidth="1"/>
    <col min="6" max="7" width="13.1640625" bestFit="1" customWidth="1"/>
    <col min="8" max="8" width="12.1640625" bestFit="1" customWidth="1"/>
    <col min="9" max="9" width="13.83203125" bestFit="1" customWidth="1"/>
    <col min="10" max="10" width="12.6640625" bestFit="1" customWidth="1"/>
    <col min="11" max="11" width="15.6640625" bestFit="1" customWidth="1"/>
    <col min="12" max="12" width="16.33203125" bestFit="1" customWidth="1"/>
    <col min="13" max="13" width="13.83203125" bestFit="1" customWidth="1"/>
    <col min="14" max="14" width="12.33203125" bestFit="1" customWidth="1"/>
    <col min="15" max="15" width="14.33203125" bestFit="1" customWidth="1"/>
    <col min="16" max="17" width="12.33203125" bestFit="1" customWidth="1"/>
    <col min="18" max="20" width="12.6640625" bestFit="1" customWidth="1"/>
    <col min="21" max="22" width="13.1640625" bestFit="1" customWidth="1"/>
  </cols>
  <sheetData>
    <row r="1" spans="1:22" x14ac:dyDescent="0.2">
      <c r="A1" t="s">
        <v>0</v>
      </c>
      <c r="B1" t="s">
        <v>1</v>
      </c>
      <c r="C1" s="2" t="s">
        <v>24</v>
      </c>
      <c r="D1" s="2" t="s">
        <v>2</v>
      </c>
      <c r="E1" s="2" t="s">
        <v>4</v>
      </c>
      <c r="F1" s="2" t="s">
        <v>11</v>
      </c>
      <c r="G1" s="2" t="s">
        <v>14</v>
      </c>
      <c r="H1" s="2" t="s">
        <v>17</v>
      </c>
      <c r="I1" s="2" t="s">
        <v>42</v>
      </c>
      <c r="J1" s="3" t="s">
        <v>43</v>
      </c>
      <c r="K1" s="2" t="s">
        <v>31</v>
      </c>
      <c r="L1" s="3" t="s">
        <v>36</v>
      </c>
      <c r="M1" s="3" t="s">
        <v>39</v>
      </c>
      <c r="N1" s="2" t="s">
        <v>44</v>
      </c>
      <c r="O1" s="2" t="s">
        <v>48</v>
      </c>
      <c r="P1" s="2" t="s">
        <v>52</v>
      </c>
      <c r="Q1" s="2" t="s">
        <v>56</v>
      </c>
      <c r="R1" s="2" t="s">
        <v>59</v>
      </c>
      <c r="S1" s="2" t="s">
        <v>62</v>
      </c>
      <c r="T1" s="2" t="s">
        <v>65</v>
      </c>
      <c r="U1" s="2" t="s">
        <v>67</v>
      </c>
      <c r="V1" s="2" t="s">
        <v>71</v>
      </c>
    </row>
    <row r="2" spans="1:22" x14ac:dyDescent="0.2">
      <c r="A2">
        <v>1967</v>
      </c>
      <c r="B2">
        <v>1</v>
      </c>
      <c r="C2" s="8">
        <v>36.226100000000002</v>
      </c>
      <c r="D2" s="8">
        <v>32.9</v>
      </c>
      <c r="E2" s="8">
        <v>34.200000000000003</v>
      </c>
      <c r="F2" s="8">
        <v>4.9400000000000004</v>
      </c>
      <c r="G2" s="8">
        <v>3.9</v>
      </c>
      <c r="H2" s="8">
        <v>1.39</v>
      </c>
      <c r="I2" s="9"/>
      <c r="J2" s="9"/>
      <c r="K2" s="9"/>
      <c r="L2" s="9"/>
      <c r="M2" s="9"/>
      <c r="N2" s="9"/>
      <c r="O2" s="8">
        <v>33.4</v>
      </c>
      <c r="P2" s="8"/>
      <c r="Q2" s="8"/>
      <c r="R2" s="8"/>
      <c r="S2" s="8"/>
      <c r="T2" s="8"/>
      <c r="U2" s="8">
        <f t="shared" ref="U2:U20" si="0">F2</f>
        <v>4.9400000000000004</v>
      </c>
      <c r="V2" s="8">
        <f t="shared" ref="V2:V4" si="1">F2</f>
        <v>4.9400000000000004</v>
      </c>
    </row>
    <row r="3" spans="1:22" x14ac:dyDescent="0.2">
      <c r="A3">
        <v>1967</v>
      </c>
      <c r="B3">
        <v>2</v>
      </c>
      <c r="C3" s="8">
        <v>35.815199999999997</v>
      </c>
      <c r="D3" s="8">
        <v>33</v>
      </c>
      <c r="E3" s="8">
        <v>34.200000000000003</v>
      </c>
      <c r="F3" s="8">
        <v>5</v>
      </c>
      <c r="G3" s="8">
        <v>3.8</v>
      </c>
      <c r="H3" s="8">
        <v>1.19</v>
      </c>
      <c r="I3" s="9"/>
      <c r="J3" s="9"/>
      <c r="K3" s="9"/>
      <c r="L3" s="9">
        <f>help_quarterly_to_monthly!N3</f>
        <v>4369.7637633744207</v>
      </c>
      <c r="M3" s="9"/>
      <c r="N3" s="9"/>
      <c r="O3" s="8">
        <v>33.4</v>
      </c>
      <c r="P3" s="8"/>
      <c r="Q3" s="8"/>
      <c r="R3" s="8"/>
      <c r="S3" s="8"/>
      <c r="T3" s="8"/>
      <c r="U3" s="8">
        <f t="shared" si="0"/>
        <v>5</v>
      </c>
      <c r="V3" s="8">
        <f t="shared" si="1"/>
        <v>5</v>
      </c>
    </row>
    <row r="4" spans="1:22" x14ac:dyDescent="0.2">
      <c r="A4">
        <v>1967</v>
      </c>
      <c r="B4">
        <v>3</v>
      </c>
      <c r="C4" s="8">
        <v>35.613300000000002</v>
      </c>
      <c r="D4" s="8">
        <v>33</v>
      </c>
      <c r="E4" s="8">
        <v>34.299999999999997</v>
      </c>
      <c r="F4" s="8">
        <v>4.53</v>
      </c>
      <c r="G4" s="8">
        <v>3.8</v>
      </c>
      <c r="H4" s="8">
        <v>1.31</v>
      </c>
      <c r="I4" s="8">
        <v>-0.34</v>
      </c>
      <c r="J4" s="9">
        <f>I4*0.4188-0.1</f>
        <v>-0.24239200000000002</v>
      </c>
      <c r="K4" s="9"/>
      <c r="L4" s="9">
        <f>help_quarterly_to_monthly!N4</f>
        <v>4386.0479441264306</v>
      </c>
      <c r="M4" s="9">
        <f>M5-J5</f>
        <v>1.1641714464606319</v>
      </c>
      <c r="N4" s="9"/>
      <c r="O4" s="8">
        <v>33.299999999999997</v>
      </c>
      <c r="P4" s="8"/>
      <c r="Q4" s="8"/>
      <c r="R4" s="8"/>
      <c r="S4" s="8"/>
      <c r="T4" s="8"/>
      <c r="U4" s="8">
        <f t="shared" si="0"/>
        <v>4.53</v>
      </c>
      <c r="V4" s="8">
        <f t="shared" si="1"/>
        <v>4.53</v>
      </c>
    </row>
    <row r="5" spans="1:22" x14ac:dyDescent="0.2">
      <c r="A5">
        <v>1967</v>
      </c>
      <c r="B5">
        <v>4</v>
      </c>
      <c r="C5" s="8">
        <v>35.949199999999998</v>
      </c>
      <c r="D5" s="8">
        <v>33.1</v>
      </c>
      <c r="E5" s="8">
        <v>34.4</v>
      </c>
      <c r="F5" s="8">
        <v>4.05</v>
      </c>
      <c r="G5" s="8">
        <v>3.8</v>
      </c>
      <c r="H5" s="8">
        <v>1.24</v>
      </c>
      <c r="I5" s="8">
        <v>0.02</v>
      </c>
      <c r="J5" s="9">
        <f t="shared" ref="J5:J68" si="2">I5*0.4188-0.1</f>
        <v>-9.1624000000000011E-2</v>
      </c>
      <c r="K5" s="9"/>
      <c r="L5" s="9">
        <f>help_quarterly_to_monthly!N5</f>
        <v>4402.3928088323319</v>
      </c>
      <c r="M5" s="9">
        <f t="shared" ref="M5:M67" si="3">M6-J6</f>
        <v>1.0725474464606319</v>
      </c>
      <c r="N5" s="9"/>
      <c r="O5" s="8">
        <v>33.1</v>
      </c>
      <c r="P5" s="8"/>
      <c r="Q5" s="8"/>
      <c r="R5" s="8"/>
      <c r="S5" s="8"/>
      <c r="T5" s="8"/>
      <c r="U5" s="8">
        <f t="shared" si="0"/>
        <v>4.05</v>
      </c>
      <c r="V5" s="8">
        <f t="shared" ref="V5:V33" si="4">F5</f>
        <v>4.05</v>
      </c>
    </row>
    <row r="6" spans="1:22" x14ac:dyDescent="0.2">
      <c r="A6">
        <v>1967</v>
      </c>
      <c r="B6">
        <v>5</v>
      </c>
      <c r="C6" s="8">
        <v>35.635599999999997</v>
      </c>
      <c r="D6" s="8">
        <v>33.1</v>
      </c>
      <c r="E6" s="8">
        <v>34.5</v>
      </c>
      <c r="F6" s="8">
        <v>3.94</v>
      </c>
      <c r="G6" s="8">
        <v>3.8</v>
      </c>
      <c r="H6" s="8">
        <v>1.1100000000000001</v>
      </c>
      <c r="I6" s="8">
        <v>-0.55000000000000004</v>
      </c>
      <c r="J6" s="9">
        <f t="shared" si="2"/>
        <v>-0.33034000000000002</v>
      </c>
      <c r="K6" s="9"/>
      <c r="L6" s="9">
        <f>help_quarterly_to_monthly!N6</f>
        <v>4418.7985836344487</v>
      </c>
      <c r="M6" s="9">
        <f t="shared" si="3"/>
        <v>0.74220744646063197</v>
      </c>
      <c r="N6" s="9"/>
      <c r="O6" s="8">
        <v>33.299999999999997</v>
      </c>
      <c r="P6" s="8"/>
      <c r="Q6" s="8"/>
      <c r="R6" s="8"/>
      <c r="S6" s="8"/>
      <c r="T6" s="8"/>
      <c r="U6" s="8">
        <f t="shared" si="0"/>
        <v>3.94</v>
      </c>
      <c r="V6" s="8">
        <f t="shared" si="4"/>
        <v>3.94</v>
      </c>
    </row>
    <row r="7" spans="1:22" x14ac:dyDescent="0.2">
      <c r="A7">
        <v>1967</v>
      </c>
      <c r="B7">
        <v>6</v>
      </c>
      <c r="C7" s="8">
        <v>35.631100000000004</v>
      </c>
      <c r="D7" s="8">
        <v>33.299999999999997</v>
      </c>
      <c r="E7" s="8">
        <v>34.6</v>
      </c>
      <c r="F7" s="8">
        <v>3.98</v>
      </c>
      <c r="G7" s="8">
        <v>3.9</v>
      </c>
      <c r="H7" s="8">
        <v>1.1299999999999999</v>
      </c>
      <c r="I7" s="8">
        <v>0.04</v>
      </c>
      <c r="J7" s="9">
        <f t="shared" si="2"/>
        <v>-8.3248000000000003E-2</v>
      </c>
      <c r="K7" s="9"/>
      <c r="L7" s="9">
        <f>help_quarterly_to_monthly!N7</f>
        <v>4435.2068091289711</v>
      </c>
      <c r="M7" s="9">
        <f t="shared" si="3"/>
        <v>0.65895944646063198</v>
      </c>
      <c r="N7" s="9"/>
      <c r="O7" s="8">
        <v>33.5</v>
      </c>
      <c r="P7" s="8"/>
      <c r="Q7" s="8"/>
      <c r="R7" s="8"/>
      <c r="S7" s="8"/>
      <c r="T7" s="8"/>
      <c r="U7" s="8">
        <f t="shared" si="0"/>
        <v>3.98</v>
      </c>
      <c r="V7" s="8">
        <f t="shared" si="4"/>
        <v>3.98</v>
      </c>
    </row>
    <row r="8" spans="1:22" x14ac:dyDescent="0.2">
      <c r="A8">
        <v>1967</v>
      </c>
      <c r="B8">
        <v>7</v>
      </c>
      <c r="C8" s="8">
        <v>35.549999999999997</v>
      </c>
      <c r="D8" s="8">
        <v>33.4</v>
      </c>
      <c r="E8" s="8">
        <v>34.700000000000003</v>
      </c>
      <c r="F8" s="8">
        <v>3.79</v>
      </c>
      <c r="G8" s="8">
        <v>3.8</v>
      </c>
      <c r="H8" s="8">
        <v>1.1000000000000001</v>
      </c>
      <c r="I8" s="8">
        <v>-0.32</v>
      </c>
      <c r="J8" s="9">
        <f t="shared" si="2"/>
        <v>-0.234016</v>
      </c>
      <c r="K8" s="9"/>
      <c r="L8" s="9">
        <f>help_quarterly_to_monthly!N8</f>
        <v>4451.6759629185381</v>
      </c>
      <c r="M8" s="9">
        <f t="shared" si="3"/>
        <v>0.42494344646063198</v>
      </c>
      <c r="N8" s="9"/>
      <c r="O8" s="8">
        <v>33.5</v>
      </c>
      <c r="P8" s="8"/>
      <c r="Q8" s="8"/>
      <c r="R8" s="8"/>
      <c r="S8" s="8"/>
      <c r="T8" s="8"/>
      <c r="U8" s="8">
        <f t="shared" si="0"/>
        <v>3.79</v>
      </c>
      <c r="V8" s="8">
        <f t="shared" si="4"/>
        <v>3.79</v>
      </c>
    </row>
    <row r="9" spans="1:22" x14ac:dyDescent="0.2">
      <c r="A9">
        <v>1967</v>
      </c>
      <c r="B9">
        <v>8</v>
      </c>
      <c r="C9" s="8">
        <v>36.231099999999998</v>
      </c>
      <c r="D9" s="8">
        <v>33.5</v>
      </c>
      <c r="E9" s="8">
        <v>34.9</v>
      </c>
      <c r="F9" s="8">
        <v>3.9</v>
      </c>
      <c r="G9" s="8">
        <v>3.8</v>
      </c>
      <c r="H9" s="8">
        <v>1.05</v>
      </c>
      <c r="I9" s="8">
        <v>1.01</v>
      </c>
      <c r="J9" s="9">
        <f t="shared" si="2"/>
        <v>0.32298800000000005</v>
      </c>
      <c r="K9" s="9"/>
      <c r="L9" s="9">
        <f>help_quarterly_to_monthly!N9</f>
        <v>4468.2062712468332</v>
      </c>
      <c r="M9" s="9">
        <f t="shared" si="3"/>
        <v>0.74793144646063203</v>
      </c>
      <c r="N9" s="9"/>
      <c r="O9" s="8">
        <v>33.4</v>
      </c>
      <c r="P9" s="8"/>
      <c r="Q9" s="8"/>
      <c r="R9" s="8"/>
      <c r="S9" s="8"/>
      <c r="T9" s="8"/>
      <c r="U9" s="8">
        <f t="shared" si="0"/>
        <v>3.9</v>
      </c>
      <c r="V9" s="8">
        <f t="shared" si="4"/>
        <v>3.9</v>
      </c>
    </row>
    <row r="10" spans="1:22" x14ac:dyDescent="0.2">
      <c r="A10">
        <v>1967</v>
      </c>
      <c r="B10">
        <v>9</v>
      </c>
      <c r="C10" s="8">
        <v>36.1723</v>
      </c>
      <c r="D10" s="8">
        <v>33.6</v>
      </c>
      <c r="E10" s="8">
        <v>35</v>
      </c>
      <c r="F10" s="8">
        <v>3.99</v>
      </c>
      <c r="G10" s="8">
        <v>3.8</v>
      </c>
      <c r="H10" s="8">
        <v>1.1000000000000001</v>
      </c>
      <c r="I10" s="8">
        <v>-0.05</v>
      </c>
      <c r="J10" s="9">
        <f t="shared" si="2"/>
        <v>-0.12094000000000001</v>
      </c>
      <c r="K10" s="9"/>
      <c r="L10" s="9">
        <f>help_quarterly_to_monthly!N10</f>
        <v>4485.0147271261321</v>
      </c>
      <c r="M10" s="9">
        <f t="shared" si="3"/>
        <v>0.62699144646063198</v>
      </c>
      <c r="N10" s="9"/>
      <c r="O10" s="8">
        <v>33.4</v>
      </c>
      <c r="P10" s="8"/>
      <c r="Q10" s="8"/>
      <c r="R10" s="8"/>
      <c r="S10" s="8"/>
      <c r="T10" s="8"/>
      <c r="U10" s="8">
        <f t="shared" si="0"/>
        <v>3.99</v>
      </c>
      <c r="V10" s="8">
        <f t="shared" si="4"/>
        <v>3.99</v>
      </c>
    </row>
    <row r="11" spans="1:22" x14ac:dyDescent="0.2">
      <c r="A11">
        <v>1967</v>
      </c>
      <c r="B11">
        <v>10</v>
      </c>
      <c r="C11" s="8">
        <v>36.466900000000003</v>
      </c>
      <c r="D11" s="8">
        <v>33.700000000000003</v>
      </c>
      <c r="E11" s="8">
        <v>35.1</v>
      </c>
      <c r="F11" s="8">
        <v>3.88</v>
      </c>
      <c r="G11" s="8">
        <v>4</v>
      </c>
      <c r="H11" s="8">
        <v>1.04</v>
      </c>
      <c r="I11" s="8">
        <v>0.03</v>
      </c>
      <c r="J11" s="9">
        <f t="shared" si="2"/>
        <v>-8.7436E-2</v>
      </c>
      <c r="K11" s="9"/>
      <c r="L11" s="9">
        <f>help_quarterly_to_monthly!N11</f>
        <v>4501.886412894979</v>
      </c>
      <c r="M11" s="9">
        <f t="shared" si="3"/>
        <v>0.53955544646063203</v>
      </c>
      <c r="N11" s="9"/>
      <c r="O11" s="8">
        <v>33.4</v>
      </c>
      <c r="P11" s="8"/>
      <c r="Q11" s="8"/>
      <c r="R11" s="8"/>
      <c r="S11" s="8"/>
      <c r="T11" s="8"/>
      <c r="U11" s="8">
        <f t="shared" si="0"/>
        <v>3.88</v>
      </c>
      <c r="V11" s="8">
        <f t="shared" si="4"/>
        <v>3.88</v>
      </c>
    </row>
    <row r="12" spans="1:22" x14ac:dyDescent="0.2">
      <c r="A12">
        <v>1967</v>
      </c>
      <c r="B12">
        <v>11</v>
      </c>
      <c r="C12" s="8">
        <v>36.988399999999999</v>
      </c>
      <c r="D12" s="8">
        <v>33.9</v>
      </c>
      <c r="E12" s="8">
        <v>35.200000000000003</v>
      </c>
      <c r="F12" s="8">
        <v>4.13</v>
      </c>
      <c r="G12" s="8">
        <v>3.9</v>
      </c>
      <c r="H12" s="8">
        <v>0.97</v>
      </c>
      <c r="I12" s="8">
        <v>1.32</v>
      </c>
      <c r="J12" s="9">
        <f t="shared" si="2"/>
        <v>0.45281600000000011</v>
      </c>
      <c r="K12" s="9"/>
      <c r="L12" s="9">
        <f>help_quarterly_to_monthly!N12</f>
        <v>4518.8215664109885</v>
      </c>
      <c r="M12" s="9">
        <f t="shared" si="3"/>
        <v>0.99237144646063213</v>
      </c>
      <c r="N12" s="9"/>
      <c r="O12" s="8">
        <v>33.4</v>
      </c>
      <c r="P12" s="8"/>
      <c r="Q12" s="8"/>
      <c r="R12" s="8"/>
      <c r="S12" s="8"/>
      <c r="T12" s="8"/>
      <c r="U12" s="8">
        <f t="shared" si="0"/>
        <v>4.13</v>
      </c>
      <c r="V12" s="8">
        <f t="shared" si="4"/>
        <v>4.13</v>
      </c>
    </row>
    <row r="13" spans="1:22" x14ac:dyDescent="0.2">
      <c r="A13">
        <v>1967</v>
      </c>
      <c r="B13">
        <v>12</v>
      </c>
      <c r="C13" s="8">
        <v>37.386800000000001</v>
      </c>
      <c r="D13" s="8">
        <v>34</v>
      </c>
      <c r="E13" s="8">
        <v>35.4</v>
      </c>
      <c r="F13" s="8">
        <v>4.51</v>
      </c>
      <c r="G13" s="8">
        <v>3.8</v>
      </c>
      <c r="H13" s="8">
        <v>1.23</v>
      </c>
      <c r="I13" s="8">
        <v>0.97</v>
      </c>
      <c r="J13" s="9">
        <f t="shared" si="2"/>
        <v>0.30623599999999995</v>
      </c>
      <c r="K13" s="9"/>
      <c r="L13" s="9">
        <f>help_quarterly_to_monthly!N13</f>
        <v>4535.8335674330228</v>
      </c>
      <c r="M13" s="9">
        <f t="shared" si="3"/>
        <v>1.2986074464606321</v>
      </c>
      <c r="N13" s="9"/>
      <c r="O13" s="8">
        <v>33.700000000000003</v>
      </c>
      <c r="P13" s="8"/>
      <c r="Q13" s="8"/>
      <c r="R13" s="8"/>
      <c r="S13" s="8"/>
      <c r="T13" s="8"/>
      <c r="U13" s="8">
        <f t="shared" si="0"/>
        <v>4.51</v>
      </c>
      <c r="V13" s="8">
        <f t="shared" si="4"/>
        <v>4.51</v>
      </c>
    </row>
    <row r="14" spans="1:22" x14ac:dyDescent="0.2">
      <c r="A14">
        <v>1968</v>
      </c>
      <c r="B14">
        <v>1</v>
      </c>
      <c r="C14" s="8">
        <v>37.346499999999999</v>
      </c>
      <c r="D14" s="8">
        <v>34.1</v>
      </c>
      <c r="E14" s="8">
        <v>35.5</v>
      </c>
      <c r="F14" s="8">
        <v>4.6100000000000003</v>
      </c>
      <c r="G14" s="8">
        <v>3.7</v>
      </c>
      <c r="H14" s="8">
        <v>1.31</v>
      </c>
      <c r="I14" s="8">
        <v>-0.46</v>
      </c>
      <c r="J14" s="9">
        <f t="shared" si="2"/>
        <v>-0.29264800000000002</v>
      </c>
      <c r="K14" s="9"/>
      <c r="L14" s="9">
        <f>help_quarterly_to_monthly!N14</f>
        <v>4552.909613510732</v>
      </c>
      <c r="M14" s="9">
        <f t="shared" si="3"/>
        <v>1.0059594464606321</v>
      </c>
      <c r="N14" s="9"/>
      <c r="O14" s="8">
        <v>33.799999999999997</v>
      </c>
      <c r="P14" s="8"/>
      <c r="Q14" s="8"/>
      <c r="R14" s="8"/>
      <c r="S14" s="8"/>
      <c r="T14" s="8"/>
      <c r="U14" s="8">
        <f t="shared" si="0"/>
        <v>4.6100000000000003</v>
      </c>
      <c r="V14" s="8">
        <f t="shared" si="4"/>
        <v>4.6100000000000003</v>
      </c>
    </row>
    <row r="15" spans="1:22" x14ac:dyDescent="0.2">
      <c r="A15">
        <v>1968</v>
      </c>
      <c r="B15">
        <v>2</v>
      </c>
      <c r="C15" s="8">
        <v>37.480400000000003</v>
      </c>
      <c r="D15" s="8">
        <v>34.200000000000003</v>
      </c>
      <c r="E15" s="8">
        <v>35.700000000000003</v>
      </c>
      <c r="F15" s="8">
        <v>4.71</v>
      </c>
      <c r="G15" s="8">
        <v>3.8</v>
      </c>
      <c r="H15" s="8">
        <v>1.24</v>
      </c>
      <c r="I15" s="8">
        <v>0.39</v>
      </c>
      <c r="J15" s="9">
        <f t="shared" si="2"/>
        <v>6.3331999999999999E-2</v>
      </c>
      <c r="K15" s="9"/>
      <c r="L15" s="9">
        <f>help_quarterly_to_monthly!N15</f>
        <v>4570.0499457544302</v>
      </c>
      <c r="M15" s="9">
        <f t="shared" si="3"/>
        <v>1.069291446460632</v>
      </c>
      <c r="N15" s="9"/>
      <c r="O15" s="8">
        <v>34</v>
      </c>
      <c r="P15" s="8"/>
      <c r="Q15" s="8"/>
      <c r="R15" s="8"/>
      <c r="S15" s="8"/>
      <c r="T15" s="8"/>
      <c r="U15" s="8">
        <f t="shared" si="0"/>
        <v>4.71</v>
      </c>
      <c r="V15" s="8">
        <f t="shared" si="4"/>
        <v>4.71</v>
      </c>
    </row>
    <row r="16" spans="1:22" x14ac:dyDescent="0.2">
      <c r="A16">
        <v>1968</v>
      </c>
      <c r="B16">
        <v>3</v>
      </c>
      <c r="C16" s="8">
        <v>37.5974</v>
      </c>
      <c r="D16" s="8">
        <v>34.299999999999997</v>
      </c>
      <c r="E16" s="8">
        <v>35.799999999999997</v>
      </c>
      <c r="F16" s="8">
        <v>5.05</v>
      </c>
      <c r="G16" s="8">
        <v>3.7</v>
      </c>
      <c r="H16" s="8">
        <v>1.1100000000000001</v>
      </c>
      <c r="I16" s="8">
        <v>0.38</v>
      </c>
      <c r="J16" s="9">
        <f t="shared" si="2"/>
        <v>5.9144000000000002E-2</v>
      </c>
      <c r="K16" s="9"/>
      <c r="L16" s="9">
        <f>help_quarterly_to_monthly!N16</f>
        <v>4587.1108979917481</v>
      </c>
      <c r="M16" s="9">
        <f t="shared" si="3"/>
        <v>1.1284354464606321</v>
      </c>
      <c r="N16" s="9"/>
      <c r="O16" s="8">
        <v>34.1</v>
      </c>
      <c r="P16" s="8"/>
      <c r="Q16" s="8"/>
      <c r="R16" s="8"/>
      <c r="S16" s="8"/>
      <c r="T16" s="8"/>
      <c r="U16" s="8">
        <f t="shared" si="0"/>
        <v>5.05</v>
      </c>
      <c r="V16" s="8">
        <f t="shared" si="4"/>
        <v>5.05</v>
      </c>
    </row>
    <row r="17" spans="1:22" x14ac:dyDescent="0.2">
      <c r="A17">
        <v>1968</v>
      </c>
      <c r="B17">
        <v>4</v>
      </c>
      <c r="C17" s="8">
        <v>37.651800000000001</v>
      </c>
      <c r="D17" s="8">
        <v>34.4</v>
      </c>
      <c r="E17" s="8">
        <v>35.9</v>
      </c>
      <c r="F17" s="8">
        <v>5.76</v>
      </c>
      <c r="G17" s="8">
        <v>3.5</v>
      </c>
      <c r="H17" s="8">
        <v>1.33</v>
      </c>
      <c r="I17" s="8">
        <v>0.11</v>
      </c>
      <c r="J17" s="9">
        <f t="shared" si="2"/>
        <v>-5.3932000000000008E-2</v>
      </c>
      <c r="K17" s="9"/>
      <c r="L17" s="9">
        <f>help_quarterly_to_monthly!N17</f>
        <v>4604.2355423319314</v>
      </c>
      <c r="M17" s="9">
        <f t="shared" si="3"/>
        <v>1.074503446460632</v>
      </c>
      <c r="N17" s="9"/>
      <c r="O17" s="8">
        <v>34.1</v>
      </c>
      <c r="P17" s="8"/>
      <c r="Q17" s="8"/>
      <c r="R17" s="8"/>
      <c r="S17" s="8"/>
      <c r="T17" s="8"/>
      <c r="U17" s="8">
        <f t="shared" si="0"/>
        <v>5.76</v>
      </c>
      <c r="V17" s="8">
        <f t="shared" si="4"/>
        <v>5.76</v>
      </c>
    </row>
    <row r="18" spans="1:22" x14ac:dyDescent="0.2">
      <c r="A18">
        <v>1968</v>
      </c>
      <c r="B18">
        <v>5</v>
      </c>
      <c r="C18" s="8">
        <v>38.074100000000001</v>
      </c>
      <c r="D18" s="8">
        <v>34.5</v>
      </c>
      <c r="E18" s="8">
        <v>36</v>
      </c>
      <c r="F18" s="8">
        <v>6.12</v>
      </c>
      <c r="G18" s="8">
        <v>3.5</v>
      </c>
      <c r="H18" s="8">
        <v>1.1599999999999999</v>
      </c>
      <c r="I18" s="8">
        <v>0.63</v>
      </c>
      <c r="J18" s="9">
        <f t="shared" si="2"/>
        <v>0.16384400000000002</v>
      </c>
      <c r="K18" s="9"/>
      <c r="L18" s="9">
        <f>help_quarterly_to_monthly!N18</f>
        <v>4621.4241165509211</v>
      </c>
      <c r="M18" s="9">
        <f t="shared" si="3"/>
        <v>1.2383474464606321</v>
      </c>
      <c r="N18" s="9"/>
      <c r="O18" s="8">
        <v>34.200000000000003</v>
      </c>
      <c r="P18" s="8"/>
      <c r="Q18" s="8"/>
      <c r="R18" s="8"/>
      <c r="S18" s="8"/>
      <c r="T18" s="8"/>
      <c r="U18" s="8">
        <f t="shared" si="0"/>
        <v>6.12</v>
      </c>
      <c r="V18" s="8">
        <f t="shared" si="4"/>
        <v>6.12</v>
      </c>
    </row>
    <row r="19" spans="1:22" x14ac:dyDescent="0.2">
      <c r="A19">
        <v>1968</v>
      </c>
      <c r="B19">
        <v>6</v>
      </c>
      <c r="C19" s="8">
        <v>38.213999999999999</v>
      </c>
      <c r="D19" s="8">
        <v>34.700000000000003</v>
      </c>
      <c r="E19" s="8">
        <v>36.200000000000003</v>
      </c>
      <c r="F19" s="8">
        <v>6.07</v>
      </c>
      <c r="G19" s="8">
        <v>3.7</v>
      </c>
      <c r="H19" s="8">
        <v>1.35</v>
      </c>
      <c r="I19" s="8">
        <v>0.25</v>
      </c>
      <c r="J19" s="9">
        <f t="shared" si="2"/>
        <v>4.6999999999999958E-3</v>
      </c>
      <c r="K19" s="9"/>
      <c r="L19" s="9">
        <f>help_quarterly_to_monthly!N19</f>
        <v>4638.8821317201873</v>
      </c>
      <c r="M19" s="9">
        <f t="shared" si="3"/>
        <v>1.243047446460632</v>
      </c>
      <c r="N19" s="9"/>
      <c r="O19" s="8">
        <v>34.200000000000003</v>
      </c>
      <c r="P19" s="8"/>
      <c r="Q19" s="8"/>
      <c r="R19" s="8"/>
      <c r="S19" s="8"/>
      <c r="T19" s="8"/>
      <c r="U19" s="8">
        <f t="shared" si="0"/>
        <v>6.07</v>
      </c>
      <c r="V19" s="8">
        <f t="shared" si="4"/>
        <v>6.07</v>
      </c>
    </row>
    <row r="20" spans="1:22" x14ac:dyDescent="0.2">
      <c r="A20">
        <v>1968</v>
      </c>
      <c r="B20">
        <v>7</v>
      </c>
      <c r="C20" s="8">
        <v>38.1554</v>
      </c>
      <c r="D20" s="8">
        <v>34.9</v>
      </c>
      <c r="E20" s="8">
        <v>36.4</v>
      </c>
      <c r="F20" s="8">
        <v>6.03</v>
      </c>
      <c r="G20" s="8">
        <v>3.7</v>
      </c>
      <c r="H20" s="8">
        <v>1.48</v>
      </c>
      <c r="I20" s="8">
        <v>0.22</v>
      </c>
      <c r="J20" s="9">
        <f t="shared" si="2"/>
        <v>-7.8640000000000099E-3</v>
      </c>
      <c r="K20" s="9"/>
      <c r="L20" s="9">
        <f>help_quarterly_to_monthly!N20</f>
        <v>4656.406096753808</v>
      </c>
      <c r="M20" s="9">
        <f t="shared" si="3"/>
        <v>1.2351834464606319</v>
      </c>
      <c r="N20" s="9"/>
      <c r="O20" s="8">
        <v>34.299999999999997</v>
      </c>
      <c r="P20" s="8"/>
      <c r="Q20" s="8"/>
      <c r="R20" s="8"/>
      <c r="S20" s="8"/>
      <c r="T20" s="8"/>
      <c r="U20" s="8">
        <f t="shared" si="0"/>
        <v>6.03</v>
      </c>
      <c r="V20" s="8">
        <f t="shared" si="4"/>
        <v>6.03</v>
      </c>
    </row>
    <row r="21" spans="1:22" x14ac:dyDescent="0.2">
      <c r="A21">
        <v>1968</v>
      </c>
      <c r="B21">
        <v>8</v>
      </c>
      <c r="C21" s="8">
        <v>38.261899999999997</v>
      </c>
      <c r="D21" s="8">
        <v>35</v>
      </c>
      <c r="E21" s="8">
        <v>36.5</v>
      </c>
      <c r="F21" s="8">
        <v>6.03</v>
      </c>
      <c r="G21" s="8">
        <v>3.5</v>
      </c>
      <c r="H21" s="8">
        <v>1.4</v>
      </c>
      <c r="I21" s="8">
        <v>0.01</v>
      </c>
      <c r="J21" s="9">
        <f t="shared" si="2"/>
        <v>-9.5812000000000008E-2</v>
      </c>
      <c r="K21" s="9"/>
      <c r="L21" s="9">
        <f>help_quarterly_to_monthly!N21</f>
        <v>4673.9962607857697</v>
      </c>
      <c r="M21" s="9">
        <f t="shared" si="3"/>
        <v>1.1393714464606319</v>
      </c>
      <c r="N21" s="9"/>
      <c r="O21" s="8">
        <v>34.200000000000003</v>
      </c>
      <c r="P21" s="8"/>
      <c r="Q21" s="8"/>
      <c r="R21" s="8"/>
      <c r="S21" s="8"/>
      <c r="T21" s="8"/>
      <c r="U21" s="8">
        <f t="shared" ref="U21:U76" si="5">F21</f>
        <v>6.03</v>
      </c>
      <c r="V21" s="8">
        <f t="shared" si="4"/>
        <v>6.03</v>
      </c>
    </row>
    <row r="22" spans="1:22" x14ac:dyDescent="0.2">
      <c r="A22">
        <v>1968</v>
      </c>
      <c r="B22">
        <v>9</v>
      </c>
      <c r="C22" s="8">
        <v>38.406799999999997</v>
      </c>
      <c r="D22" s="8">
        <v>35.1</v>
      </c>
      <c r="E22" s="8">
        <v>36.700000000000003</v>
      </c>
      <c r="F22" s="8">
        <v>5.78</v>
      </c>
      <c r="G22" s="8">
        <v>3.4</v>
      </c>
      <c r="H22" s="8">
        <v>1.33</v>
      </c>
      <c r="I22" s="8">
        <v>0.49</v>
      </c>
      <c r="J22" s="9">
        <f t="shared" si="2"/>
        <v>0.105212</v>
      </c>
      <c r="K22" s="9"/>
      <c r="L22" s="9">
        <f>help_quarterly_to_monthly!N22</f>
        <v>4691.742093775435</v>
      </c>
      <c r="M22" s="9">
        <f t="shared" si="3"/>
        <v>1.244583446460632</v>
      </c>
      <c r="N22" s="9"/>
      <c r="O22" s="8">
        <v>34.4</v>
      </c>
      <c r="P22" s="8"/>
      <c r="Q22" s="8"/>
      <c r="R22" s="8"/>
      <c r="S22" s="8"/>
      <c r="T22" s="8"/>
      <c r="U22" s="8">
        <f>F22</f>
        <v>5.78</v>
      </c>
      <c r="V22" s="8">
        <f t="shared" si="4"/>
        <v>5.78</v>
      </c>
    </row>
    <row r="23" spans="1:22" x14ac:dyDescent="0.2">
      <c r="A23">
        <v>1968</v>
      </c>
      <c r="B23">
        <v>10</v>
      </c>
      <c r="C23" s="8">
        <v>38.482999999999997</v>
      </c>
      <c r="D23" s="8">
        <v>35.299999999999997</v>
      </c>
      <c r="E23" s="8">
        <v>36.9</v>
      </c>
      <c r="F23" s="8">
        <v>5.91</v>
      </c>
      <c r="G23" s="8">
        <v>3.4</v>
      </c>
      <c r="H23" s="8">
        <v>1.26</v>
      </c>
      <c r="I23" s="8">
        <v>0.52</v>
      </c>
      <c r="J23" s="9">
        <f t="shared" si="2"/>
        <v>0.11777599999999999</v>
      </c>
      <c r="K23" s="9"/>
      <c r="L23" s="9">
        <f>help_quarterly_to_monthly!N23</f>
        <v>4709.5553026402458</v>
      </c>
      <c r="M23" s="9">
        <f t="shared" si="3"/>
        <v>1.3623594464606321</v>
      </c>
      <c r="N23" s="9"/>
      <c r="O23" s="8">
        <v>34.4</v>
      </c>
      <c r="P23" s="8"/>
      <c r="Q23" s="8"/>
      <c r="R23" s="8"/>
      <c r="S23" s="8"/>
      <c r="T23" s="8"/>
      <c r="U23" s="8">
        <f t="shared" si="5"/>
        <v>5.91</v>
      </c>
      <c r="V23" s="8">
        <f t="shared" si="4"/>
        <v>5.91</v>
      </c>
    </row>
    <row r="24" spans="1:22" x14ac:dyDescent="0.2">
      <c r="A24">
        <v>1968</v>
      </c>
      <c r="B24">
        <v>11</v>
      </c>
      <c r="C24" s="8">
        <v>38.980800000000002</v>
      </c>
      <c r="D24" s="8">
        <v>35.4</v>
      </c>
      <c r="E24" s="8">
        <v>37.1</v>
      </c>
      <c r="F24" s="8">
        <v>5.82</v>
      </c>
      <c r="G24" s="8">
        <v>3.4</v>
      </c>
      <c r="H24" s="8">
        <v>1.31</v>
      </c>
      <c r="I24" s="8">
        <v>0.77</v>
      </c>
      <c r="J24" s="9">
        <f t="shared" si="2"/>
        <v>0.22247599999999998</v>
      </c>
      <c r="K24" s="9"/>
      <c r="L24" s="9">
        <f>help_quarterly_to_monthly!N24</f>
        <v>4727.4361431872157</v>
      </c>
      <c r="M24" s="9">
        <f t="shared" si="3"/>
        <v>1.584835446460632</v>
      </c>
      <c r="N24" s="9"/>
      <c r="O24" s="8">
        <v>34.5</v>
      </c>
      <c r="P24" s="8"/>
      <c r="Q24" s="8"/>
      <c r="R24" s="8"/>
      <c r="S24" s="8"/>
      <c r="T24" s="8"/>
      <c r="U24" s="8">
        <f t="shared" si="5"/>
        <v>5.82</v>
      </c>
      <c r="V24" s="8">
        <f t="shared" si="4"/>
        <v>5.82</v>
      </c>
    </row>
    <row r="25" spans="1:22" x14ac:dyDescent="0.2">
      <c r="A25">
        <v>1968</v>
      </c>
      <c r="B25">
        <v>12</v>
      </c>
      <c r="C25" s="8">
        <v>39.103900000000003</v>
      </c>
      <c r="D25" s="8">
        <v>35.6</v>
      </c>
      <c r="E25" s="8">
        <v>37.200000000000003</v>
      </c>
      <c r="F25" s="8">
        <v>6.02</v>
      </c>
      <c r="G25" s="8">
        <v>3.4</v>
      </c>
      <c r="H25" s="8">
        <v>1.2</v>
      </c>
      <c r="I25" s="8">
        <v>0</v>
      </c>
      <c r="J25" s="9">
        <f t="shared" si="2"/>
        <v>-0.1</v>
      </c>
      <c r="K25" s="9"/>
      <c r="L25" s="9">
        <f>help_quarterly_to_monthly!N25</f>
        <v>4744.5267695975899</v>
      </c>
      <c r="M25" s="9">
        <f t="shared" si="3"/>
        <v>1.4848354464606319</v>
      </c>
      <c r="N25" s="9"/>
      <c r="O25" s="8">
        <v>34.6</v>
      </c>
      <c r="P25" s="8"/>
      <c r="Q25" s="8"/>
      <c r="R25" s="8"/>
      <c r="S25" s="8"/>
      <c r="T25" s="8"/>
      <c r="U25" s="8">
        <f t="shared" si="5"/>
        <v>6.02</v>
      </c>
      <c r="V25" s="8">
        <f t="shared" si="4"/>
        <v>6.02</v>
      </c>
    </row>
    <row r="26" spans="1:22" x14ac:dyDescent="0.2">
      <c r="A26">
        <v>1969</v>
      </c>
      <c r="B26">
        <v>1</v>
      </c>
      <c r="C26" s="8">
        <v>39.340499999999999</v>
      </c>
      <c r="D26" s="8">
        <v>35.700000000000003</v>
      </c>
      <c r="E26" s="8">
        <v>37.299999999999997</v>
      </c>
      <c r="F26" s="8">
        <v>6.3</v>
      </c>
      <c r="G26" s="8">
        <v>3.4</v>
      </c>
      <c r="H26" s="8">
        <v>1.28</v>
      </c>
      <c r="I26" s="8">
        <v>0.31</v>
      </c>
      <c r="J26" s="9">
        <f t="shared" si="2"/>
        <v>2.9827999999999993E-2</v>
      </c>
      <c r="K26" s="9"/>
      <c r="L26" s="9">
        <f>help_quarterly_to_monthly!N26</f>
        <v>4761.6791820379167</v>
      </c>
      <c r="M26" s="9">
        <f t="shared" si="3"/>
        <v>1.5146634464606319</v>
      </c>
      <c r="N26" s="9"/>
      <c r="O26" s="8">
        <v>34.799999999999997</v>
      </c>
      <c r="P26" s="8"/>
      <c r="Q26" s="8"/>
      <c r="R26" s="8"/>
      <c r="S26" s="8"/>
      <c r="T26" s="8"/>
      <c r="U26" s="8">
        <f t="shared" si="5"/>
        <v>6.3</v>
      </c>
      <c r="V26" s="8">
        <f t="shared" si="4"/>
        <v>6.3</v>
      </c>
    </row>
    <row r="27" spans="1:22" x14ac:dyDescent="0.2">
      <c r="A27">
        <v>1969</v>
      </c>
      <c r="B27">
        <v>2</v>
      </c>
      <c r="C27" s="8">
        <v>39.592199999999998</v>
      </c>
      <c r="D27" s="8">
        <v>35.799999999999997</v>
      </c>
      <c r="E27" s="8">
        <v>37.6</v>
      </c>
      <c r="F27" s="8">
        <v>6.61</v>
      </c>
      <c r="G27" s="8">
        <v>3.4</v>
      </c>
      <c r="H27" s="8">
        <v>1.1100000000000001</v>
      </c>
      <c r="I27" s="8">
        <v>0.5</v>
      </c>
      <c r="J27" s="9">
        <f t="shared" si="2"/>
        <v>0.1094</v>
      </c>
      <c r="K27" s="9"/>
      <c r="L27" s="9">
        <f>help_quarterly_to_monthly!N27</f>
        <v>4778.8936038770244</v>
      </c>
      <c r="M27" s="9">
        <f t="shared" si="3"/>
        <v>1.6240634464606318</v>
      </c>
      <c r="N27" s="9"/>
      <c r="O27" s="8">
        <v>35</v>
      </c>
      <c r="P27" s="8"/>
      <c r="Q27" s="8"/>
      <c r="R27" s="8"/>
      <c r="S27" s="8"/>
      <c r="T27" s="8"/>
      <c r="U27" s="8">
        <f t="shared" si="5"/>
        <v>6.61</v>
      </c>
      <c r="V27" s="8">
        <f t="shared" si="4"/>
        <v>6.61</v>
      </c>
    </row>
    <row r="28" spans="1:22" x14ac:dyDescent="0.2">
      <c r="A28">
        <v>1969</v>
      </c>
      <c r="B28">
        <v>3</v>
      </c>
      <c r="C28" s="8">
        <v>39.902700000000003</v>
      </c>
      <c r="D28" s="8">
        <v>36.1</v>
      </c>
      <c r="E28" s="8">
        <v>37.799999999999997</v>
      </c>
      <c r="F28" s="8">
        <v>6.79</v>
      </c>
      <c r="G28" s="8">
        <v>3.4</v>
      </c>
      <c r="H28" s="8">
        <v>1.21</v>
      </c>
      <c r="I28" s="8">
        <v>0.48</v>
      </c>
      <c r="J28" s="9">
        <f t="shared" si="2"/>
        <v>0.101024</v>
      </c>
      <c r="K28" s="9"/>
      <c r="L28" s="9">
        <f>help_quarterly_to_monthly!N28</f>
        <v>4795.146091578551</v>
      </c>
      <c r="M28" s="9">
        <f t="shared" si="3"/>
        <v>1.7250874464606318</v>
      </c>
      <c r="N28" s="9"/>
      <c r="O28" s="8">
        <v>35.200000000000003</v>
      </c>
      <c r="P28" s="8"/>
      <c r="Q28" s="8"/>
      <c r="R28" s="8"/>
      <c r="S28" s="10">
        <v>-0.216744002618662</v>
      </c>
      <c r="T28" s="8"/>
      <c r="U28" s="8">
        <f t="shared" si="5"/>
        <v>6.79</v>
      </c>
      <c r="V28" s="8">
        <f t="shared" si="4"/>
        <v>6.79</v>
      </c>
    </row>
    <row r="29" spans="1:22" x14ac:dyDescent="0.2">
      <c r="A29">
        <v>1969</v>
      </c>
      <c r="B29">
        <v>4</v>
      </c>
      <c r="C29" s="8">
        <v>39.755899999999997</v>
      </c>
      <c r="D29" s="8">
        <v>36.299999999999997</v>
      </c>
      <c r="E29" s="8">
        <v>38.1</v>
      </c>
      <c r="F29" s="8">
        <v>7.41</v>
      </c>
      <c r="G29" s="8">
        <v>3.4</v>
      </c>
      <c r="H29" s="8">
        <v>1.37</v>
      </c>
      <c r="I29" s="8">
        <v>0.05</v>
      </c>
      <c r="J29" s="9">
        <f t="shared" si="2"/>
        <v>-7.9060000000000005E-2</v>
      </c>
      <c r="K29" s="9"/>
      <c r="L29" s="9">
        <f>help_quarterly_to_monthly!N29</f>
        <v>4811.4538521901668</v>
      </c>
      <c r="M29" s="9">
        <f t="shared" si="3"/>
        <v>1.6460274464606319</v>
      </c>
      <c r="N29" s="9"/>
      <c r="O29" s="8">
        <v>35.299999999999997</v>
      </c>
      <c r="P29" s="8"/>
      <c r="Q29" s="8"/>
      <c r="R29" s="8"/>
      <c r="S29" s="10">
        <v>0.47364725527222801</v>
      </c>
      <c r="T29" s="8"/>
      <c r="U29" s="8">
        <f t="shared" si="5"/>
        <v>7.41</v>
      </c>
      <c r="V29" s="8">
        <f t="shared" si="4"/>
        <v>7.41</v>
      </c>
    </row>
    <row r="30" spans="1:22" x14ac:dyDescent="0.2">
      <c r="A30">
        <v>1969</v>
      </c>
      <c r="B30">
        <v>5</v>
      </c>
      <c r="C30" s="8">
        <v>39.605600000000003</v>
      </c>
      <c r="D30" s="8">
        <v>36.4</v>
      </c>
      <c r="E30" s="8">
        <v>38.1</v>
      </c>
      <c r="F30" s="8">
        <v>8.67</v>
      </c>
      <c r="G30" s="8">
        <v>3.4</v>
      </c>
      <c r="H30" s="8">
        <v>1.2</v>
      </c>
      <c r="I30" s="8">
        <v>-0.01</v>
      </c>
      <c r="J30" s="9">
        <f t="shared" si="2"/>
        <v>-0.104188</v>
      </c>
      <c r="K30" s="9"/>
      <c r="L30" s="9">
        <f>help_quarterly_to_monthly!N30</f>
        <v>4827.8170736889142</v>
      </c>
      <c r="M30" s="9">
        <f t="shared" si="3"/>
        <v>1.541839446460632</v>
      </c>
      <c r="N30" s="9"/>
      <c r="O30" s="8">
        <v>35.5</v>
      </c>
      <c r="P30" s="8"/>
      <c r="Q30" s="8"/>
      <c r="R30" s="8"/>
      <c r="S30" s="10">
        <v>0.201944183952318</v>
      </c>
      <c r="T30" s="8"/>
      <c r="U30" s="8">
        <f>F30</f>
        <v>8.67</v>
      </c>
      <c r="V30" s="8">
        <f t="shared" si="4"/>
        <v>8.67</v>
      </c>
    </row>
    <row r="31" spans="1:22" x14ac:dyDescent="0.2">
      <c r="A31">
        <v>1969</v>
      </c>
      <c r="B31">
        <v>6</v>
      </c>
      <c r="C31" s="8">
        <v>39.9925</v>
      </c>
      <c r="D31" s="8">
        <v>36.6</v>
      </c>
      <c r="E31" s="8">
        <v>38.299999999999997</v>
      </c>
      <c r="F31" s="8">
        <v>8.9</v>
      </c>
      <c r="G31" s="8">
        <v>3.5</v>
      </c>
      <c r="H31" s="8">
        <v>1.1299999999999999</v>
      </c>
      <c r="I31" s="8">
        <v>0.35</v>
      </c>
      <c r="J31" s="9">
        <f t="shared" si="2"/>
        <v>4.6579999999999983E-2</v>
      </c>
      <c r="K31" s="9"/>
      <c r="L31" s="9">
        <f>help_quarterly_to_monthly!N31</f>
        <v>4843.175820967238</v>
      </c>
      <c r="M31" s="9">
        <f t="shared" si="3"/>
        <v>1.588419446460632</v>
      </c>
      <c r="N31" s="9"/>
      <c r="O31" s="8">
        <v>35.700000000000003</v>
      </c>
      <c r="P31" s="8"/>
      <c r="Q31" s="8"/>
      <c r="R31" s="8"/>
      <c r="S31" s="10">
        <v>-2.8904462031101E-3</v>
      </c>
      <c r="T31" s="8"/>
      <c r="U31" s="8">
        <f t="shared" si="5"/>
        <v>8.9</v>
      </c>
      <c r="V31" s="8">
        <f t="shared" si="4"/>
        <v>8.9</v>
      </c>
    </row>
    <row r="32" spans="1:22" x14ac:dyDescent="0.2">
      <c r="A32">
        <v>1969</v>
      </c>
      <c r="B32">
        <v>7</v>
      </c>
      <c r="C32" s="8">
        <v>40.203699999999998</v>
      </c>
      <c r="D32" s="8">
        <v>36.799999999999997</v>
      </c>
      <c r="E32" s="8">
        <v>38.5</v>
      </c>
      <c r="F32" s="8">
        <v>8.61</v>
      </c>
      <c r="G32" s="8">
        <v>3.5</v>
      </c>
      <c r="H32" s="8">
        <v>1.1200000000000001</v>
      </c>
      <c r="I32" s="8">
        <v>0.17</v>
      </c>
      <c r="J32" s="9">
        <f t="shared" si="2"/>
        <v>-2.8803999999999996E-2</v>
      </c>
      <c r="K32" s="9"/>
      <c r="L32" s="9">
        <f>help_quarterly_to_monthly!N32</f>
        <v>4858.5834290690782</v>
      </c>
      <c r="M32" s="9">
        <f t="shared" si="3"/>
        <v>1.559615446460632</v>
      </c>
      <c r="N32" s="9"/>
      <c r="O32" s="8">
        <v>35.799999999999997</v>
      </c>
      <c r="P32" s="8"/>
      <c r="Q32" s="8"/>
      <c r="R32" s="8"/>
      <c r="S32" s="10">
        <v>0.190340379535239</v>
      </c>
      <c r="T32" s="8"/>
      <c r="U32" s="8">
        <f t="shared" si="5"/>
        <v>8.61</v>
      </c>
      <c r="V32" s="8">
        <f t="shared" si="4"/>
        <v>8.61</v>
      </c>
    </row>
    <row r="33" spans="1:22" x14ac:dyDescent="0.2">
      <c r="A33">
        <v>1969</v>
      </c>
      <c r="B33">
        <v>8</v>
      </c>
      <c r="C33" s="8">
        <v>40.296100000000003</v>
      </c>
      <c r="D33" s="8">
        <v>36.9</v>
      </c>
      <c r="E33" s="8">
        <v>38.700000000000003</v>
      </c>
      <c r="F33" s="8">
        <v>9.19</v>
      </c>
      <c r="G33" s="8">
        <v>3.5</v>
      </c>
      <c r="H33" s="8">
        <v>1.17</v>
      </c>
      <c r="I33" s="8">
        <v>0.42</v>
      </c>
      <c r="J33" s="9">
        <f t="shared" si="2"/>
        <v>7.5895999999999991E-2</v>
      </c>
      <c r="K33" s="9"/>
      <c r="L33" s="9">
        <f>help_quarterly_to_monthly!N33</f>
        <v>4874.0400534354831</v>
      </c>
      <c r="M33" s="9">
        <f t="shared" si="3"/>
        <v>1.635511446460632</v>
      </c>
      <c r="N33" s="9"/>
      <c r="O33" s="8">
        <v>35.700000000000003</v>
      </c>
      <c r="P33" s="8"/>
      <c r="Q33" s="8"/>
      <c r="R33" s="8"/>
      <c r="S33" s="10">
        <v>0.308661814036019</v>
      </c>
      <c r="T33" s="8"/>
      <c r="U33" s="8">
        <f t="shared" si="5"/>
        <v>9.19</v>
      </c>
      <c r="V33" s="8">
        <f t="shared" si="4"/>
        <v>9.19</v>
      </c>
    </row>
    <row r="34" spans="1:22" x14ac:dyDescent="0.2">
      <c r="A34">
        <v>1969</v>
      </c>
      <c r="B34">
        <v>9</v>
      </c>
      <c r="C34" s="8">
        <v>40.286999999999999</v>
      </c>
      <c r="D34" s="8">
        <v>37.1</v>
      </c>
      <c r="E34" s="8">
        <v>38.9</v>
      </c>
      <c r="F34" s="8">
        <v>9.15</v>
      </c>
      <c r="G34" s="8">
        <v>3.7</v>
      </c>
      <c r="H34" s="8">
        <v>0.89</v>
      </c>
      <c r="I34" s="8">
        <v>-0.1</v>
      </c>
      <c r="J34" s="9">
        <f t="shared" si="2"/>
        <v>-0.14188000000000001</v>
      </c>
      <c r="K34" s="9"/>
      <c r="L34" s="9">
        <f>help_quarterly_to_monthly!N34</f>
        <v>4888.6609736397941</v>
      </c>
      <c r="M34" s="9">
        <f t="shared" si="3"/>
        <v>1.493631446460632</v>
      </c>
      <c r="N34" s="9"/>
      <c r="O34" s="8">
        <v>35.799999999999997</v>
      </c>
      <c r="P34" s="8"/>
      <c r="Q34" s="8"/>
      <c r="R34" s="8"/>
      <c r="S34" s="10">
        <v>2.34700623967838E-2</v>
      </c>
      <c r="T34" s="8"/>
      <c r="U34" s="8">
        <f t="shared" si="5"/>
        <v>9.15</v>
      </c>
      <c r="V34" s="8">
        <f t="shared" ref="V34:V77" si="6">F34</f>
        <v>9.15</v>
      </c>
    </row>
    <row r="35" spans="1:22" x14ac:dyDescent="0.2">
      <c r="A35">
        <v>1969</v>
      </c>
      <c r="B35">
        <v>10</v>
      </c>
      <c r="C35" s="8">
        <v>40.2988</v>
      </c>
      <c r="D35" s="8">
        <v>37.299999999999997</v>
      </c>
      <c r="E35" s="8">
        <v>39.1</v>
      </c>
      <c r="F35" s="8">
        <v>9</v>
      </c>
      <c r="G35" s="8">
        <v>3.7</v>
      </c>
      <c r="H35" s="8">
        <v>1.1200000000000001</v>
      </c>
      <c r="I35" s="8">
        <v>0.18</v>
      </c>
      <c r="J35" s="9">
        <f t="shared" si="2"/>
        <v>-2.4616000000000013E-2</v>
      </c>
      <c r="K35" s="9"/>
      <c r="L35" s="9">
        <f>help_quarterly_to_monthly!N35</f>
        <v>4903.3257530051542</v>
      </c>
      <c r="M35" s="9">
        <f t="shared" si="3"/>
        <v>1.469015446460632</v>
      </c>
      <c r="N35" s="9"/>
      <c r="O35" s="8">
        <v>35.9</v>
      </c>
      <c r="P35" s="8"/>
      <c r="Q35" s="8"/>
      <c r="R35" s="8"/>
      <c r="S35" s="10">
        <v>0.11467102485090699</v>
      </c>
      <c r="T35" s="8"/>
      <c r="U35" s="8">
        <f t="shared" si="5"/>
        <v>9</v>
      </c>
      <c r="V35" s="8">
        <f t="shared" si="6"/>
        <v>9</v>
      </c>
    </row>
    <row r="36" spans="1:22" x14ac:dyDescent="0.2">
      <c r="A36">
        <v>1969</v>
      </c>
      <c r="B36">
        <v>11</v>
      </c>
      <c r="C36" s="8">
        <v>39.918900000000001</v>
      </c>
      <c r="D36" s="8">
        <v>37.5</v>
      </c>
      <c r="E36" s="8">
        <v>39.200000000000003</v>
      </c>
      <c r="F36" s="8">
        <v>8.85</v>
      </c>
      <c r="G36" s="8">
        <v>3.5</v>
      </c>
      <c r="H36" s="8">
        <v>1.1100000000000001</v>
      </c>
      <c r="I36" s="8">
        <v>-0.79</v>
      </c>
      <c r="J36" s="9">
        <f t="shared" si="2"/>
        <v>-0.43085200000000001</v>
      </c>
      <c r="K36" s="9"/>
      <c r="L36" s="9">
        <f>help_quarterly_to_monthly!N36</f>
        <v>4918.0345230982321</v>
      </c>
      <c r="M36" s="9">
        <f t="shared" si="3"/>
        <v>1.038163446460632</v>
      </c>
      <c r="N36" s="9"/>
      <c r="O36" s="8">
        <v>36.1</v>
      </c>
      <c r="P36" s="8"/>
      <c r="Q36" s="8"/>
      <c r="R36" s="8"/>
      <c r="S36" s="10">
        <v>1.0025074156059599E-2</v>
      </c>
      <c r="T36" s="8"/>
      <c r="U36" s="8">
        <f t="shared" si="5"/>
        <v>8.85</v>
      </c>
      <c r="V36" s="8">
        <f t="shared" si="6"/>
        <v>8.85</v>
      </c>
    </row>
    <row r="37" spans="1:22" x14ac:dyDescent="0.2">
      <c r="A37">
        <v>1969</v>
      </c>
      <c r="B37">
        <v>12</v>
      </c>
      <c r="C37" s="8">
        <v>39.811799999999998</v>
      </c>
      <c r="D37" s="8">
        <v>37.700000000000003</v>
      </c>
      <c r="E37" s="8">
        <v>39.4</v>
      </c>
      <c r="F37" s="8">
        <v>8.9700000000000006</v>
      </c>
      <c r="G37" s="8">
        <v>3.5</v>
      </c>
      <c r="H37" s="8">
        <v>1</v>
      </c>
      <c r="I37" s="8">
        <v>-0.23</v>
      </c>
      <c r="J37" s="9">
        <f t="shared" si="2"/>
        <v>-0.196324</v>
      </c>
      <c r="K37" s="9"/>
      <c r="L37" s="9">
        <f>help_quarterly_to_monthly!N37</f>
        <v>4931.9783935332025</v>
      </c>
      <c r="M37" s="9">
        <f t="shared" si="3"/>
        <v>0.84183944646063202</v>
      </c>
      <c r="N37" s="9"/>
      <c r="O37" s="8">
        <v>36.299999999999997</v>
      </c>
      <c r="P37" s="8"/>
      <c r="Q37" s="8"/>
      <c r="R37" s="8"/>
      <c r="S37" s="10">
        <v>8.0493709616190595E-2</v>
      </c>
      <c r="T37" s="8"/>
      <c r="U37" s="8">
        <f t="shared" si="5"/>
        <v>8.9700000000000006</v>
      </c>
      <c r="V37" s="8">
        <f t="shared" si="6"/>
        <v>8.9700000000000006</v>
      </c>
    </row>
    <row r="38" spans="1:22" x14ac:dyDescent="0.2">
      <c r="A38">
        <v>1970</v>
      </c>
      <c r="B38">
        <v>1</v>
      </c>
      <c r="C38" s="8">
        <v>39.074599999999997</v>
      </c>
      <c r="D38" s="8">
        <v>37.9</v>
      </c>
      <c r="E38" s="8">
        <v>39.6</v>
      </c>
      <c r="F38" s="8">
        <v>8.98</v>
      </c>
      <c r="G38" s="8">
        <v>3.9</v>
      </c>
      <c r="H38" s="8">
        <v>1.07</v>
      </c>
      <c r="I38" s="8">
        <v>-1.31</v>
      </c>
      <c r="J38" s="9">
        <f t="shared" si="2"/>
        <v>-0.64862799999999998</v>
      </c>
      <c r="K38" s="9"/>
      <c r="L38" s="9">
        <f>help_quarterly_to_monthly!N38</f>
        <v>4945.9617983638245</v>
      </c>
      <c r="M38" s="9">
        <f t="shared" si="3"/>
        <v>0.1932114464606321</v>
      </c>
      <c r="N38" s="9"/>
      <c r="O38" s="8">
        <v>36.5</v>
      </c>
      <c r="P38" s="8"/>
      <c r="Q38" s="8"/>
      <c r="R38" s="8"/>
      <c r="S38" s="10">
        <v>-0.11268137884820301</v>
      </c>
      <c r="T38" s="8"/>
      <c r="U38" s="8">
        <f t="shared" si="5"/>
        <v>8.98</v>
      </c>
      <c r="V38" s="8">
        <f t="shared" si="6"/>
        <v>8.98</v>
      </c>
    </row>
    <row r="39" spans="1:22" x14ac:dyDescent="0.2">
      <c r="A39">
        <v>1970</v>
      </c>
      <c r="B39">
        <v>2</v>
      </c>
      <c r="C39" s="8">
        <v>39.0488</v>
      </c>
      <c r="D39" s="8">
        <v>38.1</v>
      </c>
      <c r="E39" s="8">
        <v>39.799999999999997</v>
      </c>
      <c r="F39" s="8">
        <v>8.98</v>
      </c>
      <c r="G39" s="8">
        <v>4.2</v>
      </c>
      <c r="H39" s="8">
        <v>1.54</v>
      </c>
      <c r="I39" s="8">
        <v>-0.16</v>
      </c>
      <c r="J39" s="9">
        <f t="shared" si="2"/>
        <v>-0.16700799999999999</v>
      </c>
      <c r="K39" s="9"/>
      <c r="L39" s="9">
        <f>help_quarterly_to_monthly!N39</f>
        <v>4959.9848496801169</v>
      </c>
      <c r="M39" s="9">
        <f t="shared" si="3"/>
        <v>2.6203446460632107E-2</v>
      </c>
      <c r="N39" s="9"/>
      <c r="O39" s="8">
        <v>36.700000000000003</v>
      </c>
      <c r="P39" s="8"/>
      <c r="Q39" s="8"/>
      <c r="R39" s="8"/>
      <c r="S39" s="10">
        <v>-0.29985156880136998</v>
      </c>
      <c r="T39" s="8"/>
      <c r="U39" s="8">
        <f t="shared" si="5"/>
        <v>8.98</v>
      </c>
      <c r="V39" s="8">
        <f t="shared" si="6"/>
        <v>8.98</v>
      </c>
    </row>
    <row r="40" spans="1:22" x14ac:dyDescent="0.2">
      <c r="A40">
        <v>1970</v>
      </c>
      <c r="B40">
        <v>3</v>
      </c>
      <c r="C40" s="8">
        <v>38.998100000000001</v>
      </c>
      <c r="D40" s="8">
        <v>38.299999999999997</v>
      </c>
      <c r="E40" s="8">
        <v>40.1</v>
      </c>
      <c r="F40" s="8">
        <v>7.76</v>
      </c>
      <c r="G40" s="8">
        <v>4.4000000000000004</v>
      </c>
      <c r="H40" s="8">
        <v>1.56</v>
      </c>
      <c r="I40" s="8">
        <v>-0.56999999999999995</v>
      </c>
      <c r="J40" s="9">
        <f t="shared" si="2"/>
        <v>-0.33871600000000002</v>
      </c>
      <c r="K40" s="9"/>
      <c r="L40" s="9">
        <f>help_quarterly_to_monthly!N40</f>
        <v>4973.2375576256709</v>
      </c>
      <c r="M40" s="9">
        <f t="shared" si="3"/>
        <v>-0.31251255353936791</v>
      </c>
      <c r="N40" s="9"/>
      <c r="O40" s="8">
        <v>36.700000000000003</v>
      </c>
      <c r="P40" s="8"/>
      <c r="Q40" s="8"/>
      <c r="R40" s="8"/>
      <c r="S40" s="10">
        <v>-8.4653372291329895E-2</v>
      </c>
      <c r="T40" s="8"/>
      <c r="U40" s="8">
        <f t="shared" si="5"/>
        <v>7.76</v>
      </c>
      <c r="V40" s="8">
        <f t="shared" si="6"/>
        <v>7.76</v>
      </c>
    </row>
    <row r="41" spans="1:22" x14ac:dyDescent="0.2">
      <c r="A41">
        <v>1970</v>
      </c>
      <c r="B41">
        <v>4</v>
      </c>
      <c r="C41" s="8">
        <v>38.8979</v>
      </c>
      <c r="D41" s="8">
        <v>38.5</v>
      </c>
      <c r="E41" s="8">
        <v>40.4</v>
      </c>
      <c r="F41" s="8">
        <v>8.1</v>
      </c>
      <c r="G41" s="8">
        <v>4.5999999999999996</v>
      </c>
      <c r="H41" s="8">
        <v>1.31</v>
      </c>
      <c r="I41" s="8">
        <v>-0.68</v>
      </c>
      <c r="J41" s="9">
        <f t="shared" si="2"/>
        <v>-0.38478400000000001</v>
      </c>
      <c r="K41" s="9"/>
      <c r="L41" s="9">
        <f>help_quarterly_to_monthly!N41</f>
        <v>4986.5256758140322</v>
      </c>
      <c r="M41" s="9">
        <f t="shared" si="3"/>
        <v>-0.69729655353936792</v>
      </c>
      <c r="N41" s="9"/>
      <c r="O41" s="8">
        <v>36.799999999999997</v>
      </c>
      <c r="P41" s="8"/>
      <c r="Q41" s="8"/>
      <c r="R41" s="8"/>
      <c r="S41" s="10">
        <v>-0.109508138009329</v>
      </c>
      <c r="T41" s="8"/>
      <c r="U41" s="8">
        <f t="shared" si="5"/>
        <v>8.1</v>
      </c>
      <c r="V41" s="8">
        <f t="shared" si="6"/>
        <v>8.1</v>
      </c>
    </row>
    <row r="42" spans="1:22" x14ac:dyDescent="0.2">
      <c r="A42">
        <v>1970</v>
      </c>
      <c r="B42">
        <v>5</v>
      </c>
      <c r="C42" s="8">
        <v>38.852499999999999</v>
      </c>
      <c r="D42" s="8">
        <v>38.6</v>
      </c>
      <c r="E42" s="8">
        <v>40.5</v>
      </c>
      <c r="F42" s="8">
        <v>7.95</v>
      </c>
      <c r="G42" s="8">
        <v>4.8</v>
      </c>
      <c r="H42" s="8">
        <v>1.07</v>
      </c>
      <c r="I42" s="8">
        <v>-0.31</v>
      </c>
      <c r="J42" s="9">
        <f t="shared" si="2"/>
        <v>-0.229828</v>
      </c>
      <c r="K42" s="9"/>
      <c r="L42" s="9">
        <f>help_quarterly_to_monthly!N42</f>
        <v>4999.849298858735</v>
      </c>
      <c r="M42" s="9">
        <f t="shared" si="3"/>
        <v>-0.92712455353936796</v>
      </c>
      <c r="N42" s="9"/>
      <c r="O42" s="8">
        <v>36.799999999999997</v>
      </c>
      <c r="P42" s="8"/>
      <c r="Q42" s="8"/>
      <c r="R42" s="8"/>
      <c r="S42" s="10">
        <v>0.32552537475516902</v>
      </c>
      <c r="T42" s="8"/>
      <c r="U42" s="8">
        <f t="shared" si="5"/>
        <v>7.95</v>
      </c>
      <c r="V42" s="8">
        <f t="shared" si="6"/>
        <v>7.95</v>
      </c>
    </row>
    <row r="43" spans="1:22" x14ac:dyDescent="0.2">
      <c r="A43">
        <v>1970</v>
      </c>
      <c r="B43">
        <v>6</v>
      </c>
      <c r="C43" s="8">
        <v>38.726900000000001</v>
      </c>
      <c r="D43" s="8">
        <v>38.799999999999997</v>
      </c>
      <c r="E43" s="8">
        <v>40.799999999999997</v>
      </c>
      <c r="F43" s="8">
        <v>7.61</v>
      </c>
      <c r="G43" s="8">
        <v>4.9000000000000004</v>
      </c>
      <c r="H43" s="8">
        <v>1.41</v>
      </c>
      <c r="I43" s="8">
        <v>-0.27</v>
      </c>
      <c r="J43" s="9">
        <f t="shared" si="2"/>
        <v>-0.21307600000000002</v>
      </c>
      <c r="K43" s="9"/>
      <c r="L43" s="9">
        <f>help_quarterly_to_monthly!N43</f>
        <v>5012.5653233907187</v>
      </c>
      <c r="M43" s="9">
        <f t="shared" si="3"/>
        <v>-1.140200553539368</v>
      </c>
      <c r="N43" s="9"/>
      <c r="O43" s="8">
        <v>36.9</v>
      </c>
      <c r="P43" s="8"/>
      <c r="Q43" s="8"/>
      <c r="R43" s="8"/>
      <c r="S43" s="10">
        <v>-0.17130235187746901</v>
      </c>
      <c r="T43" s="8"/>
      <c r="U43" s="8">
        <f t="shared" si="5"/>
        <v>7.61</v>
      </c>
      <c r="V43" s="8">
        <f t="shared" si="6"/>
        <v>7.61</v>
      </c>
    </row>
    <row r="44" spans="1:22" x14ac:dyDescent="0.2">
      <c r="A44">
        <v>1970</v>
      </c>
      <c r="B44">
        <v>7</v>
      </c>
      <c r="C44" s="8">
        <v>38.821899999999999</v>
      </c>
      <c r="D44" s="8">
        <v>38.9</v>
      </c>
      <c r="E44" s="8">
        <v>40.9</v>
      </c>
      <c r="F44" s="8">
        <v>7.21</v>
      </c>
      <c r="G44" s="8">
        <v>5</v>
      </c>
      <c r="H44" s="8">
        <v>1.94</v>
      </c>
      <c r="I44" s="8">
        <v>-0.01</v>
      </c>
      <c r="J44" s="9">
        <f t="shared" si="2"/>
        <v>-0.104188</v>
      </c>
      <c r="K44" s="9"/>
      <c r="L44" s="9">
        <f>help_quarterly_to_monthly!N44</f>
        <v>5025.3136883534307</v>
      </c>
      <c r="M44" s="9">
        <f t="shared" si="3"/>
        <v>-1.2443885535393679</v>
      </c>
      <c r="N44" s="9"/>
      <c r="O44" s="8">
        <v>37.1</v>
      </c>
      <c r="P44" s="8"/>
      <c r="Q44" s="8"/>
      <c r="R44" s="8"/>
      <c r="S44" s="10">
        <v>-0.22330292806389199</v>
      </c>
      <c r="T44" s="8"/>
      <c r="U44" s="8">
        <f t="shared" si="5"/>
        <v>7.21</v>
      </c>
      <c r="V44" s="8">
        <f t="shared" si="6"/>
        <v>7.21</v>
      </c>
    </row>
    <row r="45" spans="1:22" x14ac:dyDescent="0.2">
      <c r="A45">
        <v>1970</v>
      </c>
      <c r="B45">
        <v>8</v>
      </c>
      <c r="C45" s="8">
        <v>38.752699999999997</v>
      </c>
      <c r="D45" s="8">
        <v>39</v>
      </c>
      <c r="E45" s="8">
        <v>41.1</v>
      </c>
      <c r="F45" s="8">
        <v>6.62</v>
      </c>
      <c r="G45" s="8">
        <v>5.0999999999999996</v>
      </c>
      <c r="H45" s="8">
        <v>1.91</v>
      </c>
      <c r="I45" s="8">
        <v>-0.56000000000000005</v>
      </c>
      <c r="J45" s="9">
        <f t="shared" si="2"/>
        <v>-0.33452800000000005</v>
      </c>
      <c r="K45" s="9"/>
      <c r="L45" s="9">
        <f>help_quarterly_to_monthly!N45</f>
        <v>5038.094475997691</v>
      </c>
      <c r="M45" s="9">
        <f t="shared" si="3"/>
        <v>-1.5789165535393681</v>
      </c>
      <c r="N45" s="9"/>
      <c r="O45" s="8">
        <v>36.9</v>
      </c>
      <c r="P45" s="8"/>
      <c r="Q45" s="8"/>
      <c r="R45" s="8"/>
      <c r="S45" s="10">
        <v>-0.46692180170169301</v>
      </c>
      <c r="T45" s="8"/>
      <c r="U45" s="8">
        <f t="shared" si="5"/>
        <v>6.62</v>
      </c>
      <c r="V45" s="8">
        <f t="shared" si="6"/>
        <v>6.62</v>
      </c>
    </row>
    <row r="46" spans="1:22" x14ac:dyDescent="0.2">
      <c r="A46">
        <v>1970</v>
      </c>
      <c r="B46">
        <v>9</v>
      </c>
      <c r="C46" s="8">
        <v>38.485599999999998</v>
      </c>
      <c r="D46" s="8">
        <v>39.200000000000003</v>
      </c>
      <c r="E46" s="8">
        <v>41.3</v>
      </c>
      <c r="F46" s="8">
        <v>6.29</v>
      </c>
      <c r="G46" s="8">
        <v>5.4</v>
      </c>
      <c r="H46" s="8">
        <v>2</v>
      </c>
      <c r="I46" s="8">
        <v>-0.61</v>
      </c>
      <c r="J46" s="9">
        <f t="shared" si="2"/>
        <v>-0.35546800000000001</v>
      </c>
      <c r="K46" s="9"/>
      <c r="L46" s="9">
        <f>help_quarterly_to_monthly!N46</f>
        <v>5050.4306735696919</v>
      </c>
      <c r="M46" s="9">
        <f t="shared" si="3"/>
        <v>-1.9343845535393682</v>
      </c>
      <c r="N46" s="9"/>
      <c r="O46" s="8">
        <v>37.1</v>
      </c>
      <c r="P46" s="8"/>
      <c r="Q46" s="8"/>
      <c r="R46" s="8"/>
      <c r="S46" s="10">
        <v>-0.22743364405157099</v>
      </c>
      <c r="T46" s="8"/>
      <c r="U46" s="8">
        <f t="shared" si="5"/>
        <v>6.29</v>
      </c>
      <c r="V46" s="8">
        <f t="shared" si="6"/>
        <v>6.29</v>
      </c>
    </row>
    <row r="47" spans="1:22" x14ac:dyDescent="0.2">
      <c r="A47">
        <v>1970</v>
      </c>
      <c r="B47">
        <v>10</v>
      </c>
      <c r="C47" s="8">
        <v>37.715699999999998</v>
      </c>
      <c r="D47" s="8">
        <v>39.4</v>
      </c>
      <c r="E47" s="8">
        <v>41.5</v>
      </c>
      <c r="F47" s="8">
        <v>6.2</v>
      </c>
      <c r="G47" s="8">
        <v>5.5</v>
      </c>
      <c r="H47" s="8">
        <v>2</v>
      </c>
      <c r="I47" s="8">
        <v>-1.71</v>
      </c>
      <c r="J47" s="9">
        <f t="shared" si="2"/>
        <v>-0.81614799999999998</v>
      </c>
      <c r="K47" s="9"/>
      <c r="L47" s="9">
        <f>help_quarterly_to_monthly!N47</f>
        <v>5062.7970773578136</v>
      </c>
      <c r="M47" s="9">
        <f t="shared" si="3"/>
        <v>-2.7505325535393683</v>
      </c>
      <c r="N47" s="9"/>
      <c r="O47" s="8">
        <v>37.1</v>
      </c>
      <c r="P47" s="8"/>
      <c r="Q47" s="8"/>
      <c r="R47" s="8"/>
      <c r="S47" s="10">
        <v>-1.2188123405952E-2</v>
      </c>
      <c r="T47" s="8"/>
      <c r="U47" s="8">
        <f t="shared" si="5"/>
        <v>6.2</v>
      </c>
      <c r="V47" s="8">
        <f t="shared" si="6"/>
        <v>6.2</v>
      </c>
    </row>
    <row r="48" spans="1:22" x14ac:dyDescent="0.2">
      <c r="A48">
        <v>1970</v>
      </c>
      <c r="B48">
        <v>11</v>
      </c>
      <c r="C48" s="8">
        <v>37.487299999999998</v>
      </c>
      <c r="D48" s="8">
        <v>39.6</v>
      </c>
      <c r="E48" s="8">
        <v>41.8</v>
      </c>
      <c r="F48" s="8">
        <v>5.6</v>
      </c>
      <c r="G48" s="8">
        <v>5.9</v>
      </c>
      <c r="H48" s="8">
        <v>2.54</v>
      </c>
      <c r="I48" s="8">
        <v>-0.98</v>
      </c>
      <c r="J48" s="9">
        <f t="shared" si="2"/>
        <v>-0.51042399999999999</v>
      </c>
      <c r="K48" s="9"/>
      <c r="L48" s="9">
        <f>help_quarterly_to_monthly!N48</f>
        <v>5075.1937613244963</v>
      </c>
      <c r="M48" s="9">
        <f t="shared" si="3"/>
        <v>-3.2609565535393683</v>
      </c>
      <c r="N48" s="9"/>
      <c r="O48" s="8">
        <v>37.1</v>
      </c>
      <c r="P48" s="8"/>
      <c r="Q48" s="8"/>
      <c r="R48" s="8"/>
      <c r="S48" s="10">
        <v>-0.36707186763759497</v>
      </c>
      <c r="T48" s="8"/>
      <c r="U48" s="8">
        <f t="shared" si="5"/>
        <v>5.6</v>
      </c>
      <c r="V48" s="8">
        <f t="shared" si="6"/>
        <v>5.6</v>
      </c>
    </row>
    <row r="49" spans="1:22" x14ac:dyDescent="0.2">
      <c r="A49">
        <v>1970</v>
      </c>
      <c r="B49">
        <v>12</v>
      </c>
      <c r="C49" s="8">
        <v>38.348199999999999</v>
      </c>
      <c r="D49" s="8">
        <v>39.799999999999997</v>
      </c>
      <c r="E49" s="8">
        <v>42</v>
      </c>
      <c r="F49" s="8">
        <v>4.9000000000000004</v>
      </c>
      <c r="G49" s="8">
        <v>6.1</v>
      </c>
      <c r="H49" s="8">
        <v>2.73</v>
      </c>
      <c r="I49" s="8">
        <v>1.59</v>
      </c>
      <c r="J49" s="9">
        <f t="shared" si="2"/>
        <v>0.56589200000000006</v>
      </c>
      <c r="K49" s="9"/>
      <c r="L49" s="9">
        <f>help_quarterly_to_monthly!N49</f>
        <v>5087.495921734404</v>
      </c>
      <c r="M49" s="9">
        <f t="shared" si="3"/>
        <v>-2.695064553539368</v>
      </c>
      <c r="N49" s="9"/>
      <c r="O49" s="8">
        <v>37.1</v>
      </c>
      <c r="P49" s="8"/>
      <c r="Q49" s="8"/>
      <c r="R49" s="8"/>
      <c r="S49" s="10">
        <v>-0.25590470827302503</v>
      </c>
      <c r="T49" s="8"/>
      <c r="U49" s="8">
        <f t="shared" si="5"/>
        <v>4.9000000000000004</v>
      </c>
      <c r="V49" s="8">
        <f t="shared" si="6"/>
        <v>4.9000000000000004</v>
      </c>
    </row>
    <row r="50" spans="1:22" x14ac:dyDescent="0.2">
      <c r="A50">
        <v>1971</v>
      </c>
      <c r="B50">
        <v>1</v>
      </c>
      <c r="C50" s="8">
        <v>38.6432</v>
      </c>
      <c r="D50" s="8">
        <v>39.9</v>
      </c>
      <c r="E50" s="8">
        <v>42.1</v>
      </c>
      <c r="F50" s="8">
        <v>4.1399999999999997</v>
      </c>
      <c r="G50" s="8">
        <v>5.9</v>
      </c>
      <c r="H50" s="8">
        <v>2.5</v>
      </c>
      <c r="I50" s="8">
        <v>0.53</v>
      </c>
      <c r="J50" s="9">
        <f t="shared" si="2"/>
        <v>0.12196400000000002</v>
      </c>
      <c r="K50" s="9"/>
      <c r="L50" s="9">
        <f>help_quarterly_to_monthly!N50</f>
        <v>5099.8279023162931</v>
      </c>
      <c r="M50" s="9">
        <f t="shared" si="3"/>
        <v>-2.5731005535393678</v>
      </c>
      <c r="N50" s="9"/>
      <c r="O50" s="8">
        <v>37.299999999999997</v>
      </c>
      <c r="P50" s="8"/>
      <c r="Q50" s="8"/>
      <c r="R50" s="8"/>
      <c r="S50" s="10">
        <v>-0.68094633459291898</v>
      </c>
      <c r="T50" s="8"/>
      <c r="U50" s="8">
        <f t="shared" si="5"/>
        <v>4.1399999999999997</v>
      </c>
      <c r="V50" s="8">
        <f t="shared" si="6"/>
        <v>4.1399999999999997</v>
      </c>
    </row>
    <row r="51" spans="1:22" x14ac:dyDescent="0.2">
      <c r="A51">
        <v>1971</v>
      </c>
      <c r="B51">
        <v>2</v>
      </c>
      <c r="C51" s="8">
        <v>38.569499999999998</v>
      </c>
      <c r="D51" s="8">
        <v>39.9</v>
      </c>
      <c r="E51" s="8">
        <v>42.2</v>
      </c>
      <c r="F51" s="8">
        <v>3.72</v>
      </c>
      <c r="G51" s="8">
        <v>5.9</v>
      </c>
      <c r="H51" s="8">
        <v>2.2799999999999998</v>
      </c>
      <c r="I51" s="8">
        <v>-0.02</v>
      </c>
      <c r="J51" s="9">
        <f t="shared" si="2"/>
        <v>-0.108376</v>
      </c>
      <c r="K51" s="9"/>
      <c r="L51" s="9">
        <f>help_quarterly_to_monthly!N51</f>
        <v>5112.1897753535995</v>
      </c>
      <c r="M51" s="9">
        <f t="shared" si="3"/>
        <v>-2.6814765535393676</v>
      </c>
      <c r="N51" s="9"/>
      <c r="O51" s="8">
        <v>37.700000000000003</v>
      </c>
      <c r="P51" s="8"/>
      <c r="Q51" s="8"/>
      <c r="R51" s="8"/>
      <c r="S51" s="10">
        <v>-6.5620182196383103E-2</v>
      </c>
      <c r="T51" s="8"/>
      <c r="U51" s="8">
        <f t="shared" si="5"/>
        <v>3.72</v>
      </c>
      <c r="V51" s="8">
        <f t="shared" si="6"/>
        <v>3.72</v>
      </c>
    </row>
    <row r="52" spans="1:22" x14ac:dyDescent="0.2">
      <c r="A52">
        <v>1971</v>
      </c>
      <c r="B52">
        <v>3</v>
      </c>
      <c r="C52" s="8">
        <v>38.527799999999999</v>
      </c>
      <c r="D52" s="8">
        <v>40</v>
      </c>
      <c r="E52" s="8">
        <v>42.2</v>
      </c>
      <c r="F52" s="8">
        <v>3.71</v>
      </c>
      <c r="G52" s="8">
        <v>6</v>
      </c>
      <c r="H52" s="8">
        <v>2.76</v>
      </c>
      <c r="I52" s="8">
        <v>-0.06</v>
      </c>
      <c r="J52" s="9">
        <f t="shared" si="2"/>
        <v>-0.12512800000000002</v>
      </c>
      <c r="K52" s="9"/>
      <c r="L52" s="9">
        <f>help_quarterly_to_monthly!N52</f>
        <v>5124.7347124374237</v>
      </c>
      <c r="M52" s="9">
        <f t="shared" si="3"/>
        <v>-2.8066045535393678</v>
      </c>
      <c r="N52" s="9"/>
      <c r="O52" s="8">
        <v>37.799999999999997</v>
      </c>
      <c r="P52" s="8"/>
      <c r="Q52" s="8"/>
      <c r="R52" s="8"/>
      <c r="S52" s="10">
        <v>-9.7643005968403002E-2</v>
      </c>
      <c r="T52" s="8"/>
      <c r="U52" s="8">
        <f t="shared" si="5"/>
        <v>3.71</v>
      </c>
      <c r="V52" s="8">
        <f t="shared" si="6"/>
        <v>3.71</v>
      </c>
    </row>
    <row r="53" spans="1:22" x14ac:dyDescent="0.2">
      <c r="A53">
        <v>1971</v>
      </c>
      <c r="B53">
        <v>4</v>
      </c>
      <c r="C53" s="8">
        <v>38.744100000000003</v>
      </c>
      <c r="D53" s="8">
        <v>40.1</v>
      </c>
      <c r="E53" s="8">
        <v>42.4</v>
      </c>
      <c r="F53" s="8">
        <v>4.16</v>
      </c>
      <c r="G53" s="8">
        <v>5.9</v>
      </c>
      <c r="H53" s="8">
        <v>2.62</v>
      </c>
      <c r="I53" s="8">
        <v>0.45</v>
      </c>
      <c r="J53" s="9">
        <f t="shared" si="2"/>
        <v>8.8460000000000011E-2</v>
      </c>
      <c r="K53" s="9"/>
      <c r="L53" s="9">
        <f>help_quarterly_to_monthly!N53</f>
        <v>5137.3104338726507</v>
      </c>
      <c r="M53" s="9">
        <f t="shared" si="3"/>
        <v>-2.7181445535393678</v>
      </c>
      <c r="N53" s="9"/>
      <c r="O53" s="8">
        <v>37.9</v>
      </c>
      <c r="P53" s="8"/>
      <c r="Q53" s="8"/>
      <c r="R53" s="8"/>
      <c r="S53" s="10">
        <v>0.40470587969836003</v>
      </c>
      <c r="T53" s="8"/>
      <c r="U53" s="8">
        <f t="shared" si="5"/>
        <v>4.16</v>
      </c>
      <c r="V53" s="8">
        <f t="shared" si="6"/>
        <v>4.16</v>
      </c>
    </row>
    <row r="54" spans="1:22" x14ac:dyDescent="0.2">
      <c r="A54">
        <v>1971</v>
      </c>
      <c r="B54">
        <v>5</v>
      </c>
      <c r="C54" s="8">
        <v>38.9407</v>
      </c>
      <c r="D54" s="8">
        <v>40.299999999999997</v>
      </c>
      <c r="E54" s="8">
        <v>42.6</v>
      </c>
      <c r="F54" s="8">
        <v>4.63</v>
      </c>
      <c r="G54" s="8">
        <v>5.9</v>
      </c>
      <c r="H54" s="8">
        <v>2.23</v>
      </c>
      <c r="I54" s="8">
        <v>0.41</v>
      </c>
      <c r="J54" s="9">
        <f t="shared" si="2"/>
        <v>7.1707999999999994E-2</v>
      </c>
      <c r="K54" s="9"/>
      <c r="L54" s="9">
        <f>help_quarterly_to_monthly!N54</f>
        <v>5149.9170152017923</v>
      </c>
      <c r="M54" s="9">
        <f t="shared" si="3"/>
        <v>-2.6464365535393677</v>
      </c>
      <c r="N54" s="9"/>
      <c r="O54" s="8">
        <v>38.1</v>
      </c>
      <c r="P54" s="8"/>
      <c r="Q54" s="8"/>
      <c r="R54" s="8"/>
      <c r="S54" s="10">
        <v>3.9243048041741203E-2</v>
      </c>
      <c r="T54" s="8"/>
      <c r="U54" s="8">
        <f t="shared" si="5"/>
        <v>4.63</v>
      </c>
      <c r="V54" s="8">
        <f t="shared" si="6"/>
        <v>4.63</v>
      </c>
    </row>
    <row r="55" spans="1:22" x14ac:dyDescent="0.2">
      <c r="A55">
        <v>1971</v>
      </c>
      <c r="B55">
        <v>6</v>
      </c>
      <c r="C55" s="8">
        <v>39.103999999999999</v>
      </c>
      <c r="D55" s="8">
        <v>40.5</v>
      </c>
      <c r="E55" s="8">
        <v>42.8</v>
      </c>
      <c r="F55" s="8">
        <v>4.91</v>
      </c>
      <c r="G55" s="8">
        <v>5.9</v>
      </c>
      <c r="H55" s="8">
        <v>2.23</v>
      </c>
      <c r="I55" s="8">
        <v>0.4</v>
      </c>
      <c r="J55" s="9">
        <f t="shared" si="2"/>
        <v>6.7519999999999997E-2</v>
      </c>
      <c r="K55" s="9"/>
      <c r="L55" s="9">
        <f>help_quarterly_to_monthly!N55</f>
        <v>5162.6288381121467</v>
      </c>
      <c r="M55" s="9">
        <f t="shared" si="3"/>
        <v>-2.5789165535393677</v>
      </c>
      <c r="N55" s="9"/>
      <c r="O55" s="8">
        <v>38.200000000000003</v>
      </c>
      <c r="P55" s="8"/>
      <c r="Q55" s="8"/>
      <c r="R55" s="8"/>
      <c r="S55" s="10">
        <v>0.40053046795209202</v>
      </c>
      <c r="T55" s="8"/>
      <c r="U55" s="8">
        <f t="shared" si="5"/>
        <v>4.91</v>
      </c>
      <c r="V55" s="8">
        <f t="shared" si="6"/>
        <v>4.91</v>
      </c>
    </row>
    <row r="56" spans="1:22" x14ac:dyDescent="0.2">
      <c r="A56">
        <v>1971</v>
      </c>
      <c r="B56">
        <v>7</v>
      </c>
      <c r="C56" s="8">
        <v>38.990499999999997</v>
      </c>
      <c r="D56" s="8">
        <v>40.6</v>
      </c>
      <c r="E56" s="8">
        <v>42.9</v>
      </c>
      <c r="F56" s="8">
        <v>5.31</v>
      </c>
      <c r="G56" s="8">
        <v>6</v>
      </c>
      <c r="H56" s="8">
        <v>2.0299999999999998</v>
      </c>
      <c r="I56" s="8">
        <v>-0.15</v>
      </c>
      <c r="J56" s="9">
        <f t="shared" si="2"/>
        <v>-0.16282000000000002</v>
      </c>
      <c r="K56" s="9"/>
      <c r="L56" s="9">
        <f>help_quarterly_to_monthly!N56</f>
        <v>5175.3720383128966</v>
      </c>
      <c r="M56" s="9">
        <f t="shared" si="3"/>
        <v>-2.7417365535393676</v>
      </c>
      <c r="N56" s="9"/>
      <c r="O56" s="8">
        <v>38.299999999999997</v>
      </c>
      <c r="P56" s="8"/>
      <c r="Q56" s="8"/>
      <c r="R56" s="8"/>
      <c r="S56" s="10">
        <v>-5.8467264969785E-2</v>
      </c>
      <c r="T56" s="8"/>
      <c r="U56" s="8">
        <f t="shared" si="5"/>
        <v>5.31</v>
      </c>
      <c r="V56" s="8">
        <f t="shared" si="6"/>
        <v>5.31</v>
      </c>
    </row>
    <row r="57" spans="1:22" x14ac:dyDescent="0.2">
      <c r="A57">
        <v>1971</v>
      </c>
      <c r="B57">
        <v>8</v>
      </c>
      <c r="C57" s="8">
        <v>38.764200000000002</v>
      </c>
      <c r="D57" s="8">
        <v>40.700000000000003</v>
      </c>
      <c r="E57" s="8">
        <v>43</v>
      </c>
      <c r="F57" s="8">
        <v>5.57</v>
      </c>
      <c r="G57" s="8">
        <v>6.1</v>
      </c>
      <c r="H57" s="8">
        <v>2.1800000000000002</v>
      </c>
      <c r="I57" s="8">
        <v>-7.0000000000000007E-2</v>
      </c>
      <c r="J57" s="9">
        <f t="shared" si="2"/>
        <v>-0.12931600000000001</v>
      </c>
      <c r="K57" s="9"/>
      <c r="L57" s="9">
        <f>help_quarterly_to_monthly!N57</f>
        <v>5188.1466932543326</v>
      </c>
      <c r="M57" s="9">
        <f t="shared" si="3"/>
        <v>-2.8710525535393678</v>
      </c>
      <c r="N57" s="9"/>
      <c r="O57" s="8">
        <v>38.5</v>
      </c>
      <c r="P57" s="8"/>
      <c r="Q57" s="8"/>
      <c r="R57" s="8"/>
      <c r="S57" s="10">
        <v>0</v>
      </c>
      <c r="T57" s="8"/>
      <c r="U57" s="8">
        <f t="shared" si="5"/>
        <v>5.57</v>
      </c>
      <c r="V57" s="8">
        <f t="shared" si="6"/>
        <v>5.57</v>
      </c>
    </row>
    <row r="58" spans="1:22" x14ac:dyDescent="0.2">
      <c r="A58">
        <v>1971</v>
      </c>
      <c r="B58">
        <v>9</v>
      </c>
      <c r="C58" s="8">
        <v>39.394199999999998</v>
      </c>
      <c r="D58" s="8">
        <v>40.799999999999997</v>
      </c>
      <c r="E58" s="8">
        <v>43</v>
      </c>
      <c r="F58" s="8">
        <v>5.55</v>
      </c>
      <c r="G58" s="8">
        <v>6</v>
      </c>
      <c r="H58" s="8">
        <v>2.4500000000000002</v>
      </c>
      <c r="I58" s="8">
        <v>0.97</v>
      </c>
      <c r="J58" s="9">
        <f t="shared" si="2"/>
        <v>0.30623599999999995</v>
      </c>
      <c r="K58" s="9"/>
      <c r="L58" s="9">
        <f>help_quarterly_to_monthly!N58</f>
        <v>5201.067288936566</v>
      </c>
      <c r="M58" s="9">
        <f t="shared" si="3"/>
        <v>-2.5648165535393677</v>
      </c>
      <c r="N58" s="9"/>
      <c r="O58" s="8">
        <v>38.299999999999997</v>
      </c>
      <c r="P58" s="8"/>
      <c r="Q58" s="8"/>
      <c r="R58" s="8"/>
      <c r="S58" s="10">
        <v>0</v>
      </c>
      <c r="T58" s="8"/>
      <c r="U58" s="8">
        <f t="shared" si="5"/>
        <v>5.55</v>
      </c>
      <c r="V58" s="8">
        <f t="shared" si="6"/>
        <v>5.55</v>
      </c>
    </row>
    <row r="59" spans="1:22" x14ac:dyDescent="0.2">
      <c r="A59">
        <v>1971</v>
      </c>
      <c r="B59">
        <v>10</v>
      </c>
      <c r="C59" s="8">
        <v>39.689100000000003</v>
      </c>
      <c r="D59" s="8">
        <v>40.9</v>
      </c>
      <c r="E59" s="8">
        <v>43.1</v>
      </c>
      <c r="F59" s="8">
        <v>5.2</v>
      </c>
      <c r="G59" s="8">
        <v>5.8</v>
      </c>
      <c r="H59" s="8">
        <v>2.5499999999999998</v>
      </c>
      <c r="I59" s="8">
        <v>0.43</v>
      </c>
      <c r="J59" s="9">
        <f t="shared" si="2"/>
        <v>8.0083999999999989E-2</v>
      </c>
      <c r="K59" s="9"/>
      <c r="L59" s="9">
        <f>help_quarterly_to_monthly!N59</f>
        <v>5214.0200621578515</v>
      </c>
      <c r="M59" s="9">
        <f t="shared" si="3"/>
        <v>-2.4847325535393678</v>
      </c>
      <c r="N59" s="9"/>
      <c r="O59" s="8">
        <v>38.299999999999997</v>
      </c>
      <c r="P59" s="8"/>
      <c r="Q59" s="8"/>
      <c r="R59" s="8"/>
      <c r="S59" s="10">
        <v>-0.36020301458633303</v>
      </c>
      <c r="T59" s="8"/>
      <c r="U59" s="8">
        <f t="shared" si="5"/>
        <v>5.2</v>
      </c>
      <c r="V59" s="8">
        <f t="shared" si="6"/>
        <v>5.2</v>
      </c>
    </row>
    <row r="60" spans="1:22" x14ac:dyDescent="0.2">
      <c r="A60">
        <v>1971</v>
      </c>
      <c r="B60">
        <v>11</v>
      </c>
      <c r="C60" s="8">
        <v>39.857599999999998</v>
      </c>
      <c r="D60" s="8">
        <v>41</v>
      </c>
      <c r="E60" s="8">
        <v>43.2</v>
      </c>
      <c r="F60" s="8">
        <v>4.91</v>
      </c>
      <c r="G60" s="8">
        <v>6</v>
      </c>
      <c r="H60" s="8">
        <v>2.57</v>
      </c>
      <c r="I60" s="8">
        <v>0.64</v>
      </c>
      <c r="J60" s="9">
        <f t="shared" si="2"/>
        <v>0.16803199999999999</v>
      </c>
      <c r="K60" s="9"/>
      <c r="L60" s="9">
        <f>help_quarterly_to_monthly!N60</f>
        <v>5227.0050930533325</v>
      </c>
      <c r="M60" s="9">
        <f t="shared" si="3"/>
        <v>-2.3167005535393677</v>
      </c>
      <c r="N60" s="9"/>
      <c r="O60" s="8">
        <v>38.299999999999997</v>
      </c>
      <c r="P60" s="8"/>
      <c r="Q60" s="8"/>
      <c r="R60" s="8"/>
      <c r="S60" s="10">
        <v>-0.36071247736210499</v>
      </c>
      <c r="T60" s="8"/>
      <c r="U60" s="8">
        <f t="shared" si="5"/>
        <v>4.91</v>
      </c>
      <c r="V60" s="8">
        <f t="shared" si="6"/>
        <v>4.91</v>
      </c>
    </row>
    <row r="61" spans="1:22" x14ac:dyDescent="0.2">
      <c r="A61">
        <v>1971</v>
      </c>
      <c r="B61">
        <v>12</v>
      </c>
      <c r="C61" s="8">
        <v>40.317700000000002</v>
      </c>
      <c r="D61" s="8">
        <v>41.1</v>
      </c>
      <c r="E61" s="8">
        <v>43.3</v>
      </c>
      <c r="F61" s="8">
        <v>4.1399999999999997</v>
      </c>
      <c r="G61" s="8">
        <v>6</v>
      </c>
      <c r="H61" s="8">
        <v>2.4500000000000002</v>
      </c>
      <c r="I61" s="8">
        <v>0.84</v>
      </c>
      <c r="J61" s="9">
        <f t="shared" si="2"/>
        <v>0.25179200000000002</v>
      </c>
      <c r="K61" s="9"/>
      <c r="L61" s="9">
        <f>help_quarterly_to_monthly!N61</f>
        <v>5240.1645897413646</v>
      </c>
      <c r="M61" s="9">
        <f t="shared" si="3"/>
        <v>-2.0649085535393676</v>
      </c>
      <c r="N61" s="9"/>
      <c r="O61" s="8">
        <v>38.6</v>
      </c>
      <c r="P61" s="8"/>
      <c r="Q61" s="8"/>
      <c r="R61" s="8"/>
      <c r="S61" s="10">
        <v>-0.90767806733921197</v>
      </c>
      <c r="T61" s="8"/>
      <c r="U61" s="8">
        <f t="shared" si="5"/>
        <v>4.1399999999999997</v>
      </c>
      <c r="V61" s="8">
        <f t="shared" si="6"/>
        <v>4.1399999999999997</v>
      </c>
    </row>
    <row r="62" spans="1:22" x14ac:dyDescent="0.2">
      <c r="A62">
        <v>1972</v>
      </c>
      <c r="B62">
        <v>1</v>
      </c>
      <c r="C62" s="8">
        <v>41.287599999999998</v>
      </c>
      <c r="D62" s="8">
        <v>41.2</v>
      </c>
      <c r="E62" s="8">
        <v>43.5</v>
      </c>
      <c r="F62" s="8">
        <v>3.51</v>
      </c>
      <c r="G62" s="8">
        <v>5.8</v>
      </c>
      <c r="H62" s="8">
        <v>2.2799999999999998</v>
      </c>
      <c r="I62" s="8">
        <v>1.4</v>
      </c>
      <c r="J62" s="9">
        <f t="shared" si="2"/>
        <v>0.48631999999999997</v>
      </c>
      <c r="K62" s="9"/>
      <c r="L62" s="9">
        <f>help_quarterly_to_monthly!N62</f>
        <v>5253.3572167497241</v>
      </c>
      <c r="M62" s="9">
        <f t="shared" si="3"/>
        <v>-1.5785885535393678</v>
      </c>
      <c r="N62" s="9"/>
      <c r="O62" s="8">
        <v>38.799999999999997</v>
      </c>
      <c r="P62" s="8"/>
      <c r="Q62" s="8"/>
      <c r="R62" s="8"/>
      <c r="S62" s="10">
        <v>-0.24242865422503901</v>
      </c>
      <c r="T62" s="8"/>
      <c r="U62" s="8">
        <f t="shared" si="5"/>
        <v>3.51</v>
      </c>
      <c r="V62" s="8">
        <f t="shared" si="6"/>
        <v>3.51</v>
      </c>
    </row>
    <row r="63" spans="1:22" x14ac:dyDescent="0.2">
      <c r="A63">
        <v>1972</v>
      </c>
      <c r="B63">
        <v>2</v>
      </c>
      <c r="C63" s="8">
        <v>41.686500000000002</v>
      </c>
      <c r="D63" s="8">
        <v>41.4</v>
      </c>
      <c r="E63" s="8">
        <v>43.6</v>
      </c>
      <c r="F63" s="8">
        <v>3.3</v>
      </c>
      <c r="G63" s="8">
        <v>5.7</v>
      </c>
      <c r="H63" s="8">
        <v>2.15</v>
      </c>
      <c r="I63" s="8">
        <v>0.37</v>
      </c>
      <c r="J63" s="9">
        <f t="shared" si="2"/>
        <v>5.4956000000000005E-2</v>
      </c>
      <c r="K63" s="9"/>
      <c r="L63" s="9">
        <f>help_quarterly_to_monthly!N63</f>
        <v>5266.5830574872325</v>
      </c>
      <c r="M63" s="9">
        <f t="shared" si="3"/>
        <v>-1.5236325535393678</v>
      </c>
      <c r="N63" s="9"/>
      <c r="O63" s="8">
        <v>39.200000000000003</v>
      </c>
      <c r="P63" s="8"/>
      <c r="Q63" s="8"/>
      <c r="R63" s="8"/>
      <c r="S63" s="10">
        <v>-7.3960040913117905E-2</v>
      </c>
      <c r="T63" s="8"/>
      <c r="U63" s="8">
        <f t="shared" si="5"/>
        <v>3.3</v>
      </c>
      <c r="V63" s="8">
        <f t="shared" si="6"/>
        <v>3.3</v>
      </c>
    </row>
    <row r="64" spans="1:22" x14ac:dyDescent="0.2">
      <c r="A64">
        <v>1972</v>
      </c>
      <c r="B64">
        <v>3</v>
      </c>
      <c r="C64" s="8">
        <v>41.974600000000002</v>
      </c>
      <c r="D64" s="8">
        <v>41.4</v>
      </c>
      <c r="E64" s="8">
        <v>43.6</v>
      </c>
      <c r="F64" s="8">
        <v>3.83</v>
      </c>
      <c r="G64" s="8">
        <v>5.8</v>
      </c>
      <c r="H64" s="8">
        <v>2.17</v>
      </c>
      <c r="I64" s="8">
        <v>1.01</v>
      </c>
      <c r="J64" s="9">
        <f t="shared" si="2"/>
        <v>0.32298800000000005</v>
      </c>
      <c r="K64" s="9"/>
      <c r="L64" s="9">
        <f>help_quarterly_to_monthly!N64</f>
        <v>5279.9126648389492</v>
      </c>
      <c r="M64" s="9">
        <f t="shared" si="3"/>
        <v>-1.2006445535393677</v>
      </c>
      <c r="N64" s="9"/>
      <c r="O64" s="8">
        <v>39.200000000000003</v>
      </c>
      <c r="P64" s="8"/>
      <c r="Q64" s="8"/>
      <c r="R64" s="8"/>
      <c r="S64" s="10">
        <v>0.25064818828999103</v>
      </c>
      <c r="T64" s="8"/>
      <c r="U64" s="8">
        <f t="shared" si="5"/>
        <v>3.83</v>
      </c>
      <c r="V64" s="8">
        <f t="shared" si="6"/>
        <v>3.83</v>
      </c>
    </row>
    <row r="65" spans="1:22" x14ac:dyDescent="0.2">
      <c r="A65">
        <v>1972</v>
      </c>
      <c r="B65">
        <v>4</v>
      </c>
      <c r="C65" s="8">
        <v>42.418300000000002</v>
      </c>
      <c r="D65" s="8">
        <v>41.5</v>
      </c>
      <c r="E65" s="8">
        <v>43.8</v>
      </c>
      <c r="F65" s="8">
        <v>4.17</v>
      </c>
      <c r="G65" s="8">
        <v>5.7</v>
      </c>
      <c r="H65" s="8">
        <v>2.0499999999999998</v>
      </c>
      <c r="I65" s="8">
        <v>0.75</v>
      </c>
      <c r="J65" s="9">
        <f t="shared" si="2"/>
        <v>0.21409999999999998</v>
      </c>
      <c r="K65" s="9"/>
      <c r="L65" s="9">
        <f>help_quarterly_to_monthly!N65</f>
        <v>5293.276009137423</v>
      </c>
      <c r="M65" s="9">
        <f t="shared" si="3"/>
        <v>-0.98654455353936776</v>
      </c>
      <c r="N65" s="9"/>
      <c r="O65" s="8">
        <v>39.299999999999997</v>
      </c>
      <c r="P65" s="8"/>
      <c r="Q65" s="8"/>
      <c r="R65" s="8"/>
      <c r="S65" s="10">
        <v>-0.128285132344855</v>
      </c>
      <c r="T65" s="8"/>
      <c r="U65" s="8">
        <f t="shared" si="5"/>
        <v>4.17</v>
      </c>
      <c r="V65" s="8">
        <f t="shared" si="6"/>
        <v>4.17</v>
      </c>
    </row>
    <row r="66" spans="1:22" x14ac:dyDescent="0.2">
      <c r="A66">
        <v>1972</v>
      </c>
      <c r="B66">
        <v>5</v>
      </c>
      <c r="C66" s="8">
        <v>42.396299999999997</v>
      </c>
      <c r="D66" s="8">
        <v>41.6</v>
      </c>
      <c r="E66" s="8">
        <v>43.9</v>
      </c>
      <c r="F66" s="8">
        <v>4.2699999999999996</v>
      </c>
      <c r="G66" s="8">
        <v>5.7</v>
      </c>
      <c r="H66" s="8">
        <v>2.1</v>
      </c>
      <c r="I66" s="8">
        <v>0.47</v>
      </c>
      <c r="J66" s="9">
        <f t="shared" si="2"/>
        <v>9.6835999999999978E-2</v>
      </c>
      <c r="K66" s="9"/>
      <c r="L66" s="9">
        <f>help_quarterly_to_monthly!N66</f>
        <v>5306.6731757701145</v>
      </c>
      <c r="M66" s="9">
        <f t="shared" si="3"/>
        <v>-0.88970855353936773</v>
      </c>
      <c r="N66" s="9"/>
      <c r="O66" s="8">
        <v>39.5</v>
      </c>
      <c r="P66" s="8"/>
      <c r="Q66" s="8"/>
      <c r="R66" s="8"/>
      <c r="S66" s="10">
        <v>-0.14484051451736399</v>
      </c>
      <c r="T66" s="8"/>
      <c r="U66" s="8">
        <f t="shared" si="5"/>
        <v>4.2699999999999996</v>
      </c>
      <c r="V66" s="8">
        <f t="shared" si="6"/>
        <v>4.2699999999999996</v>
      </c>
    </row>
    <row r="67" spans="1:22" x14ac:dyDescent="0.2">
      <c r="A67">
        <v>1972</v>
      </c>
      <c r="B67">
        <v>6</v>
      </c>
      <c r="C67" s="8">
        <v>42.516599999999997</v>
      </c>
      <c r="D67" s="8">
        <v>41.7</v>
      </c>
      <c r="E67" s="8">
        <v>44</v>
      </c>
      <c r="F67" s="8">
        <v>4.46</v>
      </c>
      <c r="G67" s="8">
        <v>5.7</v>
      </c>
      <c r="H67" s="8">
        <v>2.09</v>
      </c>
      <c r="I67" s="8">
        <v>0.51</v>
      </c>
      <c r="J67" s="9">
        <f t="shared" si="2"/>
        <v>0.11358799999999999</v>
      </c>
      <c r="K67" s="9"/>
      <c r="L67" s="9">
        <f>help_quarterly_to_monthly!N67</f>
        <v>5320.214835583246</v>
      </c>
      <c r="M67" s="9">
        <f t="shared" si="3"/>
        <v>-0.77612055353936771</v>
      </c>
      <c r="N67" s="9"/>
      <c r="O67" s="8">
        <v>39.700000000000003</v>
      </c>
      <c r="P67" s="8"/>
      <c r="Q67" s="8"/>
      <c r="R67" s="8"/>
      <c r="S67" s="10">
        <v>-9.5754890266618903E-2</v>
      </c>
      <c r="T67" s="8"/>
      <c r="U67" s="8">
        <f t="shared" si="5"/>
        <v>4.46</v>
      </c>
      <c r="V67" s="8">
        <f t="shared" si="6"/>
        <v>4.46</v>
      </c>
    </row>
    <row r="68" spans="1:22" x14ac:dyDescent="0.2">
      <c r="A68">
        <v>1972</v>
      </c>
      <c r="B68">
        <v>7</v>
      </c>
      <c r="C68" s="8">
        <v>42.497999999999998</v>
      </c>
      <c r="D68" s="8">
        <v>41.8</v>
      </c>
      <c r="E68" s="8">
        <v>44.1</v>
      </c>
      <c r="F68" s="8">
        <v>4.55</v>
      </c>
      <c r="G68" s="8">
        <v>5.6</v>
      </c>
      <c r="H68" s="8">
        <v>2.12</v>
      </c>
      <c r="I68" s="8">
        <v>-0.02</v>
      </c>
      <c r="J68" s="9">
        <f t="shared" si="2"/>
        <v>-0.108376</v>
      </c>
      <c r="K68" s="9"/>
      <c r="L68" s="9">
        <f>help_quarterly_to_monthly!N68</f>
        <v>5333.7910512366225</v>
      </c>
      <c r="M68" s="9">
        <f t="shared" ref="M68:M131" si="7">M69-J69</f>
        <v>-0.88449655353936774</v>
      </c>
      <c r="N68" s="9"/>
      <c r="O68" s="8">
        <v>40</v>
      </c>
      <c r="P68" s="8"/>
      <c r="Q68" s="8"/>
      <c r="R68" s="8"/>
      <c r="S68" s="10">
        <v>0</v>
      </c>
      <c r="T68" s="8"/>
      <c r="U68" s="8">
        <f t="shared" si="5"/>
        <v>4.55</v>
      </c>
      <c r="V68" s="8">
        <f t="shared" si="6"/>
        <v>4.55</v>
      </c>
    </row>
    <row r="69" spans="1:22" x14ac:dyDescent="0.2">
      <c r="A69">
        <v>1972</v>
      </c>
      <c r="B69">
        <v>8</v>
      </c>
      <c r="C69" s="8">
        <v>43.062899999999999</v>
      </c>
      <c r="D69" s="8">
        <v>41.9</v>
      </c>
      <c r="E69" s="8">
        <v>44.3</v>
      </c>
      <c r="F69" s="8">
        <v>4.8099999999999996</v>
      </c>
      <c r="G69" s="8">
        <v>5.6</v>
      </c>
      <c r="H69" s="8">
        <v>1.98</v>
      </c>
      <c r="I69" s="8">
        <v>1.45</v>
      </c>
      <c r="J69" s="9">
        <f t="shared" ref="J69:J85" si="8">I69*0.4188-0.1</f>
        <v>0.50726000000000004</v>
      </c>
      <c r="K69" s="9"/>
      <c r="L69" s="9">
        <f>help_quarterly_to_monthly!N69</f>
        <v>5347.4019109104311</v>
      </c>
      <c r="M69" s="9">
        <f t="shared" si="7"/>
        <v>-0.37723655353936769</v>
      </c>
      <c r="N69" s="9"/>
      <c r="O69" s="8">
        <v>40.1</v>
      </c>
      <c r="P69" s="8"/>
      <c r="Q69" s="8"/>
      <c r="R69" s="8"/>
      <c r="S69" s="10">
        <v>0</v>
      </c>
      <c r="T69" s="8"/>
      <c r="U69" s="8">
        <f t="shared" si="5"/>
        <v>4.8099999999999996</v>
      </c>
      <c r="V69" s="8">
        <f t="shared" si="6"/>
        <v>4.8099999999999996</v>
      </c>
    </row>
    <row r="70" spans="1:22" x14ac:dyDescent="0.2">
      <c r="A70">
        <v>1972</v>
      </c>
      <c r="B70">
        <v>9</v>
      </c>
      <c r="C70" s="8">
        <v>43.391800000000003</v>
      </c>
      <c r="D70" s="8">
        <v>42.1</v>
      </c>
      <c r="E70" s="8">
        <v>44.3</v>
      </c>
      <c r="F70" s="8">
        <v>4.87</v>
      </c>
      <c r="G70" s="8">
        <v>5.5</v>
      </c>
      <c r="H70" s="8">
        <v>1.54</v>
      </c>
      <c r="I70" s="8">
        <v>0.86</v>
      </c>
      <c r="J70" s="9">
        <f t="shared" si="8"/>
        <v>0.26016799999999995</v>
      </c>
      <c r="K70" s="9"/>
      <c r="L70" s="9">
        <f>help_quarterly_to_monthly!N70</f>
        <v>5361.1454101220388</v>
      </c>
      <c r="M70" s="9">
        <f t="shared" si="7"/>
        <v>-0.11706855353936774</v>
      </c>
      <c r="N70" s="9"/>
      <c r="O70" s="8">
        <v>40.200000000000003</v>
      </c>
      <c r="P70" s="8"/>
      <c r="Q70" s="8"/>
      <c r="R70" s="8"/>
      <c r="S70" s="10">
        <v>0</v>
      </c>
      <c r="T70" s="8"/>
      <c r="U70" s="8">
        <f t="shared" si="5"/>
        <v>4.87</v>
      </c>
      <c r="V70" s="8">
        <f t="shared" si="6"/>
        <v>4.87</v>
      </c>
    </row>
    <row r="71" spans="1:22" x14ac:dyDescent="0.2">
      <c r="A71">
        <v>1972</v>
      </c>
      <c r="B71">
        <v>10</v>
      </c>
      <c r="C71" s="8">
        <v>43.971800000000002</v>
      </c>
      <c r="D71" s="8">
        <v>42.2</v>
      </c>
      <c r="E71" s="8">
        <v>44.4</v>
      </c>
      <c r="F71" s="8">
        <v>5.05</v>
      </c>
      <c r="G71" s="8">
        <v>5.6</v>
      </c>
      <c r="H71" s="8">
        <v>1.58</v>
      </c>
      <c r="I71" s="8">
        <v>1.36</v>
      </c>
      <c r="J71" s="9">
        <f t="shared" si="8"/>
        <v>0.4695680000000001</v>
      </c>
      <c r="K71" s="9"/>
      <c r="L71" s="9">
        <f>help_quarterly_to_monthly!N71</f>
        <v>5374.9242318647975</v>
      </c>
      <c r="M71" s="9">
        <f t="shared" si="7"/>
        <v>0.35249944646063236</v>
      </c>
      <c r="N71" s="9"/>
      <c r="O71" s="8">
        <v>40.1</v>
      </c>
      <c r="P71" s="8"/>
      <c r="Q71" s="8"/>
      <c r="R71" s="8"/>
      <c r="S71" s="10">
        <v>0</v>
      </c>
      <c r="T71" s="8"/>
      <c r="U71" s="8">
        <f t="shared" si="5"/>
        <v>5.05</v>
      </c>
      <c r="V71" s="8">
        <f t="shared" si="6"/>
        <v>5.05</v>
      </c>
    </row>
    <row r="72" spans="1:22" x14ac:dyDescent="0.2">
      <c r="A72">
        <v>1972</v>
      </c>
      <c r="B72">
        <v>11</v>
      </c>
      <c r="C72" s="8">
        <v>44.491900000000001</v>
      </c>
      <c r="D72" s="8">
        <v>42.4</v>
      </c>
      <c r="E72" s="8">
        <v>44.4</v>
      </c>
      <c r="F72" s="8">
        <v>5.0599999999999996</v>
      </c>
      <c r="G72" s="8">
        <v>5.3</v>
      </c>
      <c r="H72" s="8">
        <v>1.71</v>
      </c>
      <c r="I72" s="8">
        <v>1.26</v>
      </c>
      <c r="J72" s="9">
        <f t="shared" si="8"/>
        <v>0.42768800000000007</v>
      </c>
      <c r="K72" s="9"/>
      <c r="L72" s="9">
        <f>help_quarterly_to_monthly!N72</f>
        <v>5388.738466922081</v>
      </c>
      <c r="M72" s="9">
        <f t="shared" si="7"/>
        <v>0.78018744646063243</v>
      </c>
      <c r="N72" s="9"/>
      <c r="O72" s="8">
        <v>40.299999999999997</v>
      </c>
      <c r="P72" s="8"/>
      <c r="Q72" s="8"/>
      <c r="R72" s="8"/>
      <c r="S72" s="10">
        <v>1.6848288756798099E-2</v>
      </c>
      <c r="T72" s="8"/>
      <c r="U72" s="8">
        <f t="shared" si="5"/>
        <v>5.0599999999999996</v>
      </c>
      <c r="V72" s="8">
        <f t="shared" si="6"/>
        <v>5.0599999999999996</v>
      </c>
    </row>
    <row r="73" spans="1:22" x14ac:dyDescent="0.2">
      <c r="A73">
        <v>1972</v>
      </c>
      <c r="B73">
        <v>12</v>
      </c>
      <c r="C73" s="8">
        <v>45.0015</v>
      </c>
      <c r="D73" s="8">
        <v>42.5</v>
      </c>
      <c r="E73" s="8">
        <v>44.6</v>
      </c>
      <c r="F73" s="8">
        <v>5.33</v>
      </c>
      <c r="G73" s="8">
        <v>5.2</v>
      </c>
      <c r="H73" s="8">
        <v>1.57</v>
      </c>
      <c r="I73" s="8">
        <v>1.2</v>
      </c>
      <c r="J73" s="9">
        <f t="shared" si="8"/>
        <v>0.40256000000000003</v>
      </c>
      <c r="K73" s="9"/>
      <c r="L73" s="9">
        <f>help_quarterly_to_monthly!N73</f>
        <v>5402.956402615172</v>
      </c>
      <c r="M73" s="9">
        <f t="shared" si="7"/>
        <v>1.1827474464606325</v>
      </c>
      <c r="N73" s="9"/>
      <c r="O73" s="8">
        <v>41.1</v>
      </c>
      <c r="P73" s="8"/>
      <c r="Q73" s="8"/>
      <c r="R73" s="8"/>
      <c r="S73" s="10">
        <v>-3.1933161283423599E-2</v>
      </c>
      <c r="T73" s="8"/>
      <c r="U73" s="8">
        <f t="shared" si="5"/>
        <v>5.33</v>
      </c>
      <c r="V73" s="8">
        <f t="shared" si="6"/>
        <v>5.33</v>
      </c>
    </row>
    <row r="74" spans="1:22" x14ac:dyDescent="0.2">
      <c r="A74">
        <v>1973</v>
      </c>
      <c r="B74">
        <v>1</v>
      </c>
      <c r="C74" s="8">
        <v>45.294199999999996</v>
      </c>
      <c r="D74" s="8">
        <v>42.7</v>
      </c>
      <c r="E74" s="8">
        <v>44.6</v>
      </c>
      <c r="F74" s="8">
        <v>5.94</v>
      </c>
      <c r="G74" s="8">
        <v>4.9000000000000004</v>
      </c>
      <c r="H74" s="8">
        <v>1.44</v>
      </c>
      <c r="I74" s="8">
        <v>1.02</v>
      </c>
      <c r="J74" s="9">
        <f t="shared" si="8"/>
        <v>0.32717600000000002</v>
      </c>
      <c r="K74" s="9"/>
      <c r="L74" s="9">
        <f>help_quarterly_to_monthly!N74</f>
        <v>5417.211851669992</v>
      </c>
      <c r="M74" s="9">
        <f t="shared" si="7"/>
        <v>1.5099234464606326</v>
      </c>
      <c r="N74" s="9"/>
      <c r="O74" s="8">
        <v>41.6</v>
      </c>
      <c r="P74" s="11">
        <v>1.6078234319342001E-2</v>
      </c>
      <c r="Q74" s="8"/>
      <c r="R74" s="8"/>
      <c r="S74" s="10">
        <v>0.280630484916087</v>
      </c>
      <c r="T74" s="8"/>
      <c r="U74" s="8">
        <f t="shared" si="5"/>
        <v>5.94</v>
      </c>
      <c r="V74" s="8">
        <f t="shared" si="6"/>
        <v>5.94</v>
      </c>
    </row>
    <row r="75" spans="1:22" x14ac:dyDescent="0.2">
      <c r="A75">
        <v>1973</v>
      </c>
      <c r="B75">
        <v>2</v>
      </c>
      <c r="C75" s="8">
        <v>45.965600000000002</v>
      </c>
      <c r="D75" s="8">
        <v>43</v>
      </c>
      <c r="E75" s="8">
        <v>44.8</v>
      </c>
      <c r="F75" s="8">
        <v>6.58</v>
      </c>
      <c r="G75" s="8">
        <v>5</v>
      </c>
      <c r="H75" s="8">
        <v>1.33</v>
      </c>
      <c r="I75" s="8">
        <v>1.22</v>
      </c>
      <c r="J75" s="9">
        <f t="shared" si="8"/>
        <v>0.41093599999999997</v>
      </c>
      <c r="K75" s="9"/>
      <c r="L75" s="9">
        <f>help_quarterly_to_monthly!N75</f>
        <v>5431.5049130638008</v>
      </c>
      <c r="M75" s="9">
        <f t="shared" si="7"/>
        <v>1.9208594464606326</v>
      </c>
      <c r="N75" s="9"/>
      <c r="O75" s="8">
        <v>42.4</v>
      </c>
      <c r="P75" s="11">
        <v>-1.76737758311649E-2</v>
      </c>
      <c r="Q75" s="8"/>
      <c r="R75" s="8"/>
      <c r="S75" s="10">
        <v>0.21264120219174901</v>
      </c>
      <c r="T75" s="8"/>
      <c r="U75" s="8">
        <f t="shared" si="5"/>
        <v>6.58</v>
      </c>
      <c r="V75" s="8">
        <f t="shared" si="6"/>
        <v>6.58</v>
      </c>
    </row>
    <row r="76" spans="1:22" x14ac:dyDescent="0.2">
      <c r="A76">
        <v>1973</v>
      </c>
      <c r="B76">
        <v>3</v>
      </c>
      <c r="C76" s="8">
        <v>45.987200000000001</v>
      </c>
      <c r="D76" s="8">
        <v>43.4</v>
      </c>
      <c r="E76" s="8">
        <v>45</v>
      </c>
      <c r="F76" s="8">
        <v>7.09</v>
      </c>
      <c r="G76" s="8">
        <v>4.9000000000000004</v>
      </c>
      <c r="H76" s="8">
        <v>1.32</v>
      </c>
      <c r="I76" s="8">
        <v>0.45</v>
      </c>
      <c r="J76" s="9">
        <f t="shared" si="8"/>
        <v>8.8460000000000011E-2</v>
      </c>
      <c r="K76" s="9"/>
      <c r="L76" s="9">
        <f>help_quarterly_to_monthly!N76</f>
        <v>5446.5945295306046</v>
      </c>
      <c r="M76" s="9">
        <f t="shared" si="7"/>
        <v>2.0093194464606325</v>
      </c>
      <c r="N76" s="9"/>
      <c r="O76" s="8">
        <v>43.4</v>
      </c>
      <c r="P76" s="11">
        <v>-0.106468132018533</v>
      </c>
      <c r="Q76" s="8"/>
      <c r="R76" s="8"/>
      <c r="S76" s="10">
        <v>3.00856432708984E-2</v>
      </c>
      <c r="T76" s="8"/>
      <c r="U76" s="8">
        <f t="shared" si="5"/>
        <v>7.09</v>
      </c>
      <c r="V76" s="8">
        <f t="shared" si="6"/>
        <v>7.09</v>
      </c>
    </row>
    <row r="77" spans="1:22" x14ac:dyDescent="0.2">
      <c r="A77">
        <v>1973</v>
      </c>
      <c r="B77">
        <v>4</v>
      </c>
      <c r="C77" s="8">
        <v>45.923699999999997</v>
      </c>
      <c r="D77" s="8">
        <v>43.7</v>
      </c>
      <c r="E77" s="8">
        <v>45.1</v>
      </c>
      <c r="F77" s="8">
        <v>7.12</v>
      </c>
      <c r="G77" s="8">
        <v>5</v>
      </c>
      <c r="H77" s="8">
        <v>1.42</v>
      </c>
      <c r="I77" s="8">
        <v>7.0000000000000007E-2</v>
      </c>
      <c r="J77" s="9">
        <f t="shared" si="8"/>
        <v>-7.0683999999999997E-2</v>
      </c>
      <c r="K77" s="9"/>
      <c r="L77" s="9">
        <f>help_quarterly_to_monthly!N77</f>
        <v>5461.7260674406743</v>
      </c>
      <c r="M77" s="9">
        <f t="shared" si="7"/>
        <v>1.9386354464606323</v>
      </c>
      <c r="N77" s="9"/>
      <c r="O77" s="8">
        <v>43.6</v>
      </c>
      <c r="P77" s="11">
        <v>-0.164819324535387</v>
      </c>
      <c r="Q77" s="8"/>
      <c r="R77" s="8"/>
      <c r="S77" s="10">
        <v>-9.4277509249871896E-2</v>
      </c>
      <c r="T77" s="8"/>
      <c r="U77" s="8">
        <f t="shared" ref="U77:U140" si="9">F77</f>
        <v>7.12</v>
      </c>
      <c r="V77" s="8">
        <f t="shared" si="6"/>
        <v>7.12</v>
      </c>
    </row>
    <row r="78" spans="1:22" x14ac:dyDescent="0.2">
      <c r="A78">
        <v>1973</v>
      </c>
      <c r="B78">
        <v>5</v>
      </c>
      <c r="C78" s="8">
        <v>46.219200000000001</v>
      </c>
      <c r="D78" s="8">
        <v>43.9</v>
      </c>
      <c r="E78" s="8">
        <v>45.3</v>
      </c>
      <c r="F78" s="8">
        <v>7.84</v>
      </c>
      <c r="G78" s="8">
        <v>4.9000000000000004</v>
      </c>
      <c r="H78" s="8">
        <v>1.21</v>
      </c>
      <c r="I78" s="8">
        <v>0.43</v>
      </c>
      <c r="J78" s="9">
        <f t="shared" si="8"/>
        <v>8.0083999999999989E-2</v>
      </c>
      <c r="K78" s="9"/>
      <c r="L78" s="9">
        <f>help_quarterly_to_monthly!N78</f>
        <v>5476.8996432587128</v>
      </c>
      <c r="M78" s="9">
        <f t="shared" si="7"/>
        <v>2.0187194464606324</v>
      </c>
      <c r="N78" s="9"/>
      <c r="O78" s="8">
        <v>44.5</v>
      </c>
      <c r="P78" s="11">
        <v>-6.1198671146840002E-2</v>
      </c>
      <c r="Q78" s="8"/>
      <c r="R78" s="8"/>
      <c r="S78" s="10">
        <v>0.28769033212076001</v>
      </c>
      <c r="T78" s="8"/>
      <c r="U78" s="8">
        <f t="shared" si="9"/>
        <v>7.84</v>
      </c>
      <c r="V78" s="8">
        <f t="shared" ref="V78:V141" si="10">F78</f>
        <v>7.84</v>
      </c>
    </row>
    <row r="79" spans="1:22" x14ac:dyDescent="0.2">
      <c r="A79">
        <v>1973</v>
      </c>
      <c r="B79">
        <v>6</v>
      </c>
      <c r="C79" s="8">
        <v>46.250900000000001</v>
      </c>
      <c r="D79" s="8">
        <v>44.2</v>
      </c>
      <c r="E79" s="8">
        <v>45.4</v>
      </c>
      <c r="F79" s="8">
        <v>8.49</v>
      </c>
      <c r="G79" s="8">
        <v>4.9000000000000004</v>
      </c>
      <c r="H79" s="8">
        <v>1.23</v>
      </c>
      <c r="I79" s="8">
        <v>0.19</v>
      </c>
      <c r="J79" s="9">
        <f t="shared" si="8"/>
        <v>-2.0428000000000002E-2</v>
      </c>
      <c r="K79" s="9"/>
      <c r="L79" s="9">
        <f>help_quarterly_to_monthly!N79</f>
        <v>5492.3004667758687</v>
      </c>
      <c r="M79" s="9">
        <f t="shared" si="7"/>
        <v>1.9982914464606325</v>
      </c>
      <c r="N79" s="9"/>
      <c r="O79" s="8">
        <v>45.5</v>
      </c>
      <c r="P79" s="11">
        <v>4.46492876889562E-2</v>
      </c>
      <c r="Q79" s="8"/>
      <c r="R79" s="8"/>
      <c r="S79" s="10">
        <v>0.35963763236438101</v>
      </c>
      <c r="T79" s="8"/>
      <c r="U79" s="8">
        <f t="shared" si="9"/>
        <v>8.49</v>
      </c>
      <c r="V79" s="8">
        <f t="shared" si="10"/>
        <v>8.49</v>
      </c>
    </row>
    <row r="80" spans="1:22" x14ac:dyDescent="0.2">
      <c r="A80">
        <v>1973</v>
      </c>
      <c r="B80">
        <v>7</v>
      </c>
      <c r="C80" s="8">
        <v>46.442100000000003</v>
      </c>
      <c r="D80" s="8">
        <v>44.2</v>
      </c>
      <c r="E80" s="8">
        <v>45.5</v>
      </c>
      <c r="F80" s="8">
        <v>10.4</v>
      </c>
      <c r="G80" s="8">
        <v>4.8</v>
      </c>
      <c r="H80" s="8">
        <v>1.1100000000000001</v>
      </c>
      <c r="I80" s="8">
        <v>0.51</v>
      </c>
      <c r="J80" s="9">
        <f t="shared" si="8"/>
        <v>0.11358799999999999</v>
      </c>
      <c r="K80" s="9"/>
      <c r="L80" s="9">
        <f>help_quarterly_to_monthly!N80</f>
        <v>5507.7445967949707</v>
      </c>
      <c r="M80" s="9">
        <f t="shared" si="7"/>
        <v>2.1118794464606325</v>
      </c>
      <c r="N80" s="9"/>
      <c r="O80" s="8">
        <v>44.9</v>
      </c>
      <c r="P80" s="11">
        <v>-0.33006369482298997</v>
      </c>
      <c r="Q80" s="8"/>
      <c r="R80" s="8"/>
      <c r="S80" s="10">
        <v>9.8834365603095498E-2</v>
      </c>
      <c r="T80" s="8"/>
      <c r="U80" s="8">
        <f t="shared" si="9"/>
        <v>10.4</v>
      </c>
      <c r="V80" s="8">
        <f t="shared" si="10"/>
        <v>10.4</v>
      </c>
    </row>
    <row r="81" spans="1:22" x14ac:dyDescent="0.2">
      <c r="A81">
        <v>1973</v>
      </c>
      <c r="B81">
        <v>8</v>
      </c>
      <c r="C81" s="8">
        <v>46.364800000000002</v>
      </c>
      <c r="D81" s="8">
        <v>45</v>
      </c>
      <c r="E81" s="8">
        <v>45.7</v>
      </c>
      <c r="F81" s="8">
        <v>10.5</v>
      </c>
      <c r="G81" s="8">
        <v>4.8</v>
      </c>
      <c r="H81" s="8">
        <v>1.1299999999999999</v>
      </c>
      <c r="I81" s="8">
        <v>-0.37</v>
      </c>
      <c r="J81" s="9">
        <f t="shared" si="8"/>
        <v>-0.25495600000000002</v>
      </c>
      <c r="K81" s="9"/>
      <c r="L81" s="9">
        <f>help_quarterly_to_monthly!N81</f>
        <v>5523.2321550921561</v>
      </c>
      <c r="M81" s="9">
        <f t="shared" si="7"/>
        <v>1.8569234464606323</v>
      </c>
      <c r="N81" s="9"/>
      <c r="O81" s="8">
        <v>47.5</v>
      </c>
      <c r="P81" s="11">
        <v>-0.173784595372139</v>
      </c>
      <c r="Q81" s="8"/>
      <c r="R81" s="8"/>
      <c r="S81" s="10">
        <v>0.28408728912905701</v>
      </c>
      <c r="T81" s="8"/>
      <c r="U81" s="8">
        <f t="shared" si="9"/>
        <v>10.5</v>
      </c>
      <c r="V81" s="8">
        <f t="shared" si="10"/>
        <v>10.5</v>
      </c>
    </row>
    <row r="82" spans="1:22" x14ac:dyDescent="0.2">
      <c r="A82">
        <v>1973</v>
      </c>
      <c r="B82">
        <v>9</v>
      </c>
      <c r="C82" s="8">
        <v>46.780299999999997</v>
      </c>
      <c r="D82" s="8">
        <v>45.2</v>
      </c>
      <c r="E82" s="8">
        <v>46</v>
      </c>
      <c r="F82" s="8">
        <v>10.78</v>
      </c>
      <c r="G82" s="8">
        <v>4.8</v>
      </c>
      <c r="H82" s="8">
        <v>1.54</v>
      </c>
      <c r="I82" s="8">
        <v>0.65</v>
      </c>
      <c r="J82" s="9">
        <f t="shared" si="8"/>
        <v>0.17222000000000001</v>
      </c>
      <c r="K82" s="9"/>
      <c r="L82" s="9">
        <f>help_quarterly_to_monthly!N82</f>
        <v>5539.0998697349123</v>
      </c>
      <c r="M82" s="9">
        <f t="shared" si="7"/>
        <v>2.0291434464606324</v>
      </c>
      <c r="N82" s="9"/>
      <c r="O82" s="8">
        <v>46.7</v>
      </c>
      <c r="P82" s="11">
        <v>-0.339386796982031</v>
      </c>
      <c r="Q82" s="8"/>
      <c r="R82" s="8"/>
      <c r="S82" s="10">
        <v>-0.59163963651455598</v>
      </c>
      <c r="T82" s="8"/>
      <c r="U82" s="8">
        <f t="shared" si="9"/>
        <v>10.78</v>
      </c>
      <c r="V82" s="8">
        <f t="shared" si="10"/>
        <v>10.78</v>
      </c>
    </row>
    <row r="83" spans="1:22" x14ac:dyDescent="0.2">
      <c r="A83">
        <v>1973</v>
      </c>
      <c r="B83">
        <v>10</v>
      </c>
      <c r="C83" s="8">
        <v>47.095399999999998</v>
      </c>
      <c r="D83" s="8">
        <v>45.6</v>
      </c>
      <c r="E83" s="8">
        <v>46.3</v>
      </c>
      <c r="F83" s="8">
        <v>10.01</v>
      </c>
      <c r="G83" s="8">
        <v>4.5999999999999996</v>
      </c>
      <c r="H83" s="8">
        <v>1.62</v>
      </c>
      <c r="I83" s="8">
        <v>1</v>
      </c>
      <c r="J83" s="9">
        <f t="shared" si="8"/>
        <v>0.31879999999999997</v>
      </c>
      <c r="K83" s="9"/>
      <c r="L83" s="9">
        <f>help_quarterly_to_monthly!N83</f>
        <v>5555.0131707953606</v>
      </c>
      <c r="M83" s="9">
        <f t="shared" si="7"/>
        <v>2.3479434464606324</v>
      </c>
      <c r="N83" s="9"/>
      <c r="O83" s="8">
        <v>46.3</v>
      </c>
      <c r="P83" s="11">
        <v>0.15278248416319101</v>
      </c>
      <c r="Q83" s="8"/>
      <c r="R83" s="8"/>
      <c r="S83" s="10">
        <v>-0.86914004001690204</v>
      </c>
      <c r="T83" s="8"/>
      <c r="U83" s="8">
        <f t="shared" si="9"/>
        <v>10.01</v>
      </c>
      <c r="V83" s="8">
        <f t="shared" si="10"/>
        <v>10.01</v>
      </c>
    </row>
    <row r="84" spans="1:22" x14ac:dyDescent="0.2">
      <c r="A84">
        <v>1973</v>
      </c>
      <c r="B84">
        <v>11</v>
      </c>
      <c r="C84" s="8">
        <v>47.344499999999996</v>
      </c>
      <c r="D84" s="8">
        <v>45.9</v>
      </c>
      <c r="E84" s="8">
        <v>46.5</v>
      </c>
      <c r="F84" s="8">
        <v>10.029999999999999</v>
      </c>
      <c r="G84" s="8">
        <v>4.8</v>
      </c>
      <c r="H84" s="8">
        <v>1.69</v>
      </c>
      <c r="I84" s="8">
        <v>0.81</v>
      </c>
      <c r="J84" s="9">
        <f t="shared" si="8"/>
        <v>0.23922800000000002</v>
      </c>
      <c r="K84" s="9"/>
      <c r="L84" s="9">
        <f>help_quarterly_to_monthly!N84</f>
        <v>5570.9721892388752</v>
      </c>
      <c r="M84" s="9">
        <f t="shared" si="7"/>
        <v>2.5871714464606326</v>
      </c>
      <c r="N84" s="9"/>
      <c r="O84" s="8">
        <v>46.5</v>
      </c>
      <c r="P84" s="11">
        <v>6.7688726132023203E-2</v>
      </c>
      <c r="Q84" s="8"/>
      <c r="R84" s="8"/>
      <c r="S84" s="10">
        <v>-0.106254353431781</v>
      </c>
      <c r="T84" s="8"/>
      <c r="U84" s="8">
        <f t="shared" si="9"/>
        <v>10.029999999999999</v>
      </c>
      <c r="V84" s="8">
        <f t="shared" si="10"/>
        <v>10.029999999999999</v>
      </c>
    </row>
    <row r="85" spans="1:22" x14ac:dyDescent="0.2">
      <c r="A85">
        <v>1973</v>
      </c>
      <c r="B85">
        <v>12</v>
      </c>
      <c r="C85" s="8">
        <v>47.231499999999997</v>
      </c>
      <c r="D85" s="8">
        <v>46.3</v>
      </c>
      <c r="E85" s="8">
        <v>46.7</v>
      </c>
      <c r="F85" s="8">
        <v>9.9499999999999993</v>
      </c>
      <c r="G85" s="8">
        <v>4.9000000000000004</v>
      </c>
      <c r="H85" s="8">
        <v>1.74</v>
      </c>
      <c r="I85" s="8">
        <v>-0.38</v>
      </c>
      <c r="J85" s="9">
        <f t="shared" si="8"/>
        <v>-0.25914400000000004</v>
      </c>
      <c r="K85" s="9"/>
      <c r="L85" s="9">
        <f>help_quarterly_to_monthly!N85</f>
        <v>5587.1684491703463</v>
      </c>
      <c r="M85" s="9">
        <f t="shared" si="7"/>
        <v>2.3280274464606325</v>
      </c>
      <c r="N85" s="9"/>
      <c r="O85" s="8">
        <v>47.4</v>
      </c>
      <c r="P85" s="11">
        <v>1.9460131651394701E-2</v>
      </c>
      <c r="Q85" s="8"/>
      <c r="R85" s="8"/>
      <c r="S85" s="10">
        <v>-0.20727732100190199</v>
      </c>
      <c r="T85" s="8"/>
      <c r="U85" s="8">
        <f t="shared" si="9"/>
        <v>9.9499999999999993</v>
      </c>
      <c r="V85" s="8">
        <f t="shared" si="10"/>
        <v>9.9499999999999993</v>
      </c>
    </row>
    <row r="86" spans="1:22" x14ac:dyDescent="0.2">
      <c r="A86">
        <v>1974</v>
      </c>
      <c r="B86">
        <v>1</v>
      </c>
      <c r="C86" s="8">
        <v>46.8994</v>
      </c>
      <c r="D86" s="8">
        <v>46.8</v>
      </c>
      <c r="E86" s="8">
        <v>46.9</v>
      </c>
      <c r="F86" s="8">
        <v>9.65</v>
      </c>
      <c r="G86" s="8">
        <v>5.0999999999999996</v>
      </c>
      <c r="H86" s="8">
        <v>1.49</v>
      </c>
      <c r="I86" s="8">
        <v>-0.22</v>
      </c>
      <c r="J86" s="9">
        <f t="shared" ref="J86:J132" si="11">I86*0.4188-0.05</f>
        <v>-0.14213599999999998</v>
      </c>
      <c r="K86" s="9"/>
      <c r="L86" s="9">
        <f>help_quarterly_to_monthly!N86</f>
        <v>5603.4117958268826</v>
      </c>
      <c r="M86" s="9">
        <f t="shared" si="7"/>
        <v>2.1858914464606327</v>
      </c>
      <c r="N86" s="9"/>
      <c r="O86" s="8">
        <v>49</v>
      </c>
      <c r="P86" s="11">
        <v>-2.0773123894541001E-2</v>
      </c>
      <c r="Q86" s="8"/>
      <c r="R86" s="8"/>
      <c r="S86" s="10">
        <v>-0.19871882309155101</v>
      </c>
      <c r="T86" s="8"/>
      <c r="U86" s="8">
        <f t="shared" si="9"/>
        <v>9.65</v>
      </c>
      <c r="V86" s="8">
        <f t="shared" si="10"/>
        <v>9.65</v>
      </c>
    </row>
    <row r="87" spans="1:22" x14ac:dyDescent="0.2">
      <c r="A87">
        <v>1974</v>
      </c>
      <c r="B87">
        <v>2</v>
      </c>
      <c r="C87" s="8">
        <v>46.753799999999998</v>
      </c>
      <c r="D87" s="8">
        <v>47.3</v>
      </c>
      <c r="E87" s="8">
        <v>47.2</v>
      </c>
      <c r="F87" s="8">
        <v>8.9700000000000006</v>
      </c>
      <c r="G87" s="8">
        <v>5.2</v>
      </c>
      <c r="H87" s="8">
        <v>1.57</v>
      </c>
      <c r="I87" s="8">
        <v>-0.27</v>
      </c>
      <c r="J87" s="9">
        <f t="shared" si="11"/>
        <v>-0.163076</v>
      </c>
      <c r="K87" s="9"/>
      <c r="L87" s="9">
        <f>help_quarterly_to_monthly!N87</f>
        <v>5619.7023661017784</v>
      </c>
      <c r="M87" s="9">
        <f t="shared" si="7"/>
        <v>2.0228154464606325</v>
      </c>
      <c r="N87" s="9"/>
      <c r="O87" s="8">
        <v>50</v>
      </c>
      <c r="P87" s="11">
        <v>0.16953071545356499</v>
      </c>
      <c r="Q87" s="8"/>
      <c r="R87" s="8"/>
      <c r="S87" s="10">
        <v>0.19594384373533999</v>
      </c>
      <c r="T87" s="8"/>
      <c r="U87" s="8">
        <f t="shared" si="9"/>
        <v>8.9700000000000006</v>
      </c>
      <c r="V87" s="8">
        <f t="shared" si="10"/>
        <v>8.9700000000000006</v>
      </c>
    </row>
    <row r="88" spans="1:22" x14ac:dyDescent="0.2">
      <c r="A88">
        <v>1974</v>
      </c>
      <c r="B88">
        <v>3</v>
      </c>
      <c r="C88" s="8">
        <v>46.768500000000003</v>
      </c>
      <c r="D88" s="8">
        <v>47.8</v>
      </c>
      <c r="E88" s="8">
        <v>47.6</v>
      </c>
      <c r="F88" s="8">
        <v>9.35</v>
      </c>
      <c r="G88" s="8">
        <v>5.0999999999999996</v>
      </c>
      <c r="H88" s="8">
        <v>1.41</v>
      </c>
      <c r="I88" s="8">
        <v>0.08</v>
      </c>
      <c r="J88" s="9">
        <f t="shared" si="11"/>
        <v>-1.6496000000000004E-2</v>
      </c>
      <c r="K88" s="9"/>
      <c r="L88" s="9">
        <f>help_quarterly_to_monthly!N88</f>
        <v>5636.1044828513814</v>
      </c>
      <c r="M88" s="9">
        <f t="shared" si="7"/>
        <v>2.0063194464606324</v>
      </c>
      <c r="N88" s="9"/>
      <c r="O88" s="8">
        <v>50.6</v>
      </c>
      <c r="P88" s="11">
        <v>-9.1149232536997804E-2</v>
      </c>
      <c r="Q88" s="8"/>
      <c r="R88" s="8"/>
      <c r="S88" s="10">
        <v>0.75366632643617704</v>
      </c>
      <c r="T88" s="8"/>
      <c r="U88" s="8">
        <f t="shared" si="9"/>
        <v>9.35</v>
      </c>
      <c r="V88" s="8">
        <f t="shared" si="10"/>
        <v>9.35</v>
      </c>
    </row>
    <row r="89" spans="1:22" x14ac:dyDescent="0.2">
      <c r="A89">
        <v>1974</v>
      </c>
      <c r="B89">
        <v>4</v>
      </c>
      <c r="C89" s="8">
        <v>46.606900000000003</v>
      </c>
      <c r="D89" s="8">
        <v>48.1</v>
      </c>
      <c r="E89" s="8">
        <v>47.9</v>
      </c>
      <c r="F89" s="8">
        <v>10.51</v>
      </c>
      <c r="G89" s="8">
        <v>5.0999999999999996</v>
      </c>
      <c r="H89" s="8">
        <v>1.36</v>
      </c>
      <c r="I89" s="8">
        <v>-0.38</v>
      </c>
      <c r="J89" s="9">
        <f t="shared" si="11"/>
        <v>-0.209144</v>
      </c>
      <c r="K89" s="9"/>
      <c r="L89" s="9">
        <f>help_quarterly_to_monthly!N89</f>
        <v>5652.5544721423294</v>
      </c>
      <c r="M89" s="9">
        <f t="shared" si="7"/>
        <v>1.7971754464606324</v>
      </c>
      <c r="N89" s="9"/>
      <c r="O89" s="8">
        <v>51</v>
      </c>
      <c r="P89" s="11">
        <v>6.9695350533822295E-2</v>
      </c>
      <c r="Q89" s="8"/>
      <c r="R89" s="8"/>
      <c r="S89" s="10">
        <v>0.41246466657226699</v>
      </c>
      <c r="T89" s="8"/>
      <c r="U89" s="8">
        <f t="shared" si="9"/>
        <v>10.51</v>
      </c>
      <c r="V89" s="8">
        <f t="shared" si="10"/>
        <v>10.51</v>
      </c>
    </row>
    <row r="90" spans="1:22" x14ac:dyDescent="0.2">
      <c r="A90">
        <v>1974</v>
      </c>
      <c r="B90">
        <v>5</v>
      </c>
      <c r="C90" s="8">
        <v>46.974299999999999</v>
      </c>
      <c r="D90" s="8">
        <v>48.6</v>
      </c>
      <c r="E90" s="8">
        <v>48.5</v>
      </c>
      <c r="F90" s="8">
        <v>11.31</v>
      </c>
      <c r="G90" s="8">
        <v>5.0999999999999996</v>
      </c>
      <c r="H90" s="8">
        <v>1.47</v>
      </c>
      <c r="I90" s="8">
        <v>0.47</v>
      </c>
      <c r="J90" s="9">
        <f t="shared" si="11"/>
        <v>0.14683599999999997</v>
      </c>
      <c r="K90" s="9"/>
      <c r="L90" s="9">
        <f>help_quarterly_to_monthly!N90</f>
        <v>5669.0524736992838</v>
      </c>
      <c r="M90" s="9">
        <f t="shared" si="7"/>
        <v>1.9440114464606324</v>
      </c>
      <c r="N90" s="9"/>
      <c r="O90" s="8">
        <v>51.8</v>
      </c>
      <c r="P90" s="11">
        <v>7.4038686101993698E-2</v>
      </c>
      <c r="Q90" s="8"/>
      <c r="R90" s="8"/>
      <c r="S90" s="10">
        <v>0.367309023483957</v>
      </c>
      <c r="T90" s="8"/>
      <c r="U90" s="8">
        <f t="shared" si="9"/>
        <v>11.31</v>
      </c>
      <c r="V90" s="8">
        <f t="shared" si="10"/>
        <v>11.31</v>
      </c>
    </row>
    <row r="91" spans="1:22" x14ac:dyDescent="0.2">
      <c r="A91">
        <v>1974</v>
      </c>
      <c r="B91">
        <v>6</v>
      </c>
      <c r="C91" s="8">
        <v>46.923299999999998</v>
      </c>
      <c r="D91" s="8">
        <v>49</v>
      </c>
      <c r="E91" s="8">
        <v>49</v>
      </c>
      <c r="F91" s="8">
        <v>11.93</v>
      </c>
      <c r="G91" s="8">
        <v>5.4</v>
      </c>
      <c r="H91" s="8">
        <v>1.73</v>
      </c>
      <c r="I91" s="8">
        <v>-0.27</v>
      </c>
      <c r="J91" s="9">
        <f t="shared" si="11"/>
        <v>-0.163076</v>
      </c>
      <c r="K91" s="9"/>
      <c r="L91" s="9">
        <f>help_quarterly_to_monthly!N91</f>
        <v>5685.3385772960501</v>
      </c>
      <c r="M91" s="9">
        <f t="shared" si="7"/>
        <v>1.7809354464606324</v>
      </c>
      <c r="N91" s="9"/>
      <c r="O91" s="8">
        <v>52</v>
      </c>
      <c r="P91" s="11">
        <v>0.657776234024392</v>
      </c>
      <c r="Q91" s="8"/>
      <c r="R91" s="8"/>
      <c r="S91" s="10">
        <v>0.26090849363519403</v>
      </c>
      <c r="T91" s="8"/>
      <c r="U91" s="8">
        <f t="shared" si="9"/>
        <v>11.93</v>
      </c>
      <c r="V91" s="8">
        <f t="shared" si="10"/>
        <v>11.93</v>
      </c>
    </row>
    <row r="92" spans="1:22" x14ac:dyDescent="0.2">
      <c r="A92">
        <v>1974</v>
      </c>
      <c r="B92">
        <v>7</v>
      </c>
      <c r="C92" s="8">
        <v>46.946399999999997</v>
      </c>
      <c r="D92" s="8">
        <v>49.3</v>
      </c>
      <c r="E92" s="8">
        <v>49.5</v>
      </c>
      <c r="F92" s="8">
        <v>12.92</v>
      </c>
      <c r="G92" s="8">
        <v>5.5</v>
      </c>
      <c r="H92" s="8">
        <v>1.67</v>
      </c>
      <c r="I92" s="8">
        <v>-0.31</v>
      </c>
      <c r="J92" s="9">
        <f t="shared" si="11"/>
        <v>-0.17982799999999999</v>
      </c>
      <c r="K92" s="9"/>
      <c r="L92" s="9">
        <f>help_quarterly_to_monthly!N92</f>
        <v>5701.6714677538648</v>
      </c>
      <c r="M92" s="9">
        <f t="shared" si="7"/>
        <v>1.6011074464606323</v>
      </c>
      <c r="N92" s="9"/>
      <c r="O92" s="8">
        <v>54</v>
      </c>
      <c r="P92" s="11">
        <v>1.16807226976873</v>
      </c>
      <c r="Q92" s="8"/>
      <c r="R92" s="8"/>
      <c r="S92" s="10">
        <v>-0.13185808498743601</v>
      </c>
      <c r="T92" s="8"/>
      <c r="U92" s="8">
        <f t="shared" si="9"/>
        <v>12.92</v>
      </c>
      <c r="V92" s="8">
        <f t="shared" si="10"/>
        <v>12.92</v>
      </c>
    </row>
    <row r="93" spans="1:22" x14ac:dyDescent="0.2">
      <c r="A93">
        <v>1974</v>
      </c>
      <c r="B93">
        <v>8</v>
      </c>
      <c r="C93" s="8">
        <v>46.490699999999997</v>
      </c>
      <c r="D93" s="8">
        <v>49.9</v>
      </c>
      <c r="E93" s="8">
        <v>50.2</v>
      </c>
      <c r="F93" s="8">
        <v>12.01</v>
      </c>
      <c r="G93" s="8">
        <v>5.5</v>
      </c>
      <c r="H93" s="8">
        <v>1.73</v>
      </c>
      <c r="I93" s="8">
        <v>-0.67</v>
      </c>
      <c r="J93" s="9">
        <f t="shared" si="11"/>
        <v>-0.330596</v>
      </c>
      <c r="K93" s="9"/>
      <c r="L93" s="9">
        <f>help_quarterly_to_monthly!N93</f>
        <v>5718.0512794824317</v>
      </c>
      <c r="M93" s="9">
        <f t="shared" si="7"/>
        <v>1.2705114464606324</v>
      </c>
      <c r="N93" s="9"/>
      <c r="O93" s="8">
        <v>55.9</v>
      </c>
      <c r="P93" s="11">
        <v>0.80788238719058802</v>
      </c>
      <c r="Q93" s="8"/>
      <c r="R93" s="8"/>
      <c r="S93" s="10">
        <v>-5.9111200368281699E-2</v>
      </c>
      <c r="T93" s="8"/>
      <c r="U93" s="8">
        <f t="shared" si="9"/>
        <v>12.01</v>
      </c>
      <c r="V93" s="8">
        <f t="shared" si="10"/>
        <v>12.01</v>
      </c>
    </row>
    <row r="94" spans="1:22" x14ac:dyDescent="0.2">
      <c r="A94">
        <v>1974</v>
      </c>
      <c r="B94">
        <v>9</v>
      </c>
      <c r="C94" s="8">
        <v>46.513599999999997</v>
      </c>
      <c r="D94" s="8">
        <v>50.6</v>
      </c>
      <c r="E94" s="8">
        <v>50.7</v>
      </c>
      <c r="F94" s="8">
        <v>11.34</v>
      </c>
      <c r="G94" s="8">
        <v>5.9</v>
      </c>
      <c r="H94" s="8">
        <v>2.14</v>
      </c>
      <c r="I94" s="8">
        <v>-0.83</v>
      </c>
      <c r="J94" s="9">
        <f t="shared" si="11"/>
        <v>-0.39760399999999996</v>
      </c>
      <c r="K94" s="9"/>
      <c r="L94" s="9">
        <f>help_quarterly_to_monthly!N94</f>
        <v>5734.1895988273236</v>
      </c>
      <c r="M94" s="9">
        <f t="shared" si="7"/>
        <v>0.87290744646063245</v>
      </c>
      <c r="N94" s="9"/>
      <c r="O94" s="8">
        <v>55.9</v>
      </c>
      <c r="P94" s="11">
        <v>0.87283580265738003</v>
      </c>
      <c r="Q94" s="8"/>
      <c r="R94" s="8"/>
      <c r="S94" s="10">
        <v>-0.465685903898377</v>
      </c>
      <c r="T94" s="8"/>
      <c r="U94" s="8">
        <f t="shared" si="9"/>
        <v>11.34</v>
      </c>
      <c r="V94" s="8">
        <f t="shared" si="10"/>
        <v>11.34</v>
      </c>
    </row>
    <row r="95" spans="1:22" x14ac:dyDescent="0.2">
      <c r="A95">
        <v>1974</v>
      </c>
      <c r="B95">
        <v>10</v>
      </c>
      <c r="C95" s="8">
        <v>46.3401</v>
      </c>
      <c r="D95" s="8">
        <v>51</v>
      </c>
      <c r="E95" s="8">
        <v>51.2</v>
      </c>
      <c r="F95" s="8">
        <v>10.06</v>
      </c>
      <c r="G95" s="8">
        <v>6</v>
      </c>
      <c r="H95" s="8">
        <v>2.58</v>
      </c>
      <c r="I95" s="8">
        <v>-1.1299999999999999</v>
      </c>
      <c r="J95" s="9">
        <f t="shared" si="11"/>
        <v>-0.52324399999999993</v>
      </c>
      <c r="K95" s="9"/>
      <c r="L95" s="9">
        <f>help_quarterly_to_monthly!N95</f>
        <v>5750.3734660937871</v>
      </c>
      <c r="M95" s="9">
        <f t="shared" si="7"/>
        <v>0.34966344646063252</v>
      </c>
      <c r="N95" s="9"/>
      <c r="O95" s="8">
        <v>56.9</v>
      </c>
      <c r="P95" s="11">
        <v>0.99723015825855199</v>
      </c>
      <c r="Q95" s="8"/>
      <c r="R95" s="8"/>
      <c r="S95" s="10">
        <v>-0.32763237389517702</v>
      </c>
      <c r="T95" s="8"/>
      <c r="U95" s="8">
        <f t="shared" si="9"/>
        <v>10.06</v>
      </c>
      <c r="V95" s="8">
        <f t="shared" si="10"/>
        <v>10.06</v>
      </c>
    </row>
    <row r="96" spans="1:22" x14ac:dyDescent="0.2">
      <c r="A96">
        <v>1974</v>
      </c>
      <c r="B96">
        <v>11</v>
      </c>
      <c r="C96" s="8">
        <v>44.820900000000002</v>
      </c>
      <c r="D96" s="8">
        <v>51.5</v>
      </c>
      <c r="E96" s="8">
        <v>51.6</v>
      </c>
      <c r="F96" s="8">
        <v>9.4499999999999993</v>
      </c>
      <c r="G96" s="8">
        <v>6.6</v>
      </c>
      <c r="H96" s="8">
        <v>2.92</v>
      </c>
      <c r="I96" s="8">
        <v>-2.41</v>
      </c>
      <c r="J96" s="9">
        <f t="shared" si="11"/>
        <v>-1.0593080000000001</v>
      </c>
      <c r="K96" s="9"/>
      <c r="L96" s="9">
        <f>help_quarterly_to_monthly!N96</f>
        <v>5766.6030098338388</v>
      </c>
      <c r="M96" s="9">
        <f t="shared" si="7"/>
        <v>-0.70964455353936762</v>
      </c>
      <c r="N96" s="9"/>
      <c r="O96" s="8">
        <v>57.4</v>
      </c>
      <c r="P96" s="11">
        <v>0.98494950669429504</v>
      </c>
      <c r="Q96" s="8"/>
      <c r="R96" s="8"/>
      <c r="S96" s="10">
        <v>0.28592955997584601</v>
      </c>
      <c r="T96" s="8"/>
      <c r="U96" s="8">
        <f t="shared" si="9"/>
        <v>9.4499999999999993</v>
      </c>
      <c r="V96" s="8">
        <f t="shared" si="10"/>
        <v>9.4499999999999993</v>
      </c>
    </row>
    <row r="97" spans="1:22" x14ac:dyDescent="0.2">
      <c r="A97">
        <v>1974</v>
      </c>
      <c r="B97">
        <v>12</v>
      </c>
      <c r="C97" s="8">
        <v>43.234000000000002</v>
      </c>
      <c r="D97" s="8">
        <v>51.9</v>
      </c>
      <c r="E97" s="8">
        <v>52</v>
      </c>
      <c r="F97" s="8">
        <v>8.5299999999999994</v>
      </c>
      <c r="G97" s="8">
        <v>7.2</v>
      </c>
      <c r="H97" s="8">
        <v>3.2</v>
      </c>
      <c r="I97" s="8">
        <v>-3.26</v>
      </c>
      <c r="J97" s="9">
        <f t="shared" si="11"/>
        <v>-1.4152879999999999</v>
      </c>
      <c r="K97" s="9"/>
      <c r="L97" s="9">
        <f>help_quarterly_to_monthly!N97</f>
        <v>5782.3667196390879</v>
      </c>
      <c r="M97" s="9">
        <f t="shared" si="7"/>
        <v>-2.1249325535393675</v>
      </c>
      <c r="N97" s="9"/>
      <c r="O97" s="8">
        <v>57.3</v>
      </c>
      <c r="P97" s="11">
        <v>1.1413556320553999</v>
      </c>
      <c r="Q97" s="8"/>
      <c r="R97" s="8"/>
      <c r="S97" s="10">
        <v>-0.24730697361785201</v>
      </c>
      <c r="T97" s="8"/>
      <c r="U97" s="8">
        <f t="shared" si="9"/>
        <v>8.5299999999999994</v>
      </c>
      <c r="V97" s="8">
        <f t="shared" si="10"/>
        <v>8.5299999999999994</v>
      </c>
    </row>
    <row r="98" spans="1:22" x14ac:dyDescent="0.2">
      <c r="A98">
        <v>1975</v>
      </c>
      <c r="B98">
        <v>1</v>
      </c>
      <c r="C98" s="8">
        <v>42.640900000000002</v>
      </c>
      <c r="D98" s="8">
        <v>52.3</v>
      </c>
      <c r="E98" s="8">
        <v>52.3</v>
      </c>
      <c r="F98" s="8">
        <v>7.13</v>
      </c>
      <c r="G98" s="8">
        <v>8.1</v>
      </c>
      <c r="H98" s="8">
        <v>3.31</v>
      </c>
      <c r="I98" s="8">
        <v>-1.76</v>
      </c>
      <c r="J98" s="9">
        <f t="shared" si="11"/>
        <v>-0.78708800000000001</v>
      </c>
      <c r="K98" s="9"/>
      <c r="L98" s="9">
        <f>help_quarterly_to_monthly!N98</f>
        <v>5798.1735214599421</v>
      </c>
      <c r="M98" s="9">
        <f t="shared" si="7"/>
        <v>-2.9120205535393677</v>
      </c>
      <c r="N98" s="9"/>
      <c r="O98" s="8">
        <v>57.4</v>
      </c>
      <c r="P98" s="11">
        <v>0.38747008927399801</v>
      </c>
      <c r="Q98" s="8"/>
      <c r="R98" s="8"/>
      <c r="S98" s="10">
        <v>-0.36457399252308498</v>
      </c>
      <c r="T98" s="8"/>
      <c r="U98" s="8">
        <f t="shared" si="9"/>
        <v>7.13</v>
      </c>
      <c r="V98" s="8">
        <f t="shared" si="10"/>
        <v>7.13</v>
      </c>
    </row>
    <row r="99" spans="1:22" x14ac:dyDescent="0.2">
      <c r="A99">
        <v>1975</v>
      </c>
      <c r="B99">
        <v>2</v>
      </c>
      <c r="C99" s="8">
        <v>41.660200000000003</v>
      </c>
      <c r="D99" s="8">
        <v>52.6</v>
      </c>
      <c r="E99" s="8">
        <v>52.8</v>
      </c>
      <c r="F99" s="8">
        <v>6.24</v>
      </c>
      <c r="G99" s="8">
        <v>8.1</v>
      </c>
      <c r="H99" s="8">
        <v>3.26</v>
      </c>
      <c r="I99" s="8">
        <v>-2.0099999999999998</v>
      </c>
      <c r="J99" s="9">
        <f t="shared" si="11"/>
        <v>-0.89178799999999991</v>
      </c>
      <c r="K99" s="9"/>
      <c r="L99" s="9">
        <f>help_quarterly_to_monthly!N99</f>
        <v>5814.0235330936384</v>
      </c>
      <c r="M99" s="9">
        <f>M100-J100</f>
        <v>-3.8038085535393678</v>
      </c>
      <c r="N99" s="9"/>
      <c r="O99" s="8">
        <v>57.2</v>
      </c>
      <c r="P99" s="11">
        <v>0.39793079350132898</v>
      </c>
      <c r="Q99" s="8"/>
      <c r="R99" s="8"/>
      <c r="S99" s="10">
        <v>0.20291001232365399</v>
      </c>
      <c r="T99" s="8"/>
      <c r="U99" s="8">
        <f t="shared" si="9"/>
        <v>6.24</v>
      </c>
      <c r="V99" s="8">
        <f t="shared" si="10"/>
        <v>6.24</v>
      </c>
    </row>
    <row r="100" spans="1:22" x14ac:dyDescent="0.2">
      <c r="A100">
        <v>1975</v>
      </c>
      <c r="B100">
        <v>3</v>
      </c>
      <c r="C100" s="8">
        <v>41.213500000000003</v>
      </c>
      <c r="D100" s="8">
        <v>52.8</v>
      </c>
      <c r="E100" s="8">
        <v>53</v>
      </c>
      <c r="F100" s="8">
        <v>5.54</v>
      </c>
      <c r="G100" s="8">
        <v>8.6</v>
      </c>
      <c r="H100" s="8">
        <v>2.75</v>
      </c>
      <c r="I100" s="8">
        <v>-1.97</v>
      </c>
      <c r="J100" s="9">
        <f t="shared" si="11"/>
        <v>-0.87503600000000004</v>
      </c>
      <c r="K100" s="9"/>
      <c r="L100" s="9">
        <f>help_quarterly_to_monthly!N100</f>
        <v>5829.4714522844279</v>
      </c>
      <c r="M100" s="9">
        <f t="shared" si="7"/>
        <v>-4.6788445535393679</v>
      </c>
      <c r="N100" s="9"/>
      <c r="O100" s="8">
        <v>56.9</v>
      </c>
      <c r="P100" s="11">
        <v>0.57331543072956703</v>
      </c>
      <c r="Q100" s="8"/>
      <c r="R100" s="8"/>
      <c r="S100" s="10">
        <v>-0.398664940712189</v>
      </c>
      <c r="T100" s="8"/>
      <c r="U100" s="8">
        <f t="shared" si="9"/>
        <v>5.54</v>
      </c>
      <c r="V100" s="8">
        <f t="shared" si="10"/>
        <v>5.54</v>
      </c>
    </row>
    <row r="101" spans="1:22" x14ac:dyDescent="0.2">
      <c r="A101">
        <v>1975</v>
      </c>
      <c r="B101">
        <v>4</v>
      </c>
      <c r="C101" s="8">
        <v>41.246000000000002</v>
      </c>
      <c r="D101" s="8">
        <v>53</v>
      </c>
      <c r="E101" s="8">
        <v>53.3</v>
      </c>
      <c r="F101" s="8">
        <v>5.49</v>
      </c>
      <c r="G101" s="8">
        <v>8.8000000000000007</v>
      </c>
      <c r="H101" s="8">
        <v>2.35</v>
      </c>
      <c r="I101" s="8">
        <v>-0.28000000000000003</v>
      </c>
      <c r="J101" s="9">
        <f t="shared" si="11"/>
        <v>-0.16726400000000002</v>
      </c>
      <c r="K101" s="9"/>
      <c r="L101" s="9">
        <f>help_quarterly_to_monthly!N101</f>
        <v>5844.9604167523667</v>
      </c>
      <c r="M101" s="9">
        <f t="shared" si="7"/>
        <v>-4.8461085535393682</v>
      </c>
      <c r="N101" s="9"/>
      <c r="O101" s="8">
        <v>57.5</v>
      </c>
      <c r="P101" s="11">
        <v>0.20917361170940399</v>
      </c>
      <c r="Q101" s="8"/>
      <c r="R101" s="8"/>
      <c r="S101" s="10">
        <v>-0.56064833609134501</v>
      </c>
      <c r="T101" s="8"/>
      <c r="U101" s="8">
        <f t="shared" si="9"/>
        <v>5.49</v>
      </c>
      <c r="V101" s="8">
        <f t="shared" si="10"/>
        <v>5.49</v>
      </c>
    </row>
    <row r="102" spans="1:22" x14ac:dyDescent="0.2">
      <c r="A102">
        <v>1975</v>
      </c>
      <c r="B102">
        <v>5</v>
      </c>
      <c r="C102" s="8">
        <v>41.151499999999999</v>
      </c>
      <c r="D102" s="8">
        <v>53.1</v>
      </c>
      <c r="E102" s="8">
        <v>53.5</v>
      </c>
      <c r="F102" s="8">
        <v>5.22</v>
      </c>
      <c r="G102" s="8">
        <v>9</v>
      </c>
      <c r="H102" s="8">
        <v>2.63</v>
      </c>
      <c r="I102" s="8">
        <v>-0.2</v>
      </c>
      <c r="J102" s="9">
        <f t="shared" si="11"/>
        <v>-0.13375999999999999</v>
      </c>
      <c r="K102" s="9"/>
      <c r="L102" s="9">
        <f>help_quarterly_to_monthly!N102</f>
        <v>5860.4905355551891</v>
      </c>
      <c r="M102" s="9">
        <f t="shared" si="7"/>
        <v>-4.9798685535393679</v>
      </c>
      <c r="N102" s="9"/>
      <c r="O102" s="8">
        <v>57.9</v>
      </c>
      <c r="P102" s="11">
        <v>0.33073568010207499</v>
      </c>
      <c r="Q102" s="8"/>
      <c r="R102" s="8"/>
      <c r="S102" s="10">
        <v>0.14516857733544</v>
      </c>
      <c r="T102" s="8"/>
      <c r="U102" s="8">
        <f t="shared" si="9"/>
        <v>5.22</v>
      </c>
      <c r="V102" s="8">
        <f t="shared" si="10"/>
        <v>5.22</v>
      </c>
    </row>
    <row r="103" spans="1:22" x14ac:dyDescent="0.2">
      <c r="A103">
        <v>1975</v>
      </c>
      <c r="B103">
        <v>6</v>
      </c>
      <c r="C103" s="8">
        <v>41.422400000000003</v>
      </c>
      <c r="D103" s="8">
        <v>53.5</v>
      </c>
      <c r="E103" s="8">
        <v>53.8</v>
      </c>
      <c r="F103" s="8">
        <v>5.55</v>
      </c>
      <c r="G103" s="8">
        <v>8.8000000000000007</v>
      </c>
      <c r="H103" s="8">
        <v>2.76</v>
      </c>
      <c r="I103" s="8">
        <v>0.13</v>
      </c>
      <c r="J103" s="9">
        <f t="shared" si="11"/>
        <v>4.4439999999999966E-3</v>
      </c>
      <c r="K103" s="9"/>
      <c r="L103" s="9">
        <f>help_quarterly_to_monthly!N103</f>
        <v>5875.8046470083482</v>
      </c>
      <c r="M103" s="9">
        <f t="shared" si="7"/>
        <v>-4.9754245535393675</v>
      </c>
      <c r="N103" s="9"/>
      <c r="O103" s="8">
        <v>58</v>
      </c>
      <c r="P103" s="11">
        <v>0.22828258272604399</v>
      </c>
      <c r="Q103" s="8"/>
      <c r="R103" s="8"/>
      <c r="S103" s="10">
        <v>0.19940303103063101</v>
      </c>
      <c r="T103" s="8"/>
      <c r="U103" s="8">
        <f t="shared" si="9"/>
        <v>5.55</v>
      </c>
      <c r="V103" s="8">
        <f t="shared" si="10"/>
        <v>5.55</v>
      </c>
    </row>
    <row r="104" spans="1:22" x14ac:dyDescent="0.2">
      <c r="A104">
        <v>1975</v>
      </c>
      <c r="B104">
        <v>7</v>
      </c>
      <c r="C104" s="8">
        <v>41.823399999999999</v>
      </c>
      <c r="D104" s="8">
        <v>54</v>
      </c>
      <c r="E104" s="8">
        <v>54</v>
      </c>
      <c r="F104" s="8">
        <v>6.1</v>
      </c>
      <c r="G104" s="8">
        <v>8.6</v>
      </c>
      <c r="H104" s="8">
        <v>2.4900000000000002</v>
      </c>
      <c r="I104" s="8">
        <v>0.61</v>
      </c>
      <c r="J104" s="9">
        <f t="shared" si="11"/>
        <v>0.20546799999999998</v>
      </c>
      <c r="K104" s="9"/>
      <c r="L104" s="9">
        <f>help_quarterly_to_monthly!N104</f>
        <v>5891.1587759324393</v>
      </c>
      <c r="M104" s="9">
        <f t="shared" si="7"/>
        <v>-4.7699565535393678</v>
      </c>
      <c r="N104" s="9"/>
      <c r="O104" s="8">
        <v>58.7</v>
      </c>
      <c r="P104" s="11">
        <v>0.35094952108263699</v>
      </c>
      <c r="Q104" s="8"/>
      <c r="R104" s="8"/>
      <c r="S104" s="10">
        <v>2.8150897201124601E-2</v>
      </c>
      <c r="T104" s="8"/>
      <c r="U104" s="8">
        <f t="shared" si="9"/>
        <v>6.1</v>
      </c>
      <c r="V104" s="8">
        <f t="shared" si="10"/>
        <v>6.1</v>
      </c>
    </row>
    <row r="105" spans="1:22" x14ac:dyDescent="0.2">
      <c r="A105">
        <v>1975</v>
      </c>
      <c r="B105">
        <v>8</v>
      </c>
      <c r="C105" s="8">
        <v>42.257300000000001</v>
      </c>
      <c r="D105" s="8">
        <v>54.2</v>
      </c>
      <c r="E105" s="8">
        <v>54.2</v>
      </c>
      <c r="F105" s="8">
        <v>6.14</v>
      </c>
      <c r="G105" s="8">
        <v>8.4</v>
      </c>
      <c r="H105" s="8">
        <v>2.19</v>
      </c>
      <c r="I105" s="8">
        <v>0.69</v>
      </c>
      <c r="J105" s="9">
        <f t="shared" si="11"/>
        <v>0.23897200000000002</v>
      </c>
      <c r="K105" s="9"/>
      <c r="L105" s="9">
        <f>help_quarterly_to_monthly!N105</f>
        <v>5906.5530268975317</v>
      </c>
      <c r="M105" s="9">
        <f t="shared" si="7"/>
        <v>-4.5309845535393674</v>
      </c>
      <c r="N105" s="9"/>
      <c r="O105" s="8">
        <v>59</v>
      </c>
      <c r="P105" s="11">
        <v>0.10479038080306401</v>
      </c>
      <c r="Q105" s="8"/>
      <c r="R105" s="8"/>
      <c r="S105" s="10">
        <v>-0.14543119142927699</v>
      </c>
      <c r="T105" s="8"/>
      <c r="U105" s="8">
        <f t="shared" si="9"/>
        <v>6.14</v>
      </c>
      <c r="V105" s="8">
        <f t="shared" si="10"/>
        <v>6.14</v>
      </c>
    </row>
    <row r="106" spans="1:22" x14ac:dyDescent="0.2">
      <c r="A106">
        <v>1975</v>
      </c>
      <c r="B106">
        <v>9</v>
      </c>
      <c r="C106" s="8">
        <v>42.779600000000002</v>
      </c>
      <c r="D106" s="8">
        <v>54.6</v>
      </c>
      <c r="E106" s="8">
        <v>54.5</v>
      </c>
      <c r="F106" s="8">
        <v>6.24</v>
      </c>
      <c r="G106" s="8">
        <v>8.4</v>
      </c>
      <c r="H106" s="8">
        <v>2.1800000000000002</v>
      </c>
      <c r="I106" s="8">
        <v>0.57999999999999996</v>
      </c>
      <c r="J106" s="9">
        <f t="shared" si="11"/>
        <v>0.19290399999999996</v>
      </c>
      <c r="K106" s="9"/>
      <c r="L106" s="9">
        <f>help_quarterly_to_monthly!N106</f>
        <v>5921.8889565429317</v>
      </c>
      <c r="M106" s="9">
        <f t="shared" si="7"/>
        <v>-4.3380805535393678</v>
      </c>
      <c r="N106" s="9"/>
      <c r="O106" s="8">
        <v>59.4</v>
      </c>
      <c r="P106" s="11">
        <v>0.278113920518678</v>
      </c>
      <c r="Q106" s="8"/>
      <c r="R106" s="8"/>
      <c r="S106" s="10">
        <v>-0.128366359348352</v>
      </c>
      <c r="T106" s="8"/>
      <c r="U106" s="8">
        <f t="shared" si="9"/>
        <v>6.24</v>
      </c>
      <c r="V106" s="8">
        <f t="shared" si="10"/>
        <v>6.24</v>
      </c>
    </row>
    <row r="107" spans="1:22" x14ac:dyDescent="0.2">
      <c r="A107">
        <v>1975</v>
      </c>
      <c r="B107">
        <v>10</v>
      </c>
      <c r="C107" s="8">
        <v>42.968699999999998</v>
      </c>
      <c r="D107" s="8">
        <v>54.9</v>
      </c>
      <c r="E107" s="8">
        <v>54.8</v>
      </c>
      <c r="F107" s="8">
        <v>5.82</v>
      </c>
      <c r="G107" s="8">
        <v>8.4</v>
      </c>
      <c r="H107" s="8">
        <v>2.48</v>
      </c>
      <c r="I107" s="8">
        <v>0.31</v>
      </c>
      <c r="J107" s="9">
        <f t="shared" si="11"/>
        <v>7.9827999999999996E-2</v>
      </c>
      <c r="K107" s="9"/>
      <c r="L107" s="9">
        <f>help_quarterly_to_monthly!N107</f>
        <v>5937.2647047994506</v>
      </c>
      <c r="M107" s="9">
        <f t="shared" si="7"/>
        <v>-4.2582525535393678</v>
      </c>
      <c r="N107" s="9"/>
      <c r="O107" s="8">
        <v>59.8</v>
      </c>
      <c r="P107" s="11">
        <v>9.0528758732631096E-2</v>
      </c>
      <c r="Q107" s="8"/>
      <c r="R107" s="8"/>
      <c r="S107" s="10">
        <v>-0.27815308928715299</v>
      </c>
      <c r="T107" s="8"/>
      <c r="U107" s="8">
        <f t="shared" si="9"/>
        <v>5.82</v>
      </c>
      <c r="V107" s="8">
        <f t="shared" si="10"/>
        <v>5.82</v>
      </c>
    </row>
    <row r="108" spans="1:22" x14ac:dyDescent="0.2">
      <c r="A108">
        <v>1975</v>
      </c>
      <c r="B108">
        <v>11</v>
      </c>
      <c r="C108" s="8">
        <v>43.061399999999999</v>
      </c>
      <c r="D108" s="8">
        <v>55.3</v>
      </c>
      <c r="E108" s="8">
        <v>55.2</v>
      </c>
      <c r="F108" s="8">
        <v>5.22</v>
      </c>
      <c r="G108" s="8">
        <v>8.3000000000000007</v>
      </c>
      <c r="H108" s="8">
        <v>2.5099999999999998</v>
      </c>
      <c r="I108" s="8">
        <v>0.15</v>
      </c>
      <c r="J108" s="9">
        <f t="shared" si="11"/>
        <v>1.2819999999999998E-2</v>
      </c>
      <c r="K108" s="9"/>
      <c r="L108" s="9">
        <f>help_quarterly_to_monthly!N108</f>
        <v>5952.6803750531981</v>
      </c>
      <c r="M108" s="9">
        <f t="shared" si="7"/>
        <v>-4.2454325535393682</v>
      </c>
      <c r="N108" s="9"/>
      <c r="O108" s="8">
        <v>59.5</v>
      </c>
      <c r="P108" s="11">
        <v>0.162272314231662</v>
      </c>
      <c r="Q108" s="8"/>
      <c r="R108" s="8"/>
      <c r="S108" s="10">
        <v>-0.34021151011074002</v>
      </c>
      <c r="T108" s="8"/>
      <c r="U108" s="8">
        <f t="shared" si="9"/>
        <v>5.22</v>
      </c>
      <c r="V108" s="8">
        <f t="shared" si="10"/>
        <v>5.22</v>
      </c>
    </row>
    <row r="109" spans="1:22" x14ac:dyDescent="0.2">
      <c r="A109">
        <v>1975</v>
      </c>
      <c r="B109">
        <v>12</v>
      </c>
      <c r="C109" s="8">
        <v>43.597299999999997</v>
      </c>
      <c r="D109" s="8">
        <v>55.6</v>
      </c>
      <c r="E109" s="8">
        <v>55.5</v>
      </c>
      <c r="F109" s="8">
        <v>5.2</v>
      </c>
      <c r="G109" s="8">
        <v>8.1999999999999993</v>
      </c>
      <c r="H109" s="8">
        <v>2.56</v>
      </c>
      <c r="I109" s="8">
        <v>0.81</v>
      </c>
      <c r="J109" s="9">
        <f t="shared" si="11"/>
        <v>0.28922800000000004</v>
      </c>
      <c r="K109" s="9"/>
      <c r="L109" s="9">
        <f>help_quarterly_to_monthly!N109</f>
        <v>5967.9960347013275</v>
      </c>
      <c r="M109" s="9">
        <f t="shared" si="7"/>
        <v>-3.9562045535393677</v>
      </c>
      <c r="N109" s="9"/>
      <c r="O109" s="8">
        <v>59.7</v>
      </c>
      <c r="P109" s="11">
        <v>-5.3394589427870502E-2</v>
      </c>
      <c r="Q109" s="8"/>
      <c r="R109" s="8"/>
      <c r="S109" s="10">
        <v>0.21557660778276599</v>
      </c>
      <c r="T109" s="8"/>
      <c r="U109" s="8">
        <f t="shared" si="9"/>
        <v>5.2</v>
      </c>
      <c r="V109" s="8">
        <f t="shared" si="10"/>
        <v>5.2</v>
      </c>
    </row>
    <row r="110" spans="1:22" x14ac:dyDescent="0.2">
      <c r="A110">
        <v>1976</v>
      </c>
      <c r="B110">
        <v>1</v>
      </c>
      <c r="C110" s="8">
        <v>44.2288</v>
      </c>
      <c r="D110" s="8">
        <v>55.8</v>
      </c>
      <c r="E110" s="8">
        <v>55.9</v>
      </c>
      <c r="F110" s="8">
        <v>4.87</v>
      </c>
      <c r="G110" s="8">
        <v>7.9</v>
      </c>
      <c r="H110" s="8">
        <v>2.67</v>
      </c>
      <c r="I110" s="8">
        <v>1.42</v>
      </c>
      <c r="J110" s="9">
        <f t="shared" si="11"/>
        <v>0.54469599999999996</v>
      </c>
      <c r="K110" s="9"/>
      <c r="L110" s="9">
        <f>help_quarterly_to_monthly!N110</f>
        <v>5983.3511000315384</v>
      </c>
      <c r="M110" s="9">
        <f t="shared" si="7"/>
        <v>-3.4115085535393677</v>
      </c>
      <c r="N110" s="9"/>
      <c r="O110" s="8">
        <v>59.9</v>
      </c>
      <c r="P110" s="11">
        <v>-0.154625423354777</v>
      </c>
      <c r="Q110" s="8"/>
      <c r="R110" s="8"/>
      <c r="S110" s="10">
        <v>-0.107656712321721</v>
      </c>
      <c r="T110" s="8"/>
      <c r="U110" s="8">
        <f t="shared" si="9"/>
        <v>4.87</v>
      </c>
      <c r="V110" s="8">
        <f t="shared" si="10"/>
        <v>4.87</v>
      </c>
    </row>
    <row r="111" spans="1:22" x14ac:dyDescent="0.2">
      <c r="A111">
        <v>1976</v>
      </c>
      <c r="B111">
        <v>2</v>
      </c>
      <c r="C111" s="8">
        <v>44.672499999999999</v>
      </c>
      <c r="D111" s="8">
        <v>55.9</v>
      </c>
      <c r="E111" s="8">
        <v>56.2</v>
      </c>
      <c r="F111" s="8">
        <v>4.7699999999999996</v>
      </c>
      <c r="G111" s="8">
        <v>7.7</v>
      </c>
      <c r="H111" s="8">
        <v>2.4500000000000002</v>
      </c>
      <c r="I111" s="8">
        <v>0.8</v>
      </c>
      <c r="J111" s="9">
        <f t="shared" si="11"/>
        <v>0.28504000000000002</v>
      </c>
      <c r="K111" s="9"/>
      <c r="L111" s="9">
        <f>help_quarterly_to_monthly!N111</f>
        <v>5998.7456724307867</v>
      </c>
      <c r="M111" s="9">
        <f t="shared" si="7"/>
        <v>-3.1264685535393677</v>
      </c>
      <c r="N111" s="9"/>
      <c r="O111" s="8">
        <v>59.9</v>
      </c>
      <c r="P111" s="11">
        <v>-6.6418189683754097E-2</v>
      </c>
      <c r="Q111" s="8"/>
      <c r="R111" s="8"/>
      <c r="S111" s="10">
        <v>-0.47567628114960397</v>
      </c>
      <c r="T111" s="8"/>
      <c r="U111" s="8">
        <f t="shared" si="9"/>
        <v>4.7699999999999996</v>
      </c>
      <c r="V111" s="8">
        <f t="shared" si="10"/>
        <v>4.7699999999999996</v>
      </c>
    </row>
    <row r="112" spans="1:22" x14ac:dyDescent="0.2">
      <c r="A112">
        <v>1976</v>
      </c>
      <c r="B112">
        <v>3</v>
      </c>
      <c r="C112" s="8">
        <v>44.712499999999999</v>
      </c>
      <c r="D112" s="8">
        <v>56</v>
      </c>
      <c r="E112" s="8">
        <v>56.5</v>
      </c>
      <c r="F112" s="8">
        <v>4.84</v>
      </c>
      <c r="G112" s="8">
        <v>7.6</v>
      </c>
      <c r="H112" s="8">
        <v>2.39</v>
      </c>
      <c r="I112" s="8">
        <v>0.34</v>
      </c>
      <c r="J112" s="9">
        <f t="shared" si="11"/>
        <v>9.2392000000000016E-2</v>
      </c>
      <c r="K112" s="9"/>
      <c r="L112" s="9">
        <f>help_quarterly_to_monthly!N112</f>
        <v>6014.3094694411548</v>
      </c>
      <c r="M112" s="9">
        <f t="shared" si="7"/>
        <v>-3.0340765535393679</v>
      </c>
      <c r="N112" s="9"/>
      <c r="O112" s="8">
        <v>60</v>
      </c>
      <c r="P112" s="11">
        <v>-0.111332538143988</v>
      </c>
      <c r="Q112" s="8"/>
      <c r="R112" s="8"/>
      <c r="S112" s="10">
        <v>-0.28238249546933403</v>
      </c>
      <c r="T112" s="8"/>
      <c r="U112" s="8">
        <f t="shared" si="9"/>
        <v>4.84</v>
      </c>
      <c r="V112" s="8">
        <f t="shared" si="10"/>
        <v>4.84</v>
      </c>
    </row>
    <row r="113" spans="1:22" x14ac:dyDescent="0.2">
      <c r="A113">
        <v>1976</v>
      </c>
      <c r="B113">
        <v>4</v>
      </c>
      <c r="C113" s="8">
        <v>44.964300000000001</v>
      </c>
      <c r="D113" s="8">
        <v>56.1</v>
      </c>
      <c r="E113" s="8">
        <v>56.7</v>
      </c>
      <c r="F113" s="8">
        <v>4.82</v>
      </c>
      <c r="G113" s="8">
        <v>7.7</v>
      </c>
      <c r="H113" s="8">
        <v>2.38</v>
      </c>
      <c r="I113" s="8">
        <v>0.34</v>
      </c>
      <c r="J113" s="9">
        <f t="shared" si="11"/>
        <v>9.2392000000000016E-2</v>
      </c>
      <c r="K113" s="9"/>
      <c r="L113" s="9">
        <f>help_quarterly_to_monthly!N113</f>
        <v>6029.9136468561283</v>
      </c>
      <c r="M113" s="9">
        <f t="shared" si="7"/>
        <v>-2.9416845535393681</v>
      </c>
      <c r="N113" s="9"/>
      <c r="O113" s="8">
        <v>60.6</v>
      </c>
      <c r="P113" s="11">
        <v>-5.3847568363803798E-2</v>
      </c>
      <c r="Q113" s="8"/>
      <c r="R113" s="8"/>
      <c r="S113" s="10">
        <v>0.133920800978958</v>
      </c>
      <c r="T113" s="8"/>
      <c r="U113" s="8">
        <f t="shared" si="9"/>
        <v>4.82</v>
      </c>
      <c r="V113" s="8">
        <f t="shared" si="10"/>
        <v>4.82</v>
      </c>
    </row>
    <row r="114" spans="1:22" x14ac:dyDescent="0.2">
      <c r="A114">
        <v>1976</v>
      </c>
      <c r="B114">
        <v>5</v>
      </c>
      <c r="C114" s="8">
        <v>45.174100000000003</v>
      </c>
      <c r="D114" s="8">
        <v>56.4</v>
      </c>
      <c r="E114" s="8">
        <v>57</v>
      </c>
      <c r="F114" s="8">
        <v>5.29</v>
      </c>
      <c r="G114" s="8">
        <v>7.4</v>
      </c>
      <c r="H114" s="8">
        <v>1.96</v>
      </c>
      <c r="I114" s="8">
        <v>0.22</v>
      </c>
      <c r="J114" s="9">
        <f t="shared" si="11"/>
        <v>4.2135999999999993E-2</v>
      </c>
      <c r="K114" s="9"/>
      <c r="L114" s="9">
        <f>help_quarterly_to_monthly!N114</f>
        <v>6045.5583094430131</v>
      </c>
      <c r="M114" s="9">
        <f t="shared" si="7"/>
        <v>-2.8995485535393679</v>
      </c>
      <c r="N114" s="9"/>
      <c r="O114" s="8">
        <v>60.8</v>
      </c>
      <c r="P114" s="11">
        <v>-0.117503648930951</v>
      </c>
      <c r="Q114" s="8"/>
      <c r="R114" s="8"/>
      <c r="S114" s="10">
        <v>-0.247426029224357</v>
      </c>
      <c r="T114" s="8"/>
      <c r="U114" s="8">
        <f t="shared" si="9"/>
        <v>5.29</v>
      </c>
      <c r="V114" s="8">
        <f t="shared" si="10"/>
        <v>5.29</v>
      </c>
    </row>
    <row r="115" spans="1:22" x14ac:dyDescent="0.2">
      <c r="A115">
        <v>1976</v>
      </c>
      <c r="B115">
        <v>6</v>
      </c>
      <c r="C115" s="8">
        <v>45.183</v>
      </c>
      <c r="D115" s="8">
        <v>56.7</v>
      </c>
      <c r="E115" s="8">
        <v>57.2</v>
      </c>
      <c r="F115" s="8">
        <v>5.48</v>
      </c>
      <c r="G115" s="8">
        <v>7.6</v>
      </c>
      <c r="H115" s="8">
        <v>2.0299999999999998</v>
      </c>
      <c r="I115" s="8">
        <v>0.17</v>
      </c>
      <c r="J115" s="9">
        <f t="shared" si="11"/>
        <v>2.1196000000000007E-2</v>
      </c>
      <c r="K115" s="9"/>
      <c r="L115" s="9">
        <f>help_quarterly_to_monthly!N115</f>
        <v>6061.5986567901218</v>
      </c>
      <c r="M115" s="9">
        <f t="shared" si="7"/>
        <v>-2.8783525535393677</v>
      </c>
      <c r="N115" s="9"/>
      <c r="O115" s="8">
        <v>61.2</v>
      </c>
      <c r="P115" s="11">
        <v>-4.3679950474302801E-2</v>
      </c>
      <c r="Q115" s="8"/>
      <c r="R115" s="8"/>
      <c r="S115" s="10">
        <v>-5.7075344775368603E-2</v>
      </c>
      <c r="T115" s="8"/>
      <c r="U115" s="8">
        <f t="shared" si="9"/>
        <v>5.48</v>
      </c>
      <c r="V115" s="8">
        <f t="shared" si="10"/>
        <v>5.48</v>
      </c>
    </row>
    <row r="116" spans="1:22" x14ac:dyDescent="0.2">
      <c r="A116">
        <v>1976</v>
      </c>
      <c r="B116">
        <v>7</v>
      </c>
      <c r="C116" s="8">
        <v>45.453499999999998</v>
      </c>
      <c r="D116" s="8">
        <v>57</v>
      </c>
      <c r="E116" s="8">
        <v>57.6</v>
      </c>
      <c r="F116" s="8">
        <v>5.31</v>
      </c>
      <c r="G116" s="8">
        <v>7.8</v>
      </c>
      <c r="H116" s="8">
        <v>1.99</v>
      </c>
      <c r="I116" s="8">
        <v>0.3</v>
      </c>
      <c r="J116" s="9">
        <f t="shared" si="11"/>
        <v>7.5639999999999999E-2</v>
      </c>
      <c r="K116" s="9"/>
      <c r="L116" s="9">
        <f>help_quarterly_to_monthly!N116</f>
        <v>6077.681563108591</v>
      </c>
      <c r="M116" s="9">
        <f t="shared" si="7"/>
        <v>-2.8027125535393678</v>
      </c>
      <c r="N116" s="9"/>
      <c r="O116" s="8">
        <v>61.6</v>
      </c>
      <c r="P116" s="11">
        <v>-8.2477483260398096E-2</v>
      </c>
      <c r="Q116" s="8"/>
      <c r="R116" s="8"/>
      <c r="S116" s="10">
        <v>-0.16859978466276301</v>
      </c>
      <c r="T116" s="8"/>
      <c r="U116" s="8">
        <f t="shared" si="9"/>
        <v>5.31</v>
      </c>
      <c r="V116" s="8">
        <f t="shared" si="10"/>
        <v>5.31</v>
      </c>
    </row>
    <row r="117" spans="1:22" x14ac:dyDescent="0.2">
      <c r="A117">
        <v>1976</v>
      </c>
      <c r="B117">
        <v>8</v>
      </c>
      <c r="C117" s="8">
        <v>45.773699999999998</v>
      </c>
      <c r="D117" s="8">
        <v>57.3</v>
      </c>
      <c r="E117" s="8">
        <v>57.9</v>
      </c>
      <c r="F117" s="8">
        <v>5.29</v>
      </c>
      <c r="G117" s="8">
        <v>7.8</v>
      </c>
      <c r="H117" s="8">
        <v>1.87</v>
      </c>
      <c r="I117" s="8">
        <v>0.26</v>
      </c>
      <c r="J117" s="9">
        <f t="shared" si="11"/>
        <v>5.8887999999999996E-2</v>
      </c>
      <c r="K117" s="9"/>
      <c r="L117" s="9">
        <f>help_quarterly_to_monthly!N117</f>
        <v>6093.8071413178204</v>
      </c>
      <c r="M117" s="9">
        <f t="shared" si="7"/>
        <v>-2.7438245535393677</v>
      </c>
      <c r="N117" s="9"/>
      <c r="O117" s="8">
        <v>61.4</v>
      </c>
      <c r="P117" s="11">
        <v>-0.14217484321964999</v>
      </c>
      <c r="Q117" s="8"/>
      <c r="R117" s="8"/>
      <c r="S117" s="10">
        <v>-7.0903057981352602E-2</v>
      </c>
      <c r="T117" s="8"/>
      <c r="U117" s="8">
        <f t="shared" si="9"/>
        <v>5.29</v>
      </c>
      <c r="V117" s="8">
        <f t="shared" si="10"/>
        <v>5.29</v>
      </c>
    </row>
    <row r="118" spans="1:22" x14ac:dyDescent="0.2">
      <c r="A118">
        <v>1976</v>
      </c>
      <c r="B118">
        <v>9</v>
      </c>
      <c r="C118" s="8">
        <v>45.903100000000002</v>
      </c>
      <c r="D118" s="8">
        <v>57.6</v>
      </c>
      <c r="E118" s="8">
        <v>58.2</v>
      </c>
      <c r="F118" s="8">
        <v>5.25</v>
      </c>
      <c r="G118" s="8">
        <v>7.6</v>
      </c>
      <c r="H118" s="8">
        <v>1.81</v>
      </c>
      <c r="I118" s="8">
        <v>0.31</v>
      </c>
      <c r="J118" s="9">
        <f t="shared" si="11"/>
        <v>7.9827999999999996E-2</v>
      </c>
      <c r="K118" s="9"/>
      <c r="L118" s="9">
        <f>help_quarterly_to_monthly!N118</f>
        <v>6110.1060601481977</v>
      </c>
      <c r="M118" s="9">
        <f t="shared" si="7"/>
        <v>-2.6639965535393677</v>
      </c>
      <c r="N118" s="9"/>
      <c r="O118" s="8">
        <v>61.8</v>
      </c>
      <c r="P118" s="11">
        <v>-0.18649492950698399</v>
      </c>
      <c r="Q118" s="8"/>
      <c r="R118" s="8"/>
      <c r="S118" s="10">
        <v>-1.6031164654336998E-2</v>
      </c>
      <c r="T118" s="8"/>
      <c r="U118" s="8">
        <f t="shared" si="9"/>
        <v>5.25</v>
      </c>
      <c r="V118" s="8">
        <f t="shared" si="10"/>
        <v>5.25</v>
      </c>
    </row>
    <row r="119" spans="1:22" x14ac:dyDescent="0.2">
      <c r="A119">
        <v>1976</v>
      </c>
      <c r="B119">
        <v>10</v>
      </c>
      <c r="C119" s="8">
        <v>45.920699999999997</v>
      </c>
      <c r="D119" s="8">
        <v>57.9</v>
      </c>
      <c r="E119" s="8">
        <v>58.5</v>
      </c>
      <c r="F119" s="8">
        <v>5.0199999999999996</v>
      </c>
      <c r="G119" s="8">
        <v>7.7</v>
      </c>
      <c r="H119" s="8">
        <v>1.88</v>
      </c>
      <c r="I119" s="8">
        <v>-0.3</v>
      </c>
      <c r="J119" s="9">
        <f t="shared" si="11"/>
        <v>-0.17564000000000002</v>
      </c>
      <c r="K119" s="9"/>
      <c r="L119" s="9">
        <f>help_quarterly_to_monthly!N119</f>
        <v>6126.4485731962686</v>
      </c>
      <c r="M119" s="9">
        <f t="shared" si="7"/>
        <v>-2.8396365535393677</v>
      </c>
      <c r="N119" s="9"/>
      <c r="O119" s="8">
        <v>61.9</v>
      </c>
      <c r="P119" s="11">
        <v>-0.107249833906379</v>
      </c>
      <c r="Q119" s="8"/>
      <c r="R119" s="8"/>
      <c r="S119" s="10">
        <v>-8.2384063845487396E-2</v>
      </c>
      <c r="T119" s="8"/>
      <c r="U119" s="8">
        <f t="shared" si="9"/>
        <v>5.0199999999999996</v>
      </c>
      <c r="V119" s="8">
        <f t="shared" si="10"/>
        <v>5.0199999999999996</v>
      </c>
    </row>
    <row r="120" spans="1:22" x14ac:dyDescent="0.2">
      <c r="A120">
        <v>1976</v>
      </c>
      <c r="B120">
        <v>11</v>
      </c>
      <c r="C120" s="8">
        <v>46.597799999999999</v>
      </c>
      <c r="D120" s="8">
        <v>58.1</v>
      </c>
      <c r="E120" s="8">
        <v>58.7</v>
      </c>
      <c r="F120" s="8">
        <v>4.95</v>
      </c>
      <c r="G120" s="8">
        <v>7.8</v>
      </c>
      <c r="H120" s="8">
        <v>1.94</v>
      </c>
      <c r="I120" s="8">
        <v>0.93</v>
      </c>
      <c r="J120" s="9">
        <f t="shared" si="11"/>
        <v>0.33948400000000006</v>
      </c>
      <c r="K120" s="9"/>
      <c r="L120" s="9">
        <f>help_quarterly_to_monthly!N120</f>
        <v>6142.834797062128</v>
      </c>
      <c r="M120" s="9">
        <f t="shared" si="7"/>
        <v>-2.5001525535393676</v>
      </c>
      <c r="N120" s="9"/>
      <c r="O120" s="8">
        <v>62</v>
      </c>
      <c r="P120" s="11">
        <v>-0.348138803066113</v>
      </c>
      <c r="Q120" s="8"/>
      <c r="R120" s="8"/>
      <c r="S120" s="10">
        <v>1.51254076873153E-3</v>
      </c>
      <c r="T120" s="8"/>
      <c r="U120" s="8">
        <f t="shared" si="9"/>
        <v>4.95</v>
      </c>
      <c r="V120" s="8">
        <f t="shared" si="10"/>
        <v>4.95</v>
      </c>
    </row>
    <row r="121" spans="1:22" x14ac:dyDescent="0.2">
      <c r="A121">
        <v>1976</v>
      </c>
      <c r="B121">
        <v>12</v>
      </c>
      <c r="C121" s="8">
        <v>47.0854</v>
      </c>
      <c r="D121" s="8">
        <v>58.4</v>
      </c>
      <c r="E121" s="8">
        <v>58.9</v>
      </c>
      <c r="F121" s="8">
        <v>4.6500000000000004</v>
      </c>
      <c r="G121" s="8">
        <v>7.8</v>
      </c>
      <c r="H121" s="8">
        <v>2.25</v>
      </c>
      <c r="I121" s="8">
        <v>1.08</v>
      </c>
      <c r="J121" s="9">
        <f t="shared" si="11"/>
        <v>0.40230400000000005</v>
      </c>
      <c r="K121" s="9"/>
      <c r="L121" s="9">
        <f>help_quarterly_to_monthly!N121</f>
        <v>6159.6462831833114</v>
      </c>
      <c r="M121" s="9">
        <f t="shared" si="7"/>
        <v>-2.0978485535393676</v>
      </c>
      <c r="N121" s="9"/>
      <c r="O121" s="8">
        <v>62.5</v>
      </c>
      <c r="P121" s="11">
        <v>-2.4677585574118099E-2</v>
      </c>
      <c r="Q121" s="8"/>
      <c r="R121" s="8"/>
      <c r="S121" s="10">
        <v>-0.13722565448569601</v>
      </c>
      <c r="T121" s="8"/>
      <c r="U121" s="8">
        <f t="shared" si="9"/>
        <v>4.6500000000000004</v>
      </c>
      <c r="V121" s="8">
        <f t="shared" si="10"/>
        <v>4.6500000000000004</v>
      </c>
    </row>
    <row r="122" spans="1:22" x14ac:dyDescent="0.2">
      <c r="A122">
        <v>1977</v>
      </c>
      <c r="B122">
        <v>1</v>
      </c>
      <c r="C122" s="8">
        <v>46.827599999999997</v>
      </c>
      <c r="D122" s="8">
        <v>58.7</v>
      </c>
      <c r="E122" s="8">
        <v>59.3</v>
      </c>
      <c r="F122" s="8">
        <v>4.6100000000000003</v>
      </c>
      <c r="G122" s="8">
        <v>7.5</v>
      </c>
      <c r="H122" s="8">
        <v>1.87</v>
      </c>
      <c r="I122" s="8">
        <v>-0.14000000000000001</v>
      </c>
      <c r="J122" s="9">
        <f t="shared" si="11"/>
        <v>-0.10863200000000001</v>
      </c>
      <c r="K122" s="9"/>
      <c r="L122" s="9">
        <f>help_quarterly_to_monthly!N122</f>
        <v>6176.5037783662619</v>
      </c>
      <c r="M122" s="9">
        <f t="shared" si="7"/>
        <v>-2.2064805535393677</v>
      </c>
      <c r="N122" s="9"/>
      <c r="O122" s="8">
        <v>62.8</v>
      </c>
      <c r="P122" s="11">
        <v>-0.31536963181824701</v>
      </c>
      <c r="Q122" s="8"/>
      <c r="R122" s="8"/>
      <c r="S122" s="10">
        <v>-0.111111947187942</v>
      </c>
      <c r="T122" s="8"/>
      <c r="U122" s="8">
        <f t="shared" si="9"/>
        <v>4.6100000000000003</v>
      </c>
      <c r="V122" s="8">
        <f t="shared" si="10"/>
        <v>4.6100000000000003</v>
      </c>
    </row>
    <row r="123" spans="1:22" x14ac:dyDescent="0.2">
      <c r="A123">
        <v>1977</v>
      </c>
      <c r="B123">
        <v>2</v>
      </c>
      <c r="C123" s="8">
        <v>47.541699999999999</v>
      </c>
      <c r="D123" s="8">
        <v>59.3</v>
      </c>
      <c r="E123" s="8">
        <v>59.7</v>
      </c>
      <c r="F123" s="8">
        <v>4.68</v>
      </c>
      <c r="G123" s="8">
        <v>7.6</v>
      </c>
      <c r="H123" s="8">
        <v>1.73</v>
      </c>
      <c r="I123" s="8">
        <v>1.08</v>
      </c>
      <c r="J123" s="9">
        <f t="shared" si="11"/>
        <v>0.40230400000000005</v>
      </c>
      <c r="K123" s="9"/>
      <c r="L123" s="9">
        <f>help_quarterly_to_monthly!N123</f>
        <v>6193.4074085269003</v>
      </c>
      <c r="M123" s="9">
        <f t="shared" si="7"/>
        <v>-1.8041765535393677</v>
      </c>
      <c r="N123" s="9"/>
      <c r="O123" s="8">
        <v>63.5</v>
      </c>
      <c r="P123" s="11">
        <v>-0.19614201658964001</v>
      </c>
      <c r="Q123" s="8"/>
      <c r="R123" s="8"/>
      <c r="S123" s="10">
        <v>-0.106990530419021</v>
      </c>
      <c r="T123" s="8"/>
      <c r="U123" s="8">
        <f t="shared" si="9"/>
        <v>4.68</v>
      </c>
      <c r="V123" s="8">
        <f t="shared" si="10"/>
        <v>4.68</v>
      </c>
    </row>
    <row r="124" spans="1:22" x14ac:dyDescent="0.2">
      <c r="A124">
        <v>1977</v>
      </c>
      <c r="B124">
        <v>3</v>
      </c>
      <c r="C124" s="8">
        <v>48.131</v>
      </c>
      <c r="D124" s="8">
        <v>59.6</v>
      </c>
      <c r="E124" s="8">
        <v>60</v>
      </c>
      <c r="F124" s="8">
        <v>4.6900000000000004</v>
      </c>
      <c r="G124" s="8">
        <v>7.4</v>
      </c>
      <c r="H124" s="8">
        <v>1.66</v>
      </c>
      <c r="I124" s="8">
        <v>1.03</v>
      </c>
      <c r="J124" s="9">
        <f t="shared" si="11"/>
        <v>0.38136400000000004</v>
      </c>
      <c r="K124" s="9"/>
      <c r="L124" s="9">
        <f>help_quarterly_to_monthly!N124</f>
        <v>6210.6187190023775</v>
      </c>
      <c r="M124" s="9">
        <f t="shared" si="7"/>
        <v>-1.4228125535393676</v>
      </c>
      <c r="N124" s="9"/>
      <c r="O124" s="8">
        <v>64.099999999999994</v>
      </c>
      <c r="P124" s="11">
        <v>-0.16323032326245601</v>
      </c>
      <c r="Q124" s="8"/>
      <c r="R124" s="8"/>
      <c r="S124" s="10">
        <v>-0.25932971030590601</v>
      </c>
      <c r="T124" s="8"/>
      <c r="U124" s="8">
        <f t="shared" si="9"/>
        <v>4.6900000000000004</v>
      </c>
      <c r="V124" s="8">
        <f t="shared" si="10"/>
        <v>4.6900000000000004</v>
      </c>
    </row>
    <row r="125" spans="1:22" x14ac:dyDescent="0.2">
      <c r="A125">
        <v>1977</v>
      </c>
      <c r="B125">
        <v>4</v>
      </c>
      <c r="C125" s="8">
        <v>48.583799999999997</v>
      </c>
      <c r="D125" s="8">
        <v>60</v>
      </c>
      <c r="E125" s="8">
        <v>60.3</v>
      </c>
      <c r="F125" s="8">
        <v>4.7300000000000004</v>
      </c>
      <c r="G125" s="8">
        <v>7.2</v>
      </c>
      <c r="H125" s="8">
        <v>1.7</v>
      </c>
      <c r="I125" s="8">
        <v>0.63</v>
      </c>
      <c r="J125" s="9">
        <f t="shared" si="11"/>
        <v>0.21384400000000003</v>
      </c>
      <c r="K125" s="9"/>
      <c r="L125" s="9">
        <f>help_quarterly_to_monthly!N125</f>
        <v>6227.8778592408289</v>
      </c>
      <c r="M125" s="9">
        <f t="shared" si="7"/>
        <v>-1.2089685535393677</v>
      </c>
      <c r="N125" s="9"/>
      <c r="O125" s="8">
        <v>64.900000000000006</v>
      </c>
      <c r="P125" s="11">
        <v>-0.24622028431109799</v>
      </c>
      <c r="Q125" s="8"/>
      <c r="R125" s="8"/>
      <c r="S125" s="10">
        <v>-8.75276189138052E-2</v>
      </c>
      <c r="T125" s="8"/>
      <c r="U125" s="8">
        <f t="shared" si="9"/>
        <v>4.7300000000000004</v>
      </c>
      <c r="V125" s="8">
        <f t="shared" si="10"/>
        <v>4.7300000000000004</v>
      </c>
    </row>
    <row r="126" spans="1:22" x14ac:dyDescent="0.2">
      <c r="A126">
        <v>1977</v>
      </c>
      <c r="B126">
        <v>5</v>
      </c>
      <c r="C126" s="8">
        <v>48.989100000000001</v>
      </c>
      <c r="D126" s="8">
        <v>60.2</v>
      </c>
      <c r="E126" s="8">
        <v>60.6</v>
      </c>
      <c r="F126" s="8">
        <v>5.35</v>
      </c>
      <c r="G126" s="8">
        <v>7</v>
      </c>
      <c r="H126" s="8">
        <v>1.55</v>
      </c>
      <c r="I126" s="8">
        <v>0.66</v>
      </c>
      <c r="J126" s="9">
        <f t="shared" si="11"/>
        <v>0.22640800000000005</v>
      </c>
      <c r="K126" s="9"/>
      <c r="L126" s="9">
        <f>help_quarterly_to_monthly!N126</f>
        <v>6245.1849621598403</v>
      </c>
      <c r="M126" s="9">
        <f t="shared" si="7"/>
        <v>-0.98256055353936778</v>
      </c>
      <c r="N126" s="9"/>
      <c r="O126" s="8">
        <v>65.2</v>
      </c>
      <c r="P126" s="11">
        <v>-0.24790247131613299</v>
      </c>
      <c r="Q126" s="8"/>
      <c r="R126" s="8"/>
      <c r="S126" s="10">
        <v>-7.1042281577621005E-2</v>
      </c>
      <c r="T126" s="8"/>
      <c r="U126" s="8">
        <f t="shared" si="9"/>
        <v>5.35</v>
      </c>
      <c r="V126" s="8">
        <f t="shared" si="10"/>
        <v>5.35</v>
      </c>
    </row>
    <row r="127" spans="1:22" x14ac:dyDescent="0.2">
      <c r="A127">
        <v>1977</v>
      </c>
      <c r="B127">
        <v>6</v>
      </c>
      <c r="C127" s="8">
        <v>49.342799999999997</v>
      </c>
      <c r="D127" s="8">
        <v>60.5</v>
      </c>
      <c r="E127" s="8">
        <v>61</v>
      </c>
      <c r="F127" s="8">
        <v>5.39</v>
      </c>
      <c r="G127" s="8">
        <v>7.2</v>
      </c>
      <c r="H127" s="8">
        <v>1.63</v>
      </c>
      <c r="I127" s="8">
        <v>0.68</v>
      </c>
      <c r="J127" s="9">
        <f t="shared" si="11"/>
        <v>0.23478400000000005</v>
      </c>
      <c r="K127" s="9"/>
      <c r="L127" s="9">
        <f>help_quarterly_to_monthly!N127</f>
        <v>6262.6528961533641</v>
      </c>
      <c r="M127" s="9">
        <f t="shared" si="7"/>
        <v>-0.74777655353936767</v>
      </c>
      <c r="N127" s="9"/>
      <c r="O127" s="8">
        <v>65</v>
      </c>
      <c r="P127" s="11">
        <v>-0.263106682172708</v>
      </c>
      <c r="Q127" s="8"/>
      <c r="R127" s="8"/>
      <c r="S127" s="10">
        <v>-0.15066388492063501</v>
      </c>
      <c r="T127" s="8"/>
      <c r="U127" s="8">
        <f t="shared" si="9"/>
        <v>5.39</v>
      </c>
      <c r="V127" s="8">
        <f t="shared" si="10"/>
        <v>5.39</v>
      </c>
    </row>
    <row r="128" spans="1:22" x14ac:dyDescent="0.2">
      <c r="A128">
        <v>1977</v>
      </c>
      <c r="B128">
        <v>7</v>
      </c>
      <c r="C128" s="8">
        <v>49.411999999999999</v>
      </c>
      <c r="D128" s="8">
        <v>60.8</v>
      </c>
      <c r="E128" s="8">
        <v>61.2</v>
      </c>
      <c r="F128" s="8">
        <v>5.42</v>
      </c>
      <c r="G128" s="8">
        <v>6.9</v>
      </c>
      <c r="H128" s="8">
        <v>1.54</v>
      </c>
      <c r="I128" s="8">
        <v>0.34</v>
      </c>
      <c r="J128" s="9">
        <f t="shared" si="11"/>
        <v>9.2392000000000016E-2</v>
      </c>
      <c r="K128" s="9"/>
      <c r="L128" s="9">
        <f>help_quarterly_to_monthly!N128</f>
        <v>6280.1696883824379</v>
      </c>
      <c r="M128" s="9">
        <f t="shared" si="7"/>
        <v>-0.65538455353936764</v>
      </c>
      <c r="N128" s="9"/>
      <c r="O128" s="8">
        <v>65.099999999999994</v>
      </c>
      <c r="P128" s="11">
        <v>-0.177754427012324</v>
      </c>
      <c r="Q128" s="8"/>
      <c r="R128" s="8"/>
      <c r="S128" s="10">
        <v>-0.27784743644537002</v>
      </c>
      <c r="T128" s="8"/>
      <c r="U128" s="8">
        <f t="shared" si="9"/>
        <v>5.42</v>
      </c>
      <c r="V128" s="8">
        <f t="shared" si="10"/>
        <v>5.42</v>
      </c>
    </row>
    <row r="129" spans="1:22" x14ac:dyDescent="0.2">
      <c r="A129">
        <v>1977</v>
      </c>
      <c r="B129">
        <v>8</v>
      </c>
      <c r="C129" s="8">
        <v>49.425899999999999</v>
      </c>
      <c r="D129" s="8">
        <v>61.1</v>
      </c>
      <c r="E129" s="8">
        <v>61.5</v>
      </c>
      <c r="F129" s="8">
        <v>5.9</v>
      </c>
      <c r="G129" s="8">
        <v>7</v>
      </c>
      <c r="H129" s="8">
        <v>1.42</v>
      </c>
      <c r="I129" s="8">
        <v>0.25</v>
      </c>
      <c r="J129" s="9">
        <f t="shared" si="11"/>
        <v>5.4699999999999999E-2</v>
      </c>
      <c r="K129" s="9"/>
      <c r="L129" s="9">
        <f>help_quarterly_to_monthly!N129</f>
        <v>6297.7354755047545</v>
      </c>
      <c r="M129" s="9">
        <f t="shared" si="7"/>
        <v>-0.60068455353936767</v>
      </c>
      <c r="N129" s="9"/>
      <c r="O129" s="8">
        <v>65</v>
      </c>
      <c r="P129" s="11">
        <v>-0.17038655401366001</v>
      </c>
      <c r="Q129" s="8"/>
      <c r="R129" s="8"/>
      <c r="S129" s="10">
        <v>-1.4530855892369901E-2</v>
      </c>
      <c r="T129" s="8"/>
      <c r="U129" s="8">
        <f t="shared" si="9"/>
        <v>5.9</v>
      </c>
      <c r="V129" s="8">
        <f t="shared" si="10"/>
        <v>5.9</v>
      </c>
    </row>
    <row r="130" spans="1:22" x14ac:dyDescent="0.2">
      <c r="A130">
        <v>1977</v>
      </c>
      <c r="B130">
        <v>9</v>
      </c>
      <c r="C130" s="8">
        <v>49.663899999999998</v>
      </c>
      <c r="D130" s="8">
        <v>61.3</v>
      </c>
      <c r="E130" s="8">
        <v>61.8</v>
      </c>
      <c r="F130" s="8">
        <v>6.14</v>
      </c>
      <c r="G130" s="8">
        <v>6.8</v>
      </c>
      <c r="H130" s="8">
        <v>1.46</v>
      </c>
      <c r="I130" s="8">
        <v>0.43</v>
      </c>
      <c r="J130" s="9">
        <f t="shared" si="11"/>
        <v>0.13008399999999998</v>
      </c>
      <c r="K130" s="9"/>
      <c r="L130" s="9">
        <f>help_quarterly_to_monthly!N130</f>
        <v>6315.6772901028871</v>
      </c>
      <c r="M130" s="9">
        <f t="shared" si="7"/>
        <v>-0.47060055353936764</v>
      </c>
      <c r="N130" s="9"/>
      <c r="O130" s="8">
        <v>65.3</v>
      </c>
      <c r="P130" s="11">
        <v>-0.13870862081975599</v>
      </c>
      <c r="Q130" s="8"/>
      <c r="R130" s="8"/>
      <c r="S130" s="10">
        <v>1.72790709290754E-2</v>
      </c>
      <c r="T130" s="8"/>
      <c r="U130" s="8">
        <f t="shared" si="9"/>
        <v>6.14</v>
      </c>
      <c r="V130" s="8">
        <f t="shared" si="10"/>
        <v>6.14</v>
      </c>
    </row>
    <row r="131" spans="1:22" x14ac:dyDescent="0.2">
      <c r="A131">
        <v>1977</v>
      </c>
      <c r="B131">
        <v>10</v>
      </c>
      <c r="C131" s="8">
        <v>49.7592</v>
      </c>
      <c r="D131" s="8">
        <v>61.6</v>
      </c>
      <c r="E131" s="8">
        <v>62</v>
      </c>
      <c r="F131" s="8">
        <v>6.47</v>
      </c>
      <c r="G131" s="8">
        <v>6.8</v>
      </c>
      <c r="H131" s="8">
        <v>1.37</v>
      </c>
      <c r="I131" s="8">
        <v>0.44</v>
      </c>
      <c r="J131" s="9">
        <f t="shared" si="11"/>
        <v>0.134272</v>
      </c>
      <c r="K131" s="9"/>
      <c r="L131" s="9">
        <f>help_quarterly_to_monthly!N131</f>
        <v>6333.6702196950364</v>
      </c>
      <c r="M131" s="9">
        <f t="shared" si="7"/>
        <v>-0.33632855353936764</v>
      </c>
      <c r="N131" s="9"/>
      <c r="O131" s="8">
        <v>65.599999999999994</v>
      </c>
      <c r="P131" s="11">
        <v>-0.129684738314263</v>
      </c>
      <c r="Q131" s="8"/>
      <c r="R131" s="8"/>
      <c r="S131" s="10">
        <v>-5.4851676900987002E-2</v>
      </c>
      <c r="T131" s="8"/>
      <c r="U131" s="8">
        <f t="shared" si="9"/>
        <v>6.47</v>
      </c>
      <c r="V131" s="8">
        <f t="shared" si="10"/>
        <v>6.47</v>
      </c>
    </row>
    <row r="132" spans="1:22" x14ac:dyDescent="0.2">
      <c r="A132">
        <v>1977</v>
      </c>
      <c r="B132">
        <v>11</v>
      </c>
      <c r="C132" s="8">
        <v>49.811700000000002</v>
      </c>
      <c r="D132" s="8">
        <v>62</v>
      </c>
      <c r="E132" s="8">
        <v>62.3</v>
      </c>
      <c r="F132" s="8">
        <v>6.51</v>
      </c>
      <c r="G132" s="8">
        <v>6.8</v>
      </c>
      <c r="H132" s="8">
        <v>1.37</v>
      </c>
      <c r="I132" s="8">
        <v>0.47</v>
      </c>
      <c r="J132" s="9">
        <f t="shared" si="11"/>
        <v>0.14683599999999997</v>
      </c>
      <c r="K132" s="9"/>
      <c r="L132" s="9">
        <f>help_quarterly_to_monthly!N132</f>
        <v>6351.7144099042762</v>
      </c>
      <c r="M132" s="9">
        <f t="shared" ref="M132:M145" si="12">M133-J133</f>
        <v>-0.18949255353936767</v>
      </c>
      <c r="N132" s="9"/>
      <c r="O132" s="8">
        <v>65.8</v>
      </c>
      <c r="P132" s="11">
        <v>-0.134968470368418</v>
      </c>
      <c r="Q132" s="8"/>
      <c r="R132" s="8"/>
      <c r="S132" s="10">
        <v>-6.3586027559755801E-2</v>
      </c>
      <c r="T132" s="8"/>
      <c r="U132" s="8">
        <f t="shared" si="9"/>
        <v>6.51</v>
      </c>
      <c r="V132" s="8">
        <f t="shared" si="10"/>
        <v>6.51</v>
      </c>
    </row>
    <row r="133" spans="1:22" x14ac:dyDescent="0.2">
      <c r="A133">
        <v>1977</v>
      </c>
      <c r="B133">
        <v>12</v>
      </c>
      <c r="C133" s="8">
        <v>49.8949</v>
      </c>
      <c r="D133" s="8">
        <v>62.3</v>
      </c>
      <c r="E133" s="8">
        <v>62.7</v>
      </c>
      <c r="F133" s="8">
        <v>6.56</v>
      </c>
      <c r="G133" s="8">
        <v>6.4</v>
      </c>
      <c r="H133" s="8">
        <v>1.3</v>
      </c>
      <c r="I133" s="8">
        <v>0.78</v>
      </c>
      <c r="J133" s="9">
        <f t="shared" ref="J133:J193" si="13">I133*0.4188-0.05</f>
        <v>0.27666400000000002</v>
      </c>
      <c r="K133" s="9"/>
      <c r="L133" s="9">
        <f>help_quarterly_to_monthly!N133</f>
        <v>6370.0881236963687</v>
      </c>
      <c r="M133" s="9">
        <f t="shared" si="12"/>
        <v>8.7171446460632351E-2</v>
      </c>
      <c r="N133" s="9"/>
      <c r="O133" s="8">
        <v>66.2</v>
      </c>
      <c r="P133" s="11">
        <v>-0.31937745127682698</v>
      </c>
      <c r="Q133" s="8"/>
      <c r="R133" s="8"/>
      <c r="S133" s="10">
        <v>-0.13185566126692</v>
      </c>
      <c r="T133" s="8"/>
      <c r="U133" s="8">
        <f t="shared" si="9"/>
        <v>6.56</v>
      </c>
      <c r="V133" s="8">
        <f t="shared" si="10"/>
        <v>6.56</v>
      </c>
    </row>
    <row r="134" spans="1:22" x14ac:dyDescent="0.2">
      <c r="A134">
        <v>1978</v>
      </c>
      <c r="B134">
        <v>1</v>
      </c>
      <c r="C134" s="8">
        <v>49.206600000000002</v>
      </c>
      <c r="D134" s="8">
        <v>62.7</v>
      </c>
      <c r="E134" s="8">
        <v>63.1</v>
      </c>
      <c r="F134" s="8">
        <v>6.7</v>
      </c>
      <c r="G134" s="8">
        <v>6.4</v>
      </c>
      <c r="H134" s="8">
        <v>1.21</v>
      </c>
      <c r="I134" s="8">
        <v>-1.19</v>
      </c>
      <c r="J134" s="9">
        <f t="shared" si="13"/>
        <v>-0.54837199999999997</v>
      </c>
      <c r="K134" s="9"/>
      <c r="L134" s="9">
        <f>help_quarterly_to_monthly!N134</f>
        <v>6388.5149874471435</v>
      </c>
      <c r="M134" s="9">
        <f t="shared" si="12"/>
        <v>-0.46120055353936762</v>
      </c>
      <c r="N134" s="9"/>
      <c r="O134" s="8">
        <v>66.8</v>
      </c>
      <c r="P134" s="11">
        <v>-0.32202063315530799</v>
      </c>
      <c r="Q134" s="8"/>
      <c r="R134" s="8"/>
      <c r="S134" s="10">
        <v>-0.23789449549341199</v>
      </c>
      <c r="T134" s="8"/>
      <c r="U134" s="8">
        <f t="shared" si="9"/>
        <v>6.7</v>
      </c>
      <c r="V134" s="8">
        <f t="shared" si="10"/>
        <v>6.7</v>
      </c>
    </row>
    <row r="135" spans="1:22" x14ac:dyDescent="0.2">
      <c r="A135">
        <v>1978</v>
      </c>
      <c r="B135">
        <v>2</v>
      </c>
      <c r="C135" s="8">
        <v>49.450200000000002</v>
      </c>
      <c r="D135" s="8">
        <v>63</v>
      </c>
      <c r="E135" s="8">
        <v>63.4</v>
      </c>
      <c r="F135" s="8">
        <v>6.78</v>
      </c>
      <c r="G135" s="8">
        <v>6.3</v>
      </c>
      <c r="H135" s="8">
        <v>1.17</v>
      </c>
      <c r="I135" s="8">
        <v>0.98</v>
      </c>
      <c r="J135" s="9">
        <f t="shared" si="13"/>
        <v>0.36042400000000002</v>
      </c>
      <c r="K135" s="9"/>
      <c r="L135" s="9">
        <f>help_quarterly_to_monthly!N135</f>
        <v>6406.9951549044235</v>
      </c>
      <c r="M135" s="9">
        <f t="shared" si="12"/>
        <v>-0.1007765535393676</v>
      </c>
      <c r="N135" s="9"/>
      <c r="O135" s="8">
        <v>67.5</v>
      </c>
      <c r="P135" s="11">
        <v>-0.33583037711708502</v>
      </c>
      <c r="Q135" s="8"/>
      <c r="R135" s="8"/>
      <c r="S135" s="10">
        <v>6.31548803595324E-2</v>
      </c>
      <c r="T135" s="8"/>
      <c r="U135" s="8">
        <f t="shared" si="9"/>
        <v>6.78</v>
      </c>
      <c r="V135" s="8">
        <f t="shared" si="10"/>
        <v>6.78</v>
      </c>
    </row>
    <row r="136" spans="1:22" x14ac:dyDescent="0.2">
      <c r="A136">
        <v>1978</v>
      </c>
      <c r="B136">
        <v>3</v>
      </c>
      <c r="C136" s="8">
        <v>50.392800000000001</v>
      </c>
      <c r="D136" s="8">
        <v>63.4</v>
      </c>
      <c r="E136" s="8">
        <v>63.8</v>
      </c>
      <c r="F136" s="8">
        <v>6.79</v>
      </c>
      <c r="G136" s="8">
        <v>6.3</v>
      </c>
      <c r="H136" s="8">
        <v>1.18</v>
      </c>
      <c r="I136" s="8">
        <v>1.27</v>
      </c>
      <c r="J136" s="9">
        <f t="shared" si="13"/>
        <v>0.48187600000000003</v>
      </c>
      <c r="K136" s="9"/>
      <c r="L136" s="9">
        <f>help_quarterly_to_monthly!N136</f>
        <v>6425.7267613656759</v>
      </c>
      <c r="M136" s="9">
        <f t="shared" si="12"/>
        <v>0.38109944646063243</v>
      </c>
      <c r="N136" s="9"/>
      <c r="O136" s="8">
        <v>68.099999999999994</v>
      </c>
      <c r="P136" s="11">
        <v>-0.33649281275969201</v>
      </c>
      <c r="Q136" s="8"/>
      <c r="R136" s="8"/>
      <c r="S136" s="10">
        <v>8.2723611661114603E-3</v>
      </c>
      <c r="T136" s="8"/>
      <c r="U136" s="8">
        <f t="shared" si="9"/>
        <v>6.79</v>
      </c>
      <c r="V136" s="8">
        <f t="shared" si="10"/>
        <v>6.79</v>
      </c>
    </row>
    <row r="137" spans="1:22" x14ac:dyDescent="0.2">
      <c r="A137">
        <v>1978</v>
      </c>
      <c r="B137">
        <v>4</v>
      </c>
      <c r="C137" s="8">
        <v>51.436799999999998</v>
      </c>
      <c r="D137" s="8">
        <v>63.9</v>
      </c>
      <c r="E137" s="8">
        <v>64.3</v>
      </c>
      <c r="F137" s="8">
        <v>6.89</v>
      </c>
      <c r="G137" s="8">
        <v>6.1</v>
      </c>
      <c r="H137" s="8">
        <v>1.17</v>
      </c>
      <c r="I137" s="8">
        <v>1.75</v>
      </c>
      <c r="J137" s="9">
        <f t="shared" si="13"/>
        <v>0.68289999999999995</v>
      </c>
      <c r="K137" s="9"/>
      <c r="L137" s="9">
        <f>help_quarterly_to_monthly!N137</f>
        <v>6444.5131318890408</v>
      </c>
      <c r="M137" s="9">
        <f t="shared" si="12"/>
        <v>1.0639994464606324</v>
      </c>
      <c r="N137" s="9"/>
      <c r="O137" s="8">
        <v>69</v>
      </c>
      <c r="P137" s="11">
        <v>-0.28336392370072899</v>
      </c>
      <c r="Q137" s="8"/>
      <c r="R137" s="8"/>
      <c r="S137" s="10">
        <v>-6.9354232257901896E-2</v>
      </c>
      <c r="T137" s="8"/>
      <c r="U137" s="8">
        <f t="shared" si="9"/>
        <v>6.89</v>
      </c>
      <c r="V137" s="8">
        <f t="shared" si="10"/>
        <v>6.89</v>
      </c>
    </row>
    <row r="138" spans="1:22" x14ac:dyDescent="0.2">
      <c r="A138">
        <v>1978</v>
      </c>
      <c r="B138">
        <v>5</v>
      </c>
      <c r="C138" s="8">
        <v>51.627600000000001</v>
      </c>
      <c r="D138" s="8">
        <v>64.5</v>
      </c>
      <c r="E138" s="8">
        <v>64.7</v>
      </c>
      <c r="F138" s="8">
        <v>7.36</v>
      </c>
      <c r="G138" s="8">
        <v>6</v>
      </c>
      <c r="H138" s="8">
        <v>1.1399999999999999</v>
      </c>
      <c r="I138" s="8">
        <v>0.32</v>
      </c>
      <c r="J138" s="9">
        <f t="shared" si="13"/>
        <v>8.4015999999999993E-2</v>
      </c>
      <c r="K138" s="9"/>
      <c r="L138" s="9">
        <f>help_quarterly_to_monthly!N138</f>
        <v>6463.3544265837172</v>
      </c>
      <c r="M138" s="9">
        <f t="shared" si="12"/>
        <v>1.1480154464606325</v>
      </c>
      <c r="N138" s="9"/>
      <c r="O138" s="8">
        <v>69.5</v>
      </c>
      <c r="P138" s="11">
        <v>-0.24247986025812501</v>
      </c>
      <c r="Q138" s="8"/>
      <c r="R138" s="8"/>
      <c r="S138" s="10">
        <v>-0.22958423829723201</v>
      </c>
      <c r="T138" s="8"/>
      <c r="U138" s="8">
        <f t="shared" si="9"/>
        <v>7.36</v>
      </c>
      <c r="V138" s="8">
        <f t="shared" si="10"/>
        <v>7.36</v>
      </c>
    </row>
    <row r="139" spans="1:22" x14ac:dyDescent="0.2">
      <c r="A139">
        <v>1978</v>
      </c>
      <c r="B139">
        <v>6</v>
      </c>
      <c r="C139" s="8">
        <v>51.9833</v>
      </c>
      <c r="D139" s="8">
        <v>65</v>
      </c>
      <c r="E139" s="8">
        <v>65.2</v>
      </c>
      <c r="F139" s="8">
        <v>7.6</v>
      </c>
      <c r="G139" s="8">
        <v>5.9</v>
      </c>
      <c r="H139" s="8">
        <v>1.1399999999999999</v>
      </c>
      <c r="I139" s="8">
        <v>0.81</v>
      </c>
      <c r="J139" s="9">
        <f t="shared" si="13"/>
        <v>0.28922800000000004</v>
      </c>
      <c r="K139" s="9"/>
      <c r="L139" s="9">
        <f>help_quarterly_to_monthly!N139</f>
        <v>6482.5944803105103</v>
      </c>
      <c r="M139" s="9">
        <f t="shared" si="12"/>
        <v>1.4372434464606325</v>
      </c>
      <c r="N139" s="9"/>
      <c r="O139" s="8">
        <v>70</v>
      </c>
      <c r="P139" s="11">
        <v>-0.450169521146215</v>
      </c>
      <c r="Q139" s="8"/>
      <c r="R139" s="8"/>
      <c r="S139" s="10">
        <v>0.19702241968887199</v>
      </c>
      <c r="T139" s="8"/>
      <c r="U139" s="8">
        <f t="shared" si="9"/>
        <v>7.6</v>
      </c>
      <c r="V139" s="8">
        <f t="shared" si="10"/>
        <v>7.6</v>
      </c>
    </row>
    <row r="140" spans="1:22" x14ac:dyDescent="0.2">
      <c r="A140">
        <v>1978</v>
      </c>
      <c r="B140">
        <v>7</v>
      </c>
      <c r="C140" s="8">
        <v>51.959200000000003</v>
      </c>
      <c r="D140" s="8">
        <v>65.5</v>
      </c>
      <c r="E140" s="8">
        <v>65.599999999999994</v>
      </c>
      <c r="F140" s="8">
        <v>7.81</v>
      </c>
      <c r="G140" s="8">
        <v>6.2</v>
      </c>
      <c r="H140" s="8">
        <v>0.96</v>
      </c>
      <c r="I140" s="8">
        <v>-0.09</v>
      </c>
      <c r="J140" s="9">
        <f t="shared" si="13"/>
        <v>-8.7691999999999992E-2</v>
      </c>
      <c r="K140" s="9"/>
      <c r="L140" s="9">
        <f>help_quarterly_to_monthly!N140</f>
        <v>6501.8918076514328</v>
      </c>
      <c r="M140" s="9">
        <f t="shared" si="12"/>
        <v>1.3495514464606324</v>
      </c>
      <c r="N140" s="9"/>
      <c r="O140" s="8">
        <v>70.400000000000006</v>
      </c>
      <c r="P140" s="11">
        <v>-0.36178626521167101</v>
      </c>
      <c r="Q140" s="8"/>
      <c r="R140" s="8"/>
      <c r="S140" s="10">
        <v>-0.17270248246999201</v>
      </c>
      <c r="T140" s="8"/>
      <c r="U140" s="8">
        <f t="shared" si="9"/>
        <v>7.81</v>
      </c>
      <c r="V140" s="8">
        <f t="shared" si="10"/>
        <v>7.81</v>
      </c>
    </row>
    <row r="141" spans="1:22" x14ac:dyDescent="0.2">
      <c r="A141">
        <v>1978</v>
      </c>
      <c r="B141">
        <v>8</v>
      </c>
      <c r="C141" s="8">
        <v>52.154299999999999</v>
      </c>
      <c r="D141" s="8">
        <v>65.900000000000006</v>
      </c>
      <c r="E141" s="8">
        <v>66.099999999999994</v>
      </c>
      <c r="F141" s="8">
        <v>8.0399999999999991</v>
      </c>
      <c r="G141" s="8">
        <v>5.9</v>
      </c>
      <c r="H141" s="8">
        <v>1.07</v>
      </c>
      <c r="I141" s="8">
        <v>0.69</v>
      </c>
      <c r="J141" s="9">
        <f t="shared" si="13"/>
        <v>0.23897200000000002</v>
      </c>
      <c r="K141" s="9"/>
      <c r="L141" s="9">
        <f>help_quarterly_to_monthly!N141</f>
        <v>6521.2465790980505</v>
      </c>
      <c r="M141" s="9">
        <f t="shared" si="12"/>
        <v>1.5885234464606324</v>
      </c>
      <c r="N141" s="9"/>
      <c r="O141" s="8">
        <v>70.400000000000006</v>
      </c>
      <c r="P141" s="11">
        <v>-0.37021130044984402</v>
      </c>
      <c r="Q141" s="8"/>
      <c r="R141" s="8"/>
      <c r="S141" s="10">
        <v>-0.117817808430631</v>
      </c>
      <c r="T141" s="8"/>
      <c r="U141" s="8">
        <f t="shared" ref="U141:U204" si="14">F141</f>
        <v>8.0399999999999991</v>
      </c>
      <c r="V141" s="8">
        <f t="shared" si="10"/>
        <v>8.0399999999999991</v>
      </c>
    </row>
    <row r="142" spans="1:22" x14ac:dyDescent="0.2">
      <c r="A142">
        <v>1978</v>
      </c>
      <c r="B142">
        <v>9</v>
      </c>
      <c r="C142" s="8">
        <v>52.286000000000001</v>
      </c>
      <c r="D142" s="8">
        <v>66.5</v>
      </c>
      <c r="E142" s="8">
        <v>66.7</v>
      </c>
      <c r="F142" s="8">
        <v>8.4499999999999993</v>
      </c>
      <c r="G142" s="8">
        <v>6</v>
      </c>
      <c r="H142" s="8">
        <v>1</v>
      </c>
      <c r="I142" s="8">
        <v>0.27</v>
      </c>
      <c r="J142" s="9">
        <f t="shared" si="13"/>
        <v>6.3076000000000007E-2</v>
      </c>
      <c r="K142" s="9"/>
      <c r="L142" s="9">
        <f>help_quarterly_to_monthly!N142</f>
        <v>6540.8087956276195</v>
      </c>
      <c r="M142" s="9">
        <f t="shared" si="12"/>
        <v>1.6515994464606323</v>
      </c>
      <c r="N142" s="9"/>
      <c r="O142" s="8">
        <v>71</v>
      </c>
      <c r="P142" s="11">
        <v>-0.31123259644935503</v>
      </c>
      <c r="Q142" s="8"/>
      <c r="R142" s="8"/>
      <c r="S142" s="10">
        <v>-0.19892758787685999</v>
      </c>
      <c r="T142" s="8"/>
      <c r="U142" s="8">
        <f t="shared" si="14"/>
        <v>8.4499999999999993</v>
      </c>
      <c r="V142" s="8">
        <f t="shared" ref="V142:V205" si="15">F142</f>
        <v>8.4499999999999993</v>
      </c>
    </row>
    <row r="143" spans="1:22" x14ac:dyDescent="0.2">
      <c r="A143">
        <v>1978</v>
      </c>
      <c r="B143">
        <v>10</v>
      </c>
      <c r="C143" s="8">
        <v>52.705399999999997</v>
      </c>
      <c r="D143" s="8">
        <v>67.099999999999994</v>
      </c>
      <c r="E143" s="8">
        <v>67.2</v>
      </c>
      <c r="F143" s="8">
        <v>8.9600000000000009</v>
      </c>
      <c r="G143" s="8">
        <v>5.8</v>
      </c>
      <c r="H143" s="8">
        <v>0.95</v>
      </c>
      <c r="I143" s="8">
        <v>0.72</v>
      </c>
      <c r="J143" s="9">
        <f t="shared" si="13"/>
        <v>0.25153599999999998</v>
      </c>
      <c r="K143" s="9"/>
      <c r="L143" s="9">
        <f>help_quarterly_to_monthly!N143</f>
        <v>6560.4296942374986</v>
      </c>
      <c r="M143" s="9">
        <f t="shared" si="12"/>
        <v>1.9031354464606323</v>
      </c>
      <c r="N143" s="9"/>
      <c r="O143" s="8">
        <v>71.8</v>
      </c>
      <c r="P143" s="11">
        <v>-0.47968937789858701</v>
      </c>
      <c r="Q143" s="8"/>
      <c r="R143" s="8"/>
      <c r="S143" s="10">
        <v>9.6289670469352995E-2</v>
      </c>
      <c r="T143" s="8"/>
      <c r="U143" s="8">
        <f t="shared" si="14"/>
        <v>8.9600000000000009</v>
      </c>
      <c r="V143" s="8">
        <f t="shared" si="15"/>
        <v>8.9600000000000009</v>
      </c>
    </row>
    <row r="144" spans="1:22" x14ac:dyDescent="0.2">
      <c r="A144">
        <v>1978</v>
      </c>
      <c r="B144">
        <v>11</v>
      </c>
      <c r="C144" s="8">
        <v>53.104700000000001</v>
      </c>
      <c r="D144" s="8">
        <v>67.5</v>
      </c>
      <c r="E144" s="8">
        <v>67.599999999999994</v>
      </c>
      <c r="F144" s="8">
        <v>9.76</v>
      </c>
      <c r="G144" s="8">
        <v>5.9</v>
      </c>
      <c r="H144" s="8">
        <v>1.02</v>
      </c>
      <c r="I144" s="8">
        <v>0.7</v>
      </c>
      <c r="J144" s="9">
        <f t="shared" si="13"/>
        <v>0.24315999999999999</v>
      </c>
      <c r="K144" s="9"/>
      <c r="L144" s="9">
        <f>help_quarterly_to_monthly!N144</f>
        <v>6580.1094509602444</v>
      </c>
      <c r="M144" s="9">
        <f t="shared" si="12"/>
        <v>2.1462954464606323</v>
      </c>
      <c r="N144" s="9"/>
      <c r="O144" s="8">
        <v>72.099999999999994</v>
      </c>
      <c r="P144" s="11">
        <v>-0.244721021427074</v>
      </c>
      <c r="Q144" s="8"/>
      <c r="R144" s="8"/>
      <c r="S144" s="10">
        <v>0.14566360504647399</v>
      </c>
      <c r="T144" s="8"/>
      <c r="U144" s="8">
        <f t="shared" si="14"/>
        <v>9.76</v>
      </c>
      <c r="V144" s="8">
        <f t="shared" si="15"/>
        <v>9.76</v>
      </c>
    </row>
    <row r="145" spans="1:22" x14ac:dyDescent="0.2">
      <c r="A145">
        <v>1978</v>
      </c>
      <c r="B145">
        <v>12</v>
      </c>
      <c r="C145" s="8">
        <v>53.388599999999997</v>
      </c>
      <c r="D145" s="8">
        <v>67.900000000000006</v>
      </c>
      <c r="E145" s="8">
        <v>68</v>
      </c>
      <c r="F145" s="8">
        <v>10.029999999999999</v>
      </c>
      <c r="G145" s="8">
        <v>6</v>
      </c>
      <c r="H145" s="8">
        <v>0.93</v>
      </c>
      <c r="I145" s="8">
        <v>0.5</v>
      </c>
      <c r="J145" s="9">
        <f t="shared" si="13"/>
        <v>0.15939999999999999</v>
      </c>
      <c r="K145" s="9"/>
      <c r="L145" s="9">
        <f>help_quarterly_to_monthly!N145</f>
        <v>6600.2259890403866</v>
      </c>
      <c r="M145" s="9">
        <f t="shared" si="12"/>
        <v>2.3056954464606321</v>
      </c>
      <c r="N145" s="9"/>
      <c r="O145" s="8">
        <v>72.7</v>
      </c>
      <c r="P145" s="11">
        <v>-0.378984199525083</v>
      </c>
      <c r="Q145" s="8"/>
      <c r="R145" s="8"/>
      <c r="S145" s="10">
        <v>-5.2778875013594399E-2</v>
      </c>
      <c r="T145" s="8"/>
      <c r="U145" s="8">
        <f t="shared" si="14"/>
        <v>10.029999999999999</v>
      </c>
      <c r="V145" s="8">
        <f t="shared" si="15"/>
        <v>10.029999999999999</v>
      </c>
    </row>
    <row r="146" spans="1:22" x14ac:dyDescent="0.2">
      <c r="A146">
        <v>1979</v>
      </c>
      <c r="B146">
        <v>1</v>
      </c>
      <c r="C146" s="9">
        <v>53.045299999999997</v>
      </c>
      <c r="D146" s="9">
        <v>68.5</v>
      </c>
      <c r="E146" s="8">
        <v>68.5</v>
      </c>
      <c r="F146" s="9">
        <v>10.07</v>
      </c>
      <c r="G146" s="9">
        <v>5.9</v>
      </c>
      <c r="H146" s="9">
        <v>1.03</v>
      </c>
      <c r="I146" s="8">
        <v>-0.42</v>
      </c>
      <c r="J146" s="9">
        <f t="shared" si="13"/>
        <v>-0.22589599999999999</v>
      </c>
      <c r="K146" s="9"/>
      <c r="L146" s="9">
        <f>help_quarterly_to_monthly!N146</f>
        <v>6620.4040268732715</v>
      </c>
      <c r="M146" s="9">
        <f>M147-J147</f>
        <v>2.079799446460632</v>
      </c>
      <c r="N146" s="9"/>
      <c r="O146" s="9">
        <v>73.8</v>
      </c>
      <c r="P146" s="11">
        <v>-0.24761088970668699</v>
      </c>
      <c r="Q146" s="8"/>
      <c r="R146" s="8"/>
      <c r="S146" s="10">
        <v>0</v>
      </c>
      <c r="T146" s="8"/>
      <c r="U146" s="8">
        <f t="shared" si="14"/>
        <v>10.07</v>
      </c>
      <c r="V146" s="8">
        <f t="shared" si="15"/>
        <v>10.07</v>
      </c>
    </row>
    <row r="147" spans="1:22" x14ac:dyDescent="0.2">
      <c r="A147">
        <v>1979</v>
      </c>
      <c r="B147">
        <v>2</v>
      </c>
      <c r="C147" s="9">
        <v>53.330300000000001</v>
      </c>
      <c r="D147" s="9">
        <v>69.2</v>
      </c>
      <c r="E147" s="9">
        <v>69.2</v>
      </c>
      <c r="F147" s="9">
        <v>10.06</v>
      </c>
      <c r="G147" s="9">
        <v>5.9</v>
      </c>
      <c r="H147" s="9">
        <v>0.98</v>
      </c>
      <c r="I147" s="8">
        <v>0.14000000000000001</v>
      </c>
      <c r="J147" s="9">
        <f t="shared" si="13"/>
        <v>8.6320000000000008E-3</v>
      </c>
      <c r="K147" s="9"/>
      <c r="L147" s="9">
        <f>help_quarterly_to_monthly!N147</f>
        <v>6640.6437524743542</v>
      </c>
      <c r="M147" s="9">
        <f t="shared" ref="M147:M209" si="16">M148-J148</f>
        <v>2.0884314464606319</v>
      </c>
      <c r="N147" s="9"/>
      <c r="O147" s="9">
        <v>74.900000000000006</v>
      </c>
      <c r="P147" s="11">
        <v>-0.31063924597637199</v>
      </c>
      <c r="Q147" s="8"/>
      <c r="R147" s="8"/>
      <c r="S147" s="10">
        <v>-0.15986243770859601</v>
      </c>
      <c r="T147" s="8"/>
      <c r="U147" s="8">
        <f t="shared" si="14"/>
        <v>10.06</v>
      </c>
      <c r="V147" s="8">
        <f t="shared" si="15"/>
        <v>10.06</v>
      </c>
    </row>
    <row r="148" spans="1:22" x14ac:dyDescent="0.2">
      <c r="A148">
        <v>1979</v>
      </c>
      <c r="B148">
        <v>3</v>
      </c>
      <c r="C148" s="9">
        <v>53.497300000000003</v>
      </c>
      <c r="D148" s="9">
        <v>69.900000000000006</v>
      </c>
      <c r="E148" s="9">
        <v>69.8</v>
      </c>
      <c r="F148" s="9">
        <v>10.09</v>
      </c>
      <c r="G148" s="9">
        <v>5.8</v>
      </c>
      <c r="H148" s="9">
        <v>1.1399999999999999</v>
      </c>
      <c r="I148" s="8">
        <v>1</v>
      </c>
      <c r="J148" s="9">
        <f t="shared" si="13"/>
        <v>0.36880000000000002</v>
      </c>
      <c r="K148" s="9"/>
      <c r="L148" s="9">
        <f>help_quarterly_to_monthly!N148</f>
        <v>6659.6588005098165</v>
      </c>
      <c r="M148" s="9">
        <f t="shared" si="16"/>
        <v>2.4572314464606317</v>
      </c>
      <c r="N148" s="9"/>
      <c r="O148" s="9">
        <v>75.8</v>
      </c>
      <c r="P148" s="11">
        <v>-0.17152089870165399</v>
      </c>
      <c r="Q148" s="8"/>
      <c r="R148" s="8"/>
      <c r="S148" s="10">
        <v>8.3461492412202798E-2</v>
      </c>
      <c r="T148" s="8"/>
      <c r="U148" s="8">
        <f t="shared" si="14"/>
        <v>10.09</v>
      </c>
      <c r="V148" s="8">
        <f t="shared" si="15"/>
        <v>10.09</v>
      </c>
    </row>
    <row r="149" spans="1:22" x14ac:dyDescent="0.2">
      <c r="A149">
        <v>1979</v>
      </c>
      <c r="B149">
        <v>4</v>
      </c>
      <c r="C149" s="9">
        <v>52.893799999999999</v>
      </c>
      <c r="D149" s="9">
        <v>70.599999999999994</v>
      </c>
      <c r="E149" s="9">
        <v>70.3</v>
      </c>
      <c r="F149" s="9">
        <v>10.01</v>
      </c>
      <c r="G149" s="9">
        <v>5.8</v>
      </c>
      <c r="H149" s="9">
        <v>1.1499999999999999</v>
      </c>
      <c r="I149" s="8">
        <v>-1.37</v>
      </c>
      <c r="J149" s="9">
        <f t="shared" si="13"/>
        <v>-0.62375600000000009</v>
      </c>
      <c r="K149" s="9"/>
      <c r="L149" s="9">
        <f>help_quarterly_to_monthly!N149</f>
        <v>6678.7282968887457</v>
      </c>
      <c r="M149" s="9">
        <f t="shared" si="16"/>
        <v>1.8334754464606315</v>
      </c>
      <c r="N149" s="9"/>
      <c r="O149" s="9">
        <v>76.900000000000006</v>
      </c>
      <c r="P149" s="11">
        <v>-0.22022125551291799</v>
      </c>
      <c r="Q149" s="8"/>
      <c r="R149" s="8"/>
      <c r="S149" s="10">
        <v>-8.8694021785535204E-2</v>
      </c>
      <c r="T149" s="8"/>
      <c r="U149" s="8">
        <f t="shared" si="14"/>
        <v>10.01</v>
      </c>
      <c r="V149" s="8">
        <f t="shared" si="15"/>
        <v>10.01</v>
      </c>
    </row>
    <row r="150" spans="1:22" x14ac:dyDescent="0.2">
      <c r="A150">
        <v>1979</v>
      </c>
      <c r="B150">
        <v>5</v>
      </c>
      <c r="C150" s="9">
        <v>53.3187</v>
      </c>
      <c r="D150" s="9">
        <v>71.400000000000006</v>
      </c>
      <c r="E150" s="9">
        <v>70.8</v>
      </c>
      <c r="F150" s="9">
        <v>10.24</v>
      </c>
      <c r="G150" s="9">
        <v>5.6</v>
      </c>
      <c r="H150" s="9">
        <v>1.22</v>
      </c>
      <c r="I150" s="8">
        <v>1.0900000000000001</v>
      </c>
      <c r="J150" s="9">
        <f t="shared" si="13"/>
        <v>0.40649200000000008</v>
      </c>
      <c r="K150" s="9"/>
      <c r="L150" s="9">
        <f>help_quarterly_to_monthly!N150</f>
        <v>6697.852397520378</v>
      </c>
      <c r="M150" s="9">
        <f t="shared" si="16"/>
        <v>2.2399674464606316</v>
      </c>
      <c r="N150" s="9"/>
      <c r="O150" s="9">
        <v>77.5</v>
      </c>
      <c r="P150" s="11">
        <v>-0.251716322107565</v>
      </c>
      <c r="Q150" s="8"/>
      <c r="R150" s="8"/>
      <c r="S150" s="10">
        <v>8.3576361738519997E-2</v>
      </c>
      <c r="T150" s="8"/>
      <c r="U150" s="8">
        <f t="shared" si="14"/>
        <v>10.24</v>
      </c>
      <c r="V150" s="8">
        <f t="shared" si="15"/>
        <v>10.24</v>
      </c>
    </row>
    <row r="151" spans="1:22" x14ac:dyDescent="0.2">
      <c r="A151">
        <v>1979</v>
      </c>
      <c r="B151">
        <v>6</v>
      </c>
      <c r="C151" s="9">
        <v>53.3157</v>
      </c>
      <c r="D151" s="9">
        <v>72.2</v>
      </c>
      <c r="E151" s="9">
        <v>71.3</v>
      </c>
      <c r="F151" s="9">
        <v>10.29</v>
      </c>
      <c r="G151" s="9">
        <v>5.7</v>
      </c>
      <c r="H151" s="9">
        <v>1.47</v>
      </c>
      <c r="I151" s="8">
        <v>-7.0000000000000007E-2</v>
      </c>
      <c r="J151" s="9">
        <f t="shared" si="13"/>
        <v>-7.9315999999999998E-2</v>
      </c>
      <c r="K151" s="9"/>
      <c r="L151" s="9">
        <f>help_quarterly_to_monthly!N151</f>
        <v>6715.3635191987805</v>
      </c>
      <c r="M151" s="9">
        <f t="shared" si="16"/>
        <v>2.1606514464606317</v>
      </c>
      <c r="N151" s="9"/>
      <c r="O151" s="9">
        <v>78</v>
      </c>
      <c r="P151" s="11">
        <v>-0.172824369023899</v>
      </c>
      <c r="Q151" s="8"/>
      <c r="R151" s="8"/>
      <c r="S151" s="10">
        <v>0</v>
      </c>
      <c r="T151" s="8"/>
      <c r="U151" s="8">
        <f t="shared" si="14"/>
        <v>10.29</v>
      </c>
      <c r="V151" s="8">
        <f t="shared" si="15"/>
        <v>10.29</v>
      </c>
    </row>
    <row r="152" spans="1:22" x14ac:dyDescent="0.2">
      <c r="A152">
        <v>1979</v>
      </c>
      <c r="B152">
        <v>7</v>
      </c>
      <c r="C152" s="9">
        <v>53.243299999999998</v>
      </c>
      <c r="D152" s="9">
        <v>73</v>
      </c>
      <c r="E152" s="9">
        <v>71.900000000000006</v>
      </c>
      <c r="F152" s="9">
        <v>10.47</v>
      </c>
      <c r="G152" s="9">
        <v>5.7</v>
      </c>
      <c r="H152" s="9">
        <v>1.34</v>
      </c>
      <c r="I152" s="8">
        <v>-0.14000000000000001</v>
      </c>
      <c r="J152" s="9">
        <f t="shared" si="13"/>
        <v>-0.10863200000000001</v>
      </c>
      <c r="K152" s="9"/>
      <c r="L152" s="9">
        <f>help_quarterly_to_monthly!N152</f>
        <v>6732.9204226239517</v>
      </c>
      <c r="M152" s="9">
        <f t="shared" si="16"/>
        <v>2.0520194464606316</v>
      </c>
      <c r="N152" s="9"/>
      <c r="O152" s="9">
        <v>79.2</v>
      </c>
      <c r="P152" s="11">
        <v>-0.245407502025761</v>
      </c>
      <c r="Q152" s="8"/>
      <c r="R152" s="8"/>
      <c r="S152" s="10">
        <v>0.69412839230883205</v>
      </c>
      <c r="T152" s="8"/>
      <c r="U152" s="8">
        <f t="shared" si="14"/>
        <v>10.47</v>
      </c>
      <c r="V152" s="8">
        <f t="shared" si="15"/>
        <v>10.47</v>
      </c>
    </row>
    <row r="153" spans="1:22" x14ac:dyDescent="0.2">
      <c r="A153">
        <v>1979</v>
      </c>
      <c r="B153">
        <v>8</v>
      </c>
      <c r="C153" s="9">
        <v>52.889899999999997</v>
      </c>
      <c r="D153" s="9">
        <v>73.7</v>
      </c>
      <c r="E153" s="9">
        <v>72.7</v>
      </c>
      <c r="F153" s="9">
        <v>10.94</v>
      </c>
      <c r="G153" s="9">
        <v>6</v>
      </c>
      <c r="H153" s="9">
        <v>1.32</v>
      </c>
      <c r="I153" s="8">
        <v>-0.43</v>
      </c>
      <c r="J153" s="9">
        <f t="shared" si="13"/>
        <v>-0.23008400000000001</v>
      </c>
      <c r="K153" s="9"/>
      <c r="L153" s="9">
        <f>help_quarterly_to_monthly!N153</f>
        <v>6750.523227489467</v>
      </c>
      <c r="M153" s="9">
        <f t="shared" si="16"/>
        <v>1.8219354464606317</v>
      </c>
      <c r="N153" s="9"/>
      <c r="O153" s="9">
        <v>79.599999999999994</v>
      </c>
      <c r="P153" s="11">
        <v>-0.31910476090194501</v>
      </c>
      <c r="Q153" s="8"/>
      <c r="R153" s="8"/>
      <c r="S153" s="10">
        <v>0.33103427761757598</v>
      </c>
      <c r="T153" s="8"/>
      <c r="U153" s="8">
        <f t="shared" si="14"/>
        <v>10.94</v>
      </c>
      <c r="V153" s="8">
        <f t="shared" si="15"/>
        <v>10.94</v>
      </c>
    </row>
    <row r="154" spans="1:22" x14ac:dyDescent="0.2">
      <c r="A154">
        <v>1979</v>
      </c>
      <c r="B154">
        <v>9</v>
      </c>
      <c r="C154" s="9">
        <v>52.948599999999999</v>
      </c>
      <c r="D154" s="9">
        <v>74.400000000000006</v>
      </c>
      <c r="E154" s="9">
        <v>73.3</v>
      </c>
      <c r="F154" s="9">
        <v>11.43</v>
      </c>
      <c r="G154" s="9">
        <v>5.9</v>
      </c>
      <c r="H154" s="9">
        <v>1.21</v>
      </c>
      <c r="I154" s="8">
        <v>-0.01</v>
      </c>
      <c r="J154" s="9">
        <f t="shared" si="13"/>
        <v>-5.4188E-2</v>
      </c>
      <c r="K154" s="9"/>
      <c r="L154" s="9">
        <f>help_quarterly_to_monthly!N154</f>
        <v>6766.3281746332523</v>
      </c>
      <c r="M154" s="9">
        <f t="shared" si="16"/>
        <v>1.7677474464606318</v>
      </c>
      <c r="N154" s="9"/>
      <c r="O154" s="9">
        <v>80.900000000000006</v>
      </c>
      <c r="P154" s="11">
        <v>-0.13175805049241299</v>
      </c>
      <c r="Q154" s="8"/>
      <c r="R154" s="8"/>
      <c r="S154" s="10">
        <v>-0.15131059167251901</v>
      </c>
      <c r="T154" s="8"/>
      <c r="U154" s="8">
        <f t="shared" si="14"/>
        <v>11.43</v>
      </c>
      <c r="V154" s="8">
        <f t="shared" si="15"/>
        <v>11.43</v>
      </c>
    </row>
    <row r="155" spans="1:22" x14ac:dyDescent="0.2">
      <c r="A155">
        <v>1979</v>
      </c>
      <c r="B155">
        <v>10</v>
      </c>
      <c r="C155" s="9">
        <v>53.238999999999997</v>
      </c>
      <c r="D155" s="9">
        <v>75.2</v>
      </c>
      <c r="E155" s="9">
        <v>74</v>
      </c>
      <c r="F155" s="9">
        <v>13.77</v>
      </c>
      <c r="G155" s="9">
        <v>6</v>
      </c>
      <c r="H155" s="9">
        <v>1.1000000000000001</v>
      </c>
      <c r="I155" s="8">
        <v>-0.05</v>
      </c>
      <c r="J155" s="9">
        <f t="shared" si="13"/>
        <v>-7.0940000000000003E-2</v>
      </c>
      <c r="K155" s="9"/>
      <c r="L155" s="9">
        <f>help_quarterly_to_monthly!N155</f>
        <v>6782.1701257759451</v>
      </c>
      <c r="M155" s="9">
        <f t="shared" si="16"/>
        <v>1.6968074464606318</v>
      </c>
      <c r="N155" s="9"/>
      <c r="O155" s="9">
        <v>82.1</v>
      </c>
      <c r="P155" s="11">
        <v>-0.68411383908465495</v>
      </c>
      <c r="Q155" s="8"/>
      <c r="R155" s="8"/>
      <c r="S155" s="10">
        <v>0</v>
      </c>
      <c r="T155" s="8"/>
      <c r="U155" s="8">
        <f t="shared" si="14"/>
        <v>13.77</v>
      </c>
      <c r="V155" s="8">
        <f t="shared" si="15"/>
        <v>13.77</v>
      </c>
    </row>
    <row r="156" spans="1:22" x14ac:dyDescent="0.2">
      <c r="A156">
        <v>1979</v>
      </c>
      <c r="B156">
        <v>11</v>
      </c>
      <c r="C156" s="9">
        <v>53.191800000000001</v>
      </c>
      <c r="D156" s="9">
        <v>76</v>
      </c>
      <c r="E156" s="9">
        <v>74.8</v>
      </c>
      <c r="F156" s="9">
        <v>13.18</v>
      </c>
      <c r="G156" s="9">
        <v>5.9</v>
      </c>
      <c r="H156" s="9">
        <v>1.34</v>
      </c>
      <c r="I156" s="8">
        <v>-0.28999999999999998</v>
      </c>
      <c r="J156" s="9">
        <f t="shared" si="13"/>
        <v>-0.17145199999999999</v>
      </c>
      <c r="K156" s="9"/>
      <c r="L156" s="9">
        <f>help_quarterly_to_monthly!N156</f>
        <v>6798.0491675547419</v>
      </c>
      <c r="M156" s="9">
        <f t="shared" si="16"/>
        <v>1.5253554464606318</v>
      </c>
      <c r="N156" s="9"/>
      <c r="O156" s="9">
        <v>82.6</v>
      </c>
      <c r="P156" s="11">
        <v>-0.108921167998989</v>
      </c>
      <c r="Q156" s="8"/>
      <c r="R156" s="8"/>
      <c r="S156" s="10">
        <v>9.6583231915723905E-2</v>
      </c>
      <c r="T156" s="8"/>
      <c r="U156" s="8">
        <f t="shared" si="14"/>
        <v>13.18</v>
      </c>
      <c r="V156" s="8">
        <f t="shared" si="15"/>
        <v>13.18</v>
      </c>
    </row>
    <row r="157" spans="1:22" x14ac:dyDescent="0.2">
      <c r="A157">
        <v>1979</v>
      </c>
      <c r="B157">
        <v>12</v>
      </c>
      <c r="C157" s="9">
        <v>53.260300000000001</v>
      </c>
      <c r="D157" s="9">
        <v>76.900000000000006</v>
      </c>
      <c r="E157" s="9">
        <v>75.7</v>
      </c>
      <c r="F157" s="9">
        <v>13.78</v>
      </c>
      <c r="G157" s="9">
        <v>6</v>
      </c>
      <c r="H157" s="9">
        <v>1.67</v>
      </c>
      <c r="I157" s="8">
        <v>-0.13</v>
      </c>
      <c r="J157" s="9">
        <f t="shared" si="13"/>
        <v>-0.10444400000000001</v>
      </c>
      <c r="K157" s="9"/>
      <c r="L157" s="9">
        <f>help_quarterly_to_monthly!N157</f>
        <v>6811.9085466118568</v>
      </c>
      <c r="M157" s="9">
        <f t="shared" si="16"/>
        <v>1.4209114464606318</v>
      </c>
      <c r="N157" s="9"/>
      <c r="O157" s="9">
        <v>83.4</v>
      </c>
      <c r="P157" s="11">
        <v>0.146098370049286</v>
      </c>
      <c r="Q157" s="8"/>
      <c r="R157" s="8"/>
      <c r="S157" s="10">
        <v>0</v>
      </c>
      <c r="T157" s="8"/>
      <c r="U157" s="8">
        <f t="shared" si="14"/>
        <v>13.78</v>
      </c>
      <c r="V157" s="8">
        <f t="shared" si="15"/>
        <v>13.78</v>
      </c>
    </row>
    <row r="158" spans="1:22" x14ac:dyDescent="0.2">
      <c r="A158">
        <v>1980</v>
      </c>
      <c r="B158">
        <v>1</v>
      </c>
      <c r="C158" s="9">
        <v>53.503700000000002</v>
      </c>
      <c r="D158" s="9">
        <v>78</v>
      </c>
      <c r="E158" s="9">
        <v>76.7</v>
      </c>
      <c r="F158" s="9">
        <v>13.82</v>
      </c>
      <c r="G158" s="9">
        <v>6.3</v>
      </c>
      <c r="H158" s="9">
        <v>1.62</v>
      </c>
      <c r="I158" s="8">
        <v>0.11</v>
      </c>
      <c r="J158" s="9">
        <f t="shared" si="13"/>
        <v>-3.9320000000000049E-3</v>
      </c>
      <c r="K158" s="9"/>
      <c r="L158" s="9">
        <f>help_quarterly_to_monthly!N158</f>
        <v>6825.7961811851055</v>
      </c>
      <c r="M158" s="9">
        <f t="shared" si="16"/>
        <v>1.4169794464606318</v>
      </c>
      <c r="N158" s="9"/>
      <c r="O158" s="9">
        <v>85.2</v>
      </c>
      <c r="P158" s="11">
        <v>-3.1665485128303902E-2</v>
      </c>
      <c r="Q158" s="8"/>
      <c r="R158" s="8"/>
      <c r="S158" s="10">
        <v>7.3066981084429605E-2</v>
      </c>
      <c r="T158" s="8"/>
      <c r="U158" s="8">
        <f t="shared" si="14"/>
        <v>13.82</v>
      </c>
      <c r="V158" s="8">
        <f t="shared" si="15"/>
        <v>13.82</v>
      </c>
    </row>
    <row r="159" spans="1:22" x14ac:dyDescent="0.2">
      <c r="A159">
        <v>1980</v>
      </c>
      <c r="B159">
        <v>2</v>
      </c>
      <c r="C159" s="9">
        <v>53.505299999999998</v>
      </c>
      <c r="D159" s="9">
        <v>79</v>
      </c>
      <c r="E159" s="9">
        <v>77.5</v>
      </c>
      <c r="F159" s="9">
        <v>14.13</v>
      </c>
      <c r="G159" s="9">
        <v>6.3</v>
      </c>
      <c r="H159" s="9">
        <v>1.1599999999999999</v>
      </c>
      <c r="I159" s="8">
        <v>-0.53</v>
      </c>
      <c r="J159" s="9">
        <f t="shared" si="13"/>
        <v>-0.27196400000000004</v>
      </c>
      <c r="K159" s="9"/>
      <c r="L159" s="9">
        <f>help_quarterly_to_monthly!N159</f>
        <v>6839.7121288797998</v>
      </c>
      <c r="M159" s="9">
        <f t="shared" si="16"/>
        <v>1.1450154464606317</v>
      </c>
      <c r="N159" s="9"/>
      <c r="O159" s="9">
        <v>86.9</v>
      </c>
      <c r="P159" s="11">
        <v>-0.376756847869474</v>
      </c>
      <c r="Q159" s="8"/>
      <c r="R159" s="8"/>
      <c r="S159" s="10">
        <v>0.26110662435749898</v>
      </c>
      <c r="T159" s="8"/>
      <c r="U159" s="8">
        <f t="shared" si="14"/>
        <v>14.13</v>
      </c>
      <c r="V159" s="8">
        <f t="shared" si="15"/>
        <v>14.13</v>
      </c>
    </row>
    <row r="160" spans="1:22" x14ac:dyDescent="0.2">
      <c r="A160">
        <v>1980</v>
      </c>
      <c r="B160">
        <v>3</v>
      </c>
      <c r="C160" s="9">
        <v>53.3294</v>
      </c>
      <c r="D160" s="9">
        <v>80.099999999999994</v>
      </c>
      <c r="E160" s="9">
        <v>78.599999999999994</v>
      </c>
      <c r="F160" s="9">
        <v>17.190000000000001</v>
      </c>
      <c r="G160" s="9">
        <v>6.3</v>
      </c>
      <c r="H160" s="9">
        <v>1.7</v>
      </c>
      <c r="I160" s="8">
        <v>-1.1000000000000001</v>
      </c>
      <c r="J160" s="9">
        <f t="shared" si="13"/>
        <v>-0.51068000000000002</v>
      </c>
      <c r="K160" s="9"/>
      <c r="L160" s="9">
        <f>help_quarterly_to_monthly!N160</f>
        <v>6851.3900571667427</v>
      </c>
      <c r="M160" s="9">
        <f t="shared" si="16"/>
        <v>0.63433544646063167</v>
      </c>
      <c r="N160" s="9"/>
      <c r="O160" s="9">
        <v>87.5</v>
      </c>
      <c r="P160" s="11">
        <v>0.304702770528058</v>
      </c>
      <c r="Q160" s="8"/>
      <c r="R160" s="8"/>
      <c r="S160" s="10">
        <v>1.4839723172806201</v>
      </c>
      <c r="T160" s="8"/>
      <c r="U160" s="8">
        <f t="shared" si="14"/>
        <v>17.190000000000001</v>
      </c>
      <c r="V160" s="8">
        <f t="shared" si="15"/>
        <v>17.190000000000001</v>
      </c>
    </row>
    <row r="161" spans="1:22" x14ac:dyDescent="0.2">
      <c r="A161">
        <v>1980</v>
      </c>
      <c r="B161">
        <v>4</v>
      </c>
      <c r="C161" s="9">
        <v>52.233600000000003</v>
      </c>
      <c r="D161" s="9">
        <v>80.900000000000006</v>
      </c>
      <c r="E161" s="9">
        <v>79.5</v>
      </c>
      <c r="F161" s="9">
        <v>17.61</v>
      </c>
      <c r="G161" s="9">
        <v>6.9</v>
      </c>
      <c r="H161" s="9">
        <v>2.72</v>
      </c>
      <c r="I161" s="8">
        <v>-2.21</v>
      </c>
      <c r="J161" s="9">
        <f t="shared" si="13"/>
        <v>-0.97554800000000008</v>
      </c>
      <c r="K161" s="9"/>
      <c r="L161" s="9">
        <f>help_quarterly_to_monthly!N161</f>
        <v>6863.0879240134418</v>
      </c>
      <c r="M161" s="9">
        <f t="shared" si="16"/>
        <v>-0.34121255353936841</v>
      </c>
      <c r="N161" s="9"/>
      <c r="O161" s="9">
        <v>87.8</v>
      </c>
      <c r="P161" s="11">
        <v>-0.44676888953992999</v>
      </c>
      <c r="Q161" s="8"/>
      <c r="R161" s="8"/>
      <c r="S161" s="10">
        <v>-3.2258225915149401</v>
      </c>
      <c r="T161" s="8"/>
      <c r="U161" s="8">
        <f t="shared" si="14"/>
        <v>17.61</v>
      </c>
      <c r="V161" s="8">
        <f t="shared" si="15"/>
        <v>17.61</v>
      </c>
    </row>
    <row r="162" spans="1:22" x14ac:dyDescent="0.2">
      <c r="A162">
        <v>1980</v>
      </c>
      <c r="B162">
        <v>5</v>
      </c>
      <c r="C162" s="9">
        <v>50.963799999999999</v>
      </c>
      <c r="D162" s="9">
        <v>81.7</v>
      </c>
      <c r="E162" s="9">
        <v>80.099999999999994</v>
      </c>
      <c r="F162" s="9">
        <v>10.98</v>
      </c>
      <c r="G162" s="9">
        <v>7.5</v>
      </c>
      <c r="H162" s="9">
        <v>2.99</v>
      </c>
      <c r="I162" s="8">
        <v>-2.2999999999999998</v>
      </c>
      <c r="J162" s="9">
        <f t="shared" si="13"/>
        <v>-1.0132399999999999</v>
      </c>
      <c r="K162" s="9"/>
      <c r="L162" s="9">
        <f>help_quarterly_to_monthly!N162</f>
        <v>6874.8057634624456</v>
      </c>
      <c r="M162" s="9">
        <f t="shared" si="16"/>
        <v>-1.3544525535393683</v>
      </c>
      <c r="N162" s="9"/>
      <c r="O162" s="9">
        <v>88.3</v>
      </c>
      <c r="P162" s="11">
        <v>-2.77971233401915E-2</v>
      </c>
      <c r="Q162" s="8"/>
      <c r="R162" s="8"/>
      <c r="S162" s="10">
        <v>-0.80539268129788899</v>
      </c>
      <c r="T162" s="8"/>
      <c r="U162" s="8">
        <f t="shared" si="14"/>
        <v>10.98</v>
      </c>
      <c r="V162" s="8">
        <f t="shared" si="15"/>
        <v>10.98</v>
      </c>
    </row>
    <row r="163" spans="1:22" x14ac:dyDescent="0.2">
      <c r="A163">
        <v>1980</v>
      </c>
      <c r="B163">
        <v>6</v>
      </c>
      <c r="C163" s="9">
        <v>50.334800000000001</v>
      </c>
      <c r="D163" s="9">
        <v>82.5</v>
      </c>
      <c r="E163" s="9">
        <v>81</v>
      </c>
      <c r="F163" s="9">
        <v>9.4700000000000006</v>
      </c>
      <c r="G163" s="9">
        <v>7.6</v>
      </c>
      <c r="H163" s="9">
        <v>2.93</v>
      </c>
      <c r="I163" s="8">
        <v>-1.18</v>
      </c>
      <c r="J163" s="9">
        <f t="shared" si="13"/>
        <v>-0.544184</v>
      </c>
      <c r="K163" s="9"/>
      <c r="L163" s="9">
        <f>help_quarterly_to_monthly!N163</f>
        <v>6884.2658885049441</v>
      </c>
      <c r="M163" s="9">
        <f t="shared" si="16"/>
        <v>-1.8986365535393683</v>
      </c>
      <c r="N163" s="9"/>
      <c r="O163" s="9">
        <v>88.7</v>
      </c>
      <c r="P163" s="11">
        <v>-0.122506231253416</v>
      </c>
      <c r="Q163" s="8"/>
      <c r="R163" s="8"/>
      <c r="S163" s="10">
        <v>0</v>
      </c>
      <c r="T163" s="8"/>
      <c r="U163" s="8">
        <f t="shared" si="14"/>
        <v>9.4700000000000006</v>
      </c>
      <c r="V163" s="8">
        <f t="shared" si="15"/>
        <v>9.4700000000000006</v>
      </c>
    </row>
    <row r="164" spans="1:22" x14ac:dyDescent="0.2">
      <c r="A164">
        <v>1980</v>
      </c>
      <c r="B164">
        <v>7</v>
      </c>
      <c r="C164" s="9">
        <v>49.946199999999997</v>
      </c>
      <c r="D164" s="9">
        <v>82.6</v>
      </c>
      <c r="E164" s="9">
        <v>80.8</v>
      </c>
      <c r="F164" s="9">
        <v>9.0299999999999994</v>
      </c>
      <c r="G164" s="9">
        <v>7.8</v>
      </c>
      <c r="H164" s="9">
        <v>2.4</v>
      </c>
      <c r="I164" s="8">
        <v>-0.62</v>
      </c>
      <c r="J164" s="9">
        <f t="shared" si="13"/>
        <v>-0.30965599999999999</v>
      </c>
      <c r="K164" s="9"/>
      <c r="L164" s="9">
        <f>help_quarterly_to_monthly!N164</f>
        <v>6893.7390312193565</v>
      </c>
      <c r="M164" s="9">
        <f t="shared" si="16"/>
        <v>-2.2082925535393683</v>
      </c>
      <c r="N164" s="9"/>
      <c r="O164" s="9">
        <v>90.3</v>
      </c>
      <c r="P164" s="11">
        <v>5.8640713710598501E-2</v>
      </c>
      <c r="Q164" s="8"/>
      <c r="R164" s="8"/>
      <c r="S164" s="10">
        <v>0.42007613287235301</v>
      </c>
      <c r="T164" s="8"/>
      <c r="U164" s="8">
        <f t="shared" si="14"/>
        <v>9.0299999999999994</v>
      </c>
      <c r="V164" s="8">
        <f t="shared" si="15"/>
        <v>9.0299999999999994</v>
      </c>
    </row>
    <row r="165" spans="1:22" x14ac:dyDescent="0.2">
      <c r="A165">
        <v>1980</v>
      </c>
      <c r="B165">
        <v>8</v>
      </c>
      <c r="C165" s="9">
        <v>50.125599999999999</v>
      </c>
      <c r="D165" s="9">
        <v>83.2</v>
      </c>
      <c r="E165" s="9">
        <v>81.3</v>
      </c>
      <c r="F165" s="9">
        <v>9.61</v>
      </c>
      <c r="G165" s="9">
        <v>7.7</v>
      </c>
      <c r="H165" s="9">
        <v>2.0499999999999998</v>
      </c>
      <c r="I165" s="8">
        <v>0.32</v>
      </c>
      <c r="J165" s="9">
        <f t="shared" si="13"/>
        <v>8.4015999999999993E-2</v>
      </c>
      <c r="K165" s="9"/>
      <c r="L165" s="9">
        <f>help_quarterly_to_monthly!N165</f>
        <v>6903.2252095187177</v>
      </c>
      <c r="M165" s="9">
        <f t="shared" si="16"/>
        <v>-2.1242765535393682</v>
      </c>
      <c r="N165" s="9"/>
      <c r="O165" s="9">
        <v>91.5</v>
      </c>
      <c r="P165" s="11">
        <v>8.5131626830581297E-4</v>
      </c>
      <c r="Q165" s="8"/>
      <c r="R165" s="8"/>
      <c r="S165" s="10">
        <v>-8.6313782150292506E-2</v>
      </c>
      <c r="T165" s="8"/>
      <c r="U165" s="8">
        <f t="shared" si="14"/>
        <v>9.61</v>
      </c>
      <c r="V165" s="8">
        <f t="shared" si="15"/>
        <v>9.61</v>
      </c>
    </row>
    <row r="166" spans="1:22" x14ac:dyDescent="0.2">
      <c r="A166">
        <v>1980</v>
      </c>
      <c r="B166">
        <v>9</v>
      </c>
      <c r="C166" s="9">
        <v>50.938600000000001</v>
      </c>
      <c r="D166" s="9">
        <v>83.9</v>
      </c>
      <c r="E166" s="9">
        <v>82.1</v>
      </c>
      <c r="F166" s="9">
        <v>10.87</v>
      </c>
      <c r="G166" s="9">
        <v>7.5</v>
      </c>
      <c r="H166" s="9">
        <v>2.19</v>
      </c>
      <c r="I166" s="8">
        <v>0.97</v>
      </c>
      <c r="J166" s="9">
        <f t="shared" si="13"/>
        <v>0.356236</v>
      </c>
      <c r="K166" s="9"/>
      <c r="L166" s="9">
        <f>help_quarterly_to_monthly!N166</f>
        <v>6913.6890699167107</v>
      </c>
      <c r="M166" s="9">
        <f t="shared" si="16"/>
        <v>-1.768040553539368</v>
      </c>
      <c r="N166" s="9"/>
      <c r="O166" s="9">
        <v>91.7</v>
      </c>
      <c r="P166" s="11">
        <v>-2.6806397220012702E-2</v>
      </c>
      <c r="Q166" s="8"/>
      <c r="R166" s="8"/>
      <c r="S166" s="10">
        <v>0.84223496510711604</v>
      </c>
      <c r="T166" s="8"/>
      <c r="U166" s="8">
        <f t="shared" si="14"/>
        <v>10.87</v>
      </c>
      <c r="V166" s="8">
        <f t="shared" si="15"/>
        <v>10.87</v>
      </c>
    </row>
    <row r="167" spans="1:22" x14ac:dyDescent="0.2">
      <c r="A167">
        <v>1980</v>
      </c>
      <c r="B167">
        <v>10</v>
      </c>
      <c r="C167" s="9">
        <v>51.581299999999999</v>
      </c>
      <c r="D167" s="9">
        <v>84.7</v>
      </c>
      <c r="E167" s="9">
        <v>83</v>
      </c>
      <c r="F167" s="9">
        <v>12.81</v>
      </c>
      <c r="G167" s="9">
        <v>7.5</v>
      </c>
      <c r="H167" s="9">
        <v>2.48</v>
      </c>
      <c r="I167" s="8">
        <v>1.1100000000000001</v>
      </c>
      <c r="J167" s="9">
        <f t="shared" si="13"/>
        <v>0.41486800000000007</v>
      </c>
      <c r="K167" s="9"/>
      <c r="L167" s="9">
        <f>help_quarterly_to_monthly!N167</f>
        <v>6924.1687913609694</v>
      </c>
      <c r="M167" s="9">
        <f t="shared" si="16"/>
        <v>-1.3531725535393679</v>
      </c>
      <c r="N167" s="9"/>
      <c r="O167" s="9">
        <v>92.8</v>
      </c>
      <c r="P167" s="11">
        <v>-9.9581121715267895E-2</v>
      </c>
      <c r="Q167" s="8"/>
      <c r="R167" s="8"/>
      <c r="S167" s="10">
        <v>1.2594470598348699</v>
      </c>
      <c r="T167" s="8"/>
      <c r="U167" s="8">
        <f t="shared" si="14"/>
        <v>12.81</v>
      </c>
      <c r="V167" s="8">
        <f t="shared" si="15"/>
        <v>12.81</v>
      </c>
    </row>
    <row r="168" spans="1:22" x14ac:dyDescent="0.2">
      <c r="A168">
        <v>1980</v>
      </c>
      <c r="B168">
        <v>11</v>
      </c>
      <c r="C168" s="9">
        <v>52.471699999999998</v>
      </c>
      <c r="D168" s="9">
        <v>85.6</v>
      </c>
      <c r="E168" s="9">
        <v>83.9</v>
      </c>
      <c r="F168" s="9">
        <v>15.85</v>
      </c>
      <c r="G168" s="9">
        <v>7.5</v>
      </c>
      <c r="H168" s="9">
        <v>1.96</v>
      </c>
      <c r="I168" s="8">
        <v>0.62</v>
      </c>
      <c r="J168" s="9">
        <f t="shared" si="13"/>
        <v>0.20965600000000001</v>
      </c>
      <c r="K168" s="9"/>
      <c r="L168" s="9">
        <f>help_quarterly_to_monthly!N168</f>
        <v>6934.6643978935563</v>
      </c>
      <c r="M168" s="9">
        <f t="shared" si="16"/>
        <v>-1.1435165535393679</v>
      </c>
      <c r="N168" s="9"/>
      <c r="O168" s="9">
        <v>93.2</v>
      </c>
      <c r="P168" s="11">
        <v>0.31921004125888902</v>
      </c>
      <c r="Q168" s="8"/>
      <c r="R168" s="8"/>
      <c r="S168" s="10">
        <v>1.84763101140288</v>
      </c>
      <c r="T168" s="8"/>
      <c r="U168" s="8">
        <f t="shared" si="14"/>
        <v>15.85</v>
      </c>
      <c r="V168" s="8">
        <f t="shared" si="15"/>
        <v>15.85</v>
      </c>
    </row>
    <row r="169" spans="1:22" x14ac:dyDescent="0.2">
      <c r="A169">
        <v>1980</v>
      </c>
      <c r="B169">
        <v>12</v>
      </c>
      <c r="C169" s="9">
        <v>52.768500000000003</v>
      </c>
      <c r="D169" s="9">
        <v>86.4</v>
      </c>
      <c r="E169" s="9">
        <v>84.9</v>
      </c>
      <c r="F169" s="9">
        <v>18.899999999999999</v>
      </c>
      <c r="G169" s="9">
        <v>7.2</v>
      </c>
      <c r="H169" s="9">
        <v>2.2999999999999998</v>
      </c>
      <c r="I169" s="8">
        <v>0.28999999999999998</v>
      </c>
      <c r="J169" s="9">
        <f t="shared" si="13"/>
        <v>7.1451999999999988E-2</v>
      </c>
      <c r="K169" s="9"/>
      <c r="L169" s="9">
        <f>help_quarterly_to_monthly!N169</f>
        <v>6947.0538338015849</v>
      </c>
      <c r="M169" s="9">
        <f t="shared" si="16"/>
        <v>-1.0720645535393678</v>
      </c>
      <c r="N169" s="9"/>
      <c r="O169" s="9">
        <v>93.8</v>
      </c>
      <c r="P169" s="11">
        <v>0.11715682674783499</v>
      </c>
      <c r="Q169" s="8"/>
      <c r="R169" s="8"/>
      <c r="S169" s="10">
        <v>-0.63528466306099696</v>
      </c>
      <c r="T169" s="8"/>
      <c r="U169" s="8">
        <f t="shared" si="14"/>
        <v>18.899999999999999</v>
      </c>
      <c r="V169" s="8">
        <f t="shared" si="15"/>
        <v>18.899999999999999</v>
      </c>
    </row>
    <row r="170" spans="1:22" x14ac:dyDescent="0.2">
      <c r="A170">
        <v>1981</v>
      </c>
      <c r="B170">
        <v>1</v>
      </c>
      <c r="C170" s="9">
        <v>52.466799999999999</v>
      </c>
      <c r="D170" s="9">
        <v>87.2</v>
      </c>
      <c r="E170" s="9">
        <v>85.4</v>
      </c>
      <c r="F170" s="9">
        <v>19.079999999999998</v>
      </c>
      <c r="G170" s="9">
        <v>7.5</v>
      </c>
      <c r="H170" s="9">
        <v>2.46</v>
      </c>
      <c r="I170" s="8">
        <v>-0.23</v>
      </c>
      <c r="J170" s="9">
        <f t="shared" si="13"/>
        <v>-0.14632400000000001</v>
      </c>
      <c r="K170" s="9"/>
      <c r="L170" s="9">
        <f>help_quarterly_to_monthly!N170</f>
        <v>6959.4654046123724</v>
      </c>
      <c r="M170" s="9">
        <f t="shared" si="16"/>
        <v>-1.2183885535393679</v>
      </c>
      <c r="N170" s="9"/>
      <c r="O170" s="9">
        <v>95.2</v>
      </c>
      <c r="P170" s="11">
        <v>0.39697237165437399</v>
      </c>
      <c r="Q170" s="8"/>
      <c r="R170" s="8"/>
      <c r="S170" s="10">
        <v>0</v>
      </c>
      <c r="T170" s="8"/>
      <c r="U170" s="8">
        <f t="shared" si="14"/>
        <v>19.079999999999998</v>
      </c>
      <c r="V170" s="8">
        <f t="shared" si="15"/>
        <v>19.079999999999998</v>
      </c>
    </row>
    <row r="171" spans="1:22" x14ac:dyDescent="0.2">
      <c r="A171">
        <v>1981</v>
      </c>
      <c r="B171">
        <v>2</v>
      </c>
      <c r="C171" s="9">
        <v>52.225999999999999</v>
      </c>
      <c r="D171" s="9">
        <v>88</v>
      </c>
      <c r="E171" s="9">
        <v>85.9</v>
      </c>
      <c r="F171" s="9">
        <v>15.93</v>
      </c>
      <c r="G171" s="9">
        <v>7.4</v>
      </c>
      <c r="H171" s="9">
        <v>2.1800000000000002</v>
      </c>
      <c r="I171" s="8">
        <v>-0.44</v>
      </c>
      <c r="J171" s="9">
        <f t="shared" si="13"/>
        <v>-0.23427199999999998</v>
      </c>
      <c r="K171" s="9"/>
      <c r="L171" s="9">
        <f>help_quarterly_to_monthly!N171</f>
        <v>6971.8991498720243</v>
      </c>
      <c r="M171" s="9">
        <f t="shared" si="16"/>
        <v>-1.452660553539368</v>
      </c>
      <c r="N171" s="9"/>
      <c r="O171" s="9">
        <v>96.1</v>
      </c>
      <c r="P171" s="11">
        <v>0.13509161084413501</v>
      </c>
      <c r="Q171" s="8"/>
      <c r="R171" s="8"/>
      <c r="S171" s="10">
        <v>-0.75575567979392799</v>
      </c>
      <c r="T171" s="8"/>
      <c r="U171" s="8">
        <f t="shared" si="14"/>
        <v>15.93</v>
      </c>
      <c r="V171" s="8">
        <f t="shared" si="15"/>
        <v>15.93</v>
      </c>
    </row>
    <row r="172" spans="1:22" x14ac:dyDescent="0.2">
      <c r="A172">
        <v>1981</v>
      </c>
      <c r="B172">
        <v>3</v>
      </c>
      <c r="C172" s="9">
        <v>52.502499999999998</v>
      </c>
      <c r="D172" s="9">
        <v>88.6</v>
      </c>
      <c r="E172" s="9">
        <v>86.4</v>
      </c>
      <c r="F172" s="9">
        <v>14.7</v>
      </c>
      <c r="G172" s="9">
        <v>7.4</v>
      </c>
      <c r="H172" s="9">
        <v>2.2200000000000002</v>
      </c>
      <c r="I172" s="8">
        <v>-0.09</v>
      </c>
      <c r="J172" s="9">
        <f t="shared" si="13"/>
        <v>-8.7691999999999992E-2</v>
      </c>
      <c r="K172" s="9"/>
      <c r="L172" s="9">
        <f>help_quarterly_to_monthly!N172</f>
        <v>6985.8333826055032</v>
      </c>
      <c r="M172" s="9">
        <f t="shared" si="16"/>
        <v>-1.5403525535393681</v>
      </c>
      <c r="N172" s="9"/>
      <c r="O172" s="9">
        <v>97</v>
      </c>
      <c r="P172" s="11">
        <v>-3.4967841273114702E-4</v>
      </c>
      <c r="Q172" s="8"/>
      <c r="R172" s="8"/>
      <c r="S172" s="10">
        <v>0.34010377170393902</v>
      </c>
      <c r="T172" s="8"/>
      <c r="U172" s="8">
        <f t="shared" si="14"/>
        <v>14.7</v>
      </c>
      <c r="V172" s="8">
        <f t="shared" si="15"/>
        <v>14.7</v>
      </c>
    </row>
    <row r="173" spans="1:22" x14ac:dyDescent="0.2">
      <c r="A173">
        <v>1981</v>
      </c>
      <c r="B173">
        <v>4</v>
      </c>
      <c r="C173" s="9">
        <v>52.269100000000002</v>
      </c>
      <c r="D173" s="9">
        <v>89.1</v>
      </c>
      <c r="E173" s="9">
        <v>87</v>
      </c>
      <c r="F173" s="9">
        <v>15.72</v>
      </c>
      <c r="G173" s="9">
        <v>7.2</v>
      </c>
      <c r="H173" s="9">
        <v>1.88</v>
      </c>
      <c r="I173" s="8">
        <v>-0.04</v>
      </c>
      <c r="J173" s="9">
        <f t="shared" si="13"/>
        <v>-6.6752000000000006E-2</v>
      </c>
      <c r="K173" s="9"/>
      <c r="L173" s="9">
        <f>help_quarterly_to_monthly!N173</f>
        <v>6999.7954646864537</v>
      </c>
      <c r="M173" s="9">
        <f t="shared" si="16"/>
        <v>-1.607104553539368</v>
      </c>
      <c r="N173" s="9"/>
      <c r="O173" s="9">
        <v>98</v>
      </c>
      <c r="P173" s="11">
        <v>0.536247607325126</v>
      </c>
      <c r="Q173" s="8"/>
      <c r="R173" s="8"/>
      <c r="S173" s="10">
        <v>0</v>
      </c>
      <c r="T173" s="8"/>
      <c r="U173" s="8">
        <f t="shared" si="14"/>
        <v>15.72</v>
      </c>
      <c r="V173" s="8">
        <f t="shared" si="15"/>
        <v>15.72</v>
      </c>
    </row>
    <row r="174" spans="1:22" x14ac:dyDescent="0.2">
      <c r="A174">
        <v>1981</v>
      </c>
      <c r="B174">
        <v>5</v>
      </c>
      <c r="C174" s="9">
        <v>52.580300000000001</v>
      </c>
      <c r="D174" s="9">
        <v>89.7</v>
      </c>
      <c r="E174" s="9">
        <v>87.8</v>
      </c>
      <c r="F174" s="9">
        <v>18.52</v>
      </c>
      <c r="G174" s="9">
        <v>7.5</v>
      </c>
      <c r="H174" s="9">
        <v>1.85</v>
      </c>
      <c r="I174" s="8">
        <v>-0.06</v>
      </c>
      <c r="J174" s="9">
        <f t="shared" si="13"/>
        <v>-7.5128E-2</v>
      </c>
      <c r="K174" s="9"/>
      <c r="L174" s="9">
        <f>help_quarterly_to_monthly!N174</f>
        <v>7013.7854517753358</v>
      </c>
      <c r="M174" s="9">
        <f t="shared" si="16"/>
        <v>-1.6822325535393681</v>
      </c>
      <c r="N174" s="9"/>
      <c r="O174" s="9">
        <v>98.3</v>
      </c>
      <c r="P174" s="11">
        <v>0.38094048144052201</v>
      </c>
      <c r="Q174" s="8"/>
      <c r="R174" s="8"/>
      <c r="S174" s="10">
        <v>1.51397744636159</v>
      </c>
      <c r="T174" s="8"/>
      <c r="U174" s="8">
        <f t="shared" si="14"/>
        <v>18.52</v>
      </c>
      <c r="V174" s="8">
        <f t="shared" si="15"/>
        <v>18.52</v>
      </c>
    </row>
    <row r="175" spans="1:22" x14ac:dyDescent="0.2">
      <c r="A175">
        <v>1981</v>
      </c>
      <c r="B175">
        <v>6</v>
      </c>
      <c r="C175" s="9">
        <v>52.828400000000002</v>
      </c>
      <c r="D175" s="9">
        <v>90.5</v>
      </c>
      <c r="E175" s="9">
        <v>88.6</v>
      </c>
      <c r="F175" s="9">
        <v>19.100000000000001</v>
      </c>
      <c r="G175" s="9">
        <v>7.5</v>
      </c>
      <c r="H175" s="9">
        <v>2.33</v>
      </c>
      <c r="I175" s="8">
        <v>-0.3</v>
      </c>
      <c r="J175" s="9">
        <f t="shared" si="13"/>
        <v>-0.17564000000000002</v>
      </c>
      <c r="K175" s="9"/>
      <c r="L175" s="9">
        <f>help_quarterly_to_monthly!N175</f>
        <v>7029.0890353532222</v>
      </c>
      <c r="M175" s="9">
        <f t="shared" si="16"/>
        <v>-1.8578725535393681</v>
      </c>
      <c r="N175" s="9"/>
      <c r="O175" s="9">
        <v>98.5</v>
      </c>
      <c r="P175" s="11">
        <v>0.44368049640687202</v>
      </c>
      <c r="Q175" s="8"/>
      <c r="R175" s="8"/>
      <c r="S175" s="10">
        <v>0</v>
      </c>
      <c r="T175" s="8"/>
      <c r="U175" s="8">
        <f t="shared" si="14"/>
        <v>19.100000000000001</v>
      </c>
      <c r="V175" s="8">
        <f t="shared" si="15"/>
        <v>19.100000000000001</v>
      </c>
    </row>
    <row r="176" spans="1:22" x14ac:dyDescent="0.2">
      <c r="A176">
        <v>1981</v>
      </c>
      <c r="B176">
        <v>7</v>
      </c>
      <c r="C176" s="9">
        <v>53.1751</v>
      </c>
      <c r="D176" s="9">
        <v>91.5</v>
      </c>
      <c r="E176" s="9">
        <v>89.8</v>
      </c>
      <c r="F176" s="9">
        <v>19.04</v>
      </c>
      <c r="G176" s="9">
        <v>7.2</v>
      </c>
      <c r="H176" s="9">
        <v>1.89</v>
      </c>
      <c r="I176" s="8">
        <v>0.04</v>
      </c>
      <c r="J176" s="9">
        <f t="shared" si="13"/>
        <v>-3.3248E-2</v>
      </c>
      <c r="K176" s="9"/>
      <c r="L176" s="9">
        <f>help_quarterly_to_monthly!N176</f>
        <v>7044.4260102676444</v>
      </c>
      <c r="M176" s="9">
        <f t="shared" si="16"/>
        <v>-1.891120553539368</v>
      </c>
      <c r="N176" s="9"/>
      <c r="O176" s="9">
        <v>99</v>
      </c>
      <c r="P176" s="11">
        <v>0.43527323140429303</v>
      </c>
      <c r="Q176" s="8"/>
      <c r="R176" s="8"/>
      <c r="S176" s="10">
        <v>-0.61894069384846895</v>
      </c>
      <c r="T176" s="8"/>
      <c r="U176" s="8">
        <f t="shared" si="14"/>
        <v>19.04</v>
      </c>
      <c r="V176" s="8">
        <f t="shared" si="15"/>
        <v>19.04</v>
      </c>
    </row>
    <row r="177" spans="1:22" x14ac:dyDescent="0.2">
      <c r="A177">
        <v>1981</v>
      </c>
      <c r="B177">
        <v>8</v>
      </c>
      <c r="C177" s="9">
        <v>53.167900000000003</v>
      </c>
      <c r="D177" s="9">
        <v>92.2</v>
      </c>
      <c r="E177" s="9">
        <v>90.7</v>
      </c>
      <c r="F177" s="9">
        <v>17.82</v>
      </c>
      <c r="G177" s="9">
        <v>7.4</v>
      </c>
      <c r="H177" s="9">
        <v>1.4</v>
      </c>
      <c r="I177" s="8">
        <v>-0.4</v>
      </c>
      <c r="J177" s="9">
        <f t="shared" si="13"/>
        <v>-0.21751999999999999</v>
      </c>
      <c r="K177" s="9"/>
      <c r="L177" s="9">
        <f>help_quarterly_to_monthly!N177</f>
        <v>7059.7964493761119</v>
      </c>
      <c r="M177" s="9">
        <f t="shared" si="16"/>
        <v>-2.108640553539368</v>
      </c>
      <c r="N177" s="9"/>
      <c r="O177" s="9">
        <v>99</v>
      </c>
      <c r="P177" s="11">
        <v>0.32142461637973202</v>
      </c>
      <c r="Q177" s="8"/>
      <c r="R177" s="8"/>
      <c r="S177" s="10">
        <v>-7.7950131492733499E-2</v>
      </c>
      <c r="T177" s="8"/>
      <c r="U177" s="8">
        <f t="shared" si="14"/>
        <v>17.82</v>
      </c>
      <c r="V177" s="8">
        <f t="shared" si="15"/>
        <v>17.82</v>
      </c>
    </row>
    <row r="178" spans="1:22" x14ac:dyDescent="0.2">
      <c r="A178">
        <v>1981</v>
      </c>
      <c r="B178">
        <v>9</v>
      </c>
      <c r="C178" s="9">
        <v>52.851399999999998</v>
      </c>
      <c r="D178" s="9">
        <v>93.1</v>
      </c>
      <c r="E178" s="9">
        <v>91.8</v>
      </c>
      <c r="F178" s="9">
        <v>15.87</v>
      </c>
      <c r="G178" s="9">
        <v>7.6</v>
      </c>
      <c r="H178" s="9">
        <v>1.6</v>
      </c>
      <c r="I178" s="8">
        <v>-0.98</v>
      </c>
      <c r="J178" s="9">
        <f t="shared" si="13"/>
        <v>-0.460424</v>
      </c>
      <c r="K178" s="9"/>
      <c r="L178" s="9">
        <f>help_quarterly_to_monthly!N178</f>
        <v>7076.405831128759</v>
      </c>
      <c r="M178" s="9">
        <f t="shared" si="16"/>
        <v>-2.5690645535393681</v>
      </c>
      <c r="N178" s="9"/>
      <c r="O178" s="9">
        <v>98.8</v>
      </c>
      <c r="P178" s="11">
        <v>0.42320134907094098</v>
      </c>
      <c r="Q178" s="8"/>
      <c r="R178" s="8"/>
      <c r="S178" s="10">
        <v>0</v>
      </c>
      <c r="T178" s="8"/>
      <c r="U178" s="8">
        <f t="shared" si="14"/>
        <v>15.87</v>
      </c>
      <c r="V178" s="8">
        <f t="shared" si="15"/>
        <v>15.87</v>
      </c>
    </row>
    <row r="179" spans="1:22" x14ac:dyDescent="0.2">
      <c r="A179">
        <v>1981</v>
      </c>
      <c r="B179">
        <v>10</v>
      </c>
      <c r="C179" s="9">
        <v>52.494900000000001</v>
      </c>
      <c r="D179" s="9">
        <v>93.4</v>
      </c>
      <c r="E179" s="9">
        <v>92.1</v>
      </c>
      <c r="F179" s="9">
        <v>15.08</v>
      </c>
      <c r="G179" s="9">
        <v>7.9</v>
      </c>
      <c r="H179" s="9">
        <v>1.96</v>
      </c>
      <c r="I179" s="8">
        <v>-1.21</v>
      </c>
      <c r="J179" s="9">
        <f t="shared" si="13"/>
        <v>-0.55674800000000002</v>
      </c>
      <c r="K179" s="9"/>
      <c r="L179" s="9">
        <f>help_quarterly_to_monthly!N179</f>
        <v>7093.0542893001357</v>
      </c>
      <c r="M179" s="9">
        <f t="shared" si="16"/>
        <v>-3.1258125535393679</v>
      </c>
      <c r="N179" s="9"/>
      <c r="O179" s="9">
        <v>98.9</v>
      </c>
      <c r="P179" s="11">
        <v>0.64590047136767803</v>
      </c>
      <c r="Q179" s="8"/>
      <c r="R179" s="8"/>
      <c r="S179" s="10">
        <v>-0.61472477032125095</v>
      </c>
      <c r="T179" s="8"/>
      <c r="U179" s="8">
        <f t="shared" si="14"/>
        <v>15.08</v>
      </c>
      <c r="V179" s="8">
        <f t="shared" si="15"/>
        <v>15.08</v>
      </c>
    </row>
    <row r="180" spans="1:22" x14ac:dyDescent="0.2">
      <c r="A180">
        <v>1981</v>
      </c>
      <c r="B180">
        <v>11</v>
      </c>
      <c r="C180" s="9">
        <v>51.893999999999998</v>
      </c>
      <c r="D180" s="9">
        <v>93.8</v>
      </c>
      <c r="E180" s="9">
        <v>92.5</v>
      </c>
      <c r="F180" s="9">
        <v>13.31</v>
      </c>
      <c r="G180" s="9">
        <v>8.3000000000000007</v>
      </c>
      <c r="H180" s="9">
        <v>3</v>
      </c>
      <c r="I180" s="8">
        <v>-1.31</v>
      </c>
      <c r="J180" s="9">
        <f t="shared" si="13"/>
        <v>-0.59862800000000005</v>
      </c>
      <c r="K180" s="9"/>
      <c r="L180" s="9">
        <f>help_quarterly_to_monthly!N180</f>
        <v>7109.7419158242192</v>
      </c>
      <c r="M180" s="9">
        <f t="shared" si="16"/>
        <v>-3.7244405535393681</v>
      </c>
      <c r="N180" s="9"/>
      <c r="O180" s="9">
        <v>98.8</v>
      </c>
      <c r="P180" s="11">
        <v>0.26619597984118798</v>
      </c>
      <c r="Q180" s="8"/>
      <c r="R180" s="8"/>
      <c r="S180" s="10">
        <v>-0.40651388186832199</v>
      </c>
      <c r="T180" s="8"/>
      <c r="U180" s="8">
        <f t="shared" si="14"/>
        <v>13.31</v>
      </c>
      <c r="V180" s="8">
        <f t="shared" si="15"/>
        <v>13.31</v>
      </c>
    </row>
    <row r="181" spans="1:22" x14ac:dyDescent="0.2">
      <c r="A181">
        <v>1981</v>
      </c>
      <c r="B181">
        <v>12</v>
      </c>
      <c r="C181" s="9">
        <v>51.327399999999997</v>
      </c>
      <c r="D181" s="9">
        <v>94.1</v>
      </c>
      <c r="E181" s="9">
        <v>93</v>
      </c>
      <c r="F181" s="9">
        <v>12.37</v>
      </c>
      <c r="G181" s="9">
        <v>8.5</v>
      </c>
      <c r="H181" s="9">
        <v>2.83</v>
      </c>
      <c r="I181" s="8">
        <v>-1.53</v>
      </c>
      <c r="J181" s="9">
        <f t="shared" si="13"/>
        <v>-0.69076400000000004</v>
      </c>
      <c r="K181" s="9"/>
      <c r="L181" s="9">
        <f>help_quarterly_to_monthly!N181</f>
        <v>7127.4344760374188</v>
      </c>
      <c r="M181" s="9">
        <f t="shared" si="16"/>
        <v>-4.4152045535393682</v>
      </c>
      <c r="N181" s="9"/>
      <c r="O181" s="9">
        <v>98.8</v>
      </c>
      <c r="P181" s="11">
        <v>0.61890150849870995</v>
      </c>
      <c r="Q181" s="8"/>
      <c r="R181" s="8"/>
      <c r="S181" s="10">
        <v>0.116293654115759</v>
      </c>
      <c r="T181" s="8"/>
      <c r="U181" s="8">
        <f t="shared" si="14"/>
        <v>12.37</v>
      </c>
      <c r="V181" s="8">
        <f t="shared" si="15"/>
        <v>12.37</v>
      </c>
    </row>
    <row r="182" spans="1:22" x14ac:dyDescent="0.2">
      <c r="A182">
        <v>1982</v>
      </c>
      <c r="B182">
        <v>1</v>
      </c>
      <c r="C182" s="9">
        <v>50.304299999999998</v>
      </c>
      <c r="D182" s="9">
        <v>94.4</v>
      </c>
      <c r="E182" s="9">
        <v>93.3</v>
      </c>
      <c r="F182" s="9">
        <v>13.22</v>
      </c>
      <c r="G182" s="9">
        <v>8.6</v>
      </c>
      <c r="H182" s="9">
        <v>2.5099999999999998</v>
      </c>
      <c r="I182" s="8">
        <v>-1.74</v>
      </c>
      <c r="J182" s="9">
        <f t="shared" si="13"/>
        <v>-0.77871200000000007</v>
      </c>
      <c r="K182" s="9"/>
      <c r="L182" s="9">
        <f>help_quarterly_to_monthly!N182</f>
        <v>7145.1710641057361</v>
      </c>
      <c r="M182" s="9">
        <f t="shared" si="16"/>
        <v>-5.1939165535393679</v>
      </c>
      <c r="N182" s="9"/>
      <c r="O182" s="9">
        <v>99.7</v>
      </c>
      <c r="P182" s="11">
        <v>0.78807788147320101</v>
      </c>
      <c r="Q182" s="8"/>
      <c r="R182" s="8"/>
      <c r="S182" s="10">
        <v>0</v>
      </c>
      <c r="T182" s="8"/>
      <c r="U182" s="8">
        <f t="shared" si="14"/>
        <v>13.22</v>
      </c>
      <c r="V182" s="8">
        <f t="shared" si="15"/>
        <v>13.22</v>
      </c>
    </row>
    <row r="183" spans="1:22" x14ac:dyDescent="0.2">
      <c r="A183">
        <v>1982</v>
      </c>
      <c r="B183">
        <v>2</v>
      </c>
      <c r="C183" s="9">
        <v>51.301600000000001</v>
      </c>
      <c r="D183" s="9">
        <v>94.7</v>
      </c>
      <c r="E183" s="9">
        <v>93.8</v>
      </c>
      <c r="F183" s="9">
        <v>14.78</v>
      </c>
      <c r="G183" s="9">
        <v>8.9</v>
      </c>
      <c r="H183" s="9">
        <v>2.75</v>
      </c>
      <c r="I183" s="8">
        <v>0.86</v>
      </c>
      <c r="J183" s="9">
        <f t="shared" si="13"/>
        <v>0.310168</v>
      </c>
      <c r="K183" s="9"/>
      <c r="L183" s="9">
        <f>help_quarterly_to_monthly!N183</f>
        <v>7162.95178959226</v>
      </c>
      <c r="M183" s="9">
        <f t="shared" si="16"/>
        <v>-4.8837485535393679</v>
      </c>
      <c r="N183" s="9"/>
      <c r="O183" s="9">
        <v>99.8</v>
      </c>
      <c r="P183" s="11">
        <v>0.55145312319112805</v>
      </c>
      <c r="Q183" s="8"/>
      <c r="R183" s="8"/>
      <c r="S183" s="10">
        <v>1.00879164065024</v>
      </c>
      <c r="T183" s="8"/>
      <c r="U183" s="8">
        <f t="shared" si="14"/>
        <v>14.78</v>
      </c>
      <c r="V183" s="8">
        <f t="shared" si="15"/>
        <v>14.78</v>
      </c>
    </row>
    <row r="184" spans="1:22" x14ac:dyDescent="0.2">
      <c r="A184">
        <v>1982</v>
      </c>
      <c r="B184">
        <v>3</v>
      </c>
      <c r="C184" s="9">
        <v>50.910400000000003</v>
      </c>
      <c r="D184" s="9">
        <v>94.7</v>
      </c>
      <c r="E184" s="9">
        <v>93.9</v>
      </c>
      <c r="F184" s="9">
        <v>14.68</v>
      </c>
      <c r="G184" s="9">
        <v>9</v>
      </c>
      <c r="H184" s="9">
        <v>2.96</v>
      </c>
      <c r="I184" s="8">
        <v>-0.97</v>
      </c>
      <c r="J184" s="9">
        <f t="shared" si="13"/>
        <v>-0.45623599999999997</v>
      </c>
      <c r="K184" s="9"/>
      <c r="L184" s="9">
        <f>help_quarterly_to_monthly!N184</f>
        <v>7181.5215779123055</v>
      </c>
      <c r="M184" s="9">
        <f t="shared" si="16"/>
        <v>-5.3399845535393675</v>
      </c>
      <c r="N184" s="9"/>
      <c r="O184" s="9">
        <v>99.6</v>
      </c>
      <c r="P184" s="11">
        <v>0.94829438191969195</v>
      </c>
      <c r="Q184" s="8"/>
      <c r="R184" s="8"/>
      <c r="S184" s="10">
        <v>-0.412981247799173</v>
      </c>
      <c r="T184" s="8"/>
      <c r="U184" s="8">
        <f t="shared" si="14"/>
        <v>14.68</v>
      </c>
      <c r="V184" s="8">
        <f t="shared" si="15"/>
        <v>14.68</v>
      </c>
    </row>
    <row r="185" spans="1:22" x14ac:dyDescent="0.2">
      <c r="A185">
        <v>1982</v>
      </c>
      <c r="B185">
        <v>4</v>
      </c>
      <c r="C185" s="9">
        <v>50.462699999999998</v>
      </c>
      <c r="D185" s="9">
        <v>95</v>
      </c>
      <c r="E185" s="9">
        <v>94.7</v>
      </c>
      <c r="F185" s="9">
        <v>14.94</v>
      </c>
      <c r="G185" s="9">
        <v>9.3000000000000007</v>
      </c>
      <c r="H185" s="9">
        <v>2.91</v>
      </c>
      <c r="I185" s="8">
        <v>-1.02</v>
      </c>
      <c r="J185" s="9">
        <f t="shared" si="13"/>
        <v>-0.47717599999999999</v>
      </c>
      <c r="K185" s="9"/>
      <c r="L185" s="9">
        <f>help_quarterly_to_monthly!N185</f>
        <v>7200.1395079828881</v>
      </c>
      <c r="M185" s="9">
        <f t="shared" si="16"/>
        <v>-5.8171605535393676</v>
      </c>
      <c r="N185" s="9"/>
      <c r="O185" s="9">
        <v>99.6</v>
      </c>
      <c r="P185" s="11">
        <v>0.85558299504124002</v>
      </c>
      <c r="Q185" s="8"/>
      <c r="R185" s="8"/>
      <c r="S185" s="10">
        <v>0</v>
      </c>
      <c r="T185" s="8"/>
      <c r="U185" s="8">
        <f t="shared" si="14"/>
        <v>14.94</v>
      </c>
      <c r="V185" s="8">
        <f t="shared" si="15"/>
        <v>14.94</v>
      </c>
    </row>
    <row r="186" spans="1:22" x14ac:dyDescent="0.2">
      <c r="A186">
        <v>1982</v>
      </c>
      <c r="B186">
        <v>5</v>
      </c>
      <c r="C186" s="9">
        <v>50.137999999999998</v>
      </c>
      <c r="D186" s="9">
        <v>95.9</v>
      </c>
      <c r="E186" s="9">
        <v>95.4</v>
      </c>
      <c r="F186" s="9">
        <v>14.45</v>
      </c>
      <c r="G186" s="9">
        <v>9.4</v>
      </c>
      <c r="H186" s="9">
        <v>3.02</v>
      </c>
      <c r="I186" s="8">
        <v>-0.59</v>
      </c>
      <c r="J186" s="9">
        <f t="shared" si="13"/>
        <v>-0.29709199999999997</v>
      </c>
      <c r="K186" s="9"/>
      <c r="L186" s="9">
        <f>help_quarterly_to_monthly!N186</f>
        <v>7218.8057046104168</v>
      </c>
      <c r="M186" s="9">
        <f t="shared" si="16"/>
        <v>-6.1142525535393677</v>
      </c>
      <c r="N186" s="9"/>
      <c r="O186" s="9">
        <v>99.8</v>
      </c>
      <c r="P186" s="11">
        <v>0.77866224039816301</v>
      </c>
      <c r="Q186" s="8"/>
      <c r="R186" s="8"/>
      <c r="S186" s="10">
        <v>-8.0978814195525897E-2</v>
      </c>
      <c r="T186" s="8"/>
      <c r="U186" s="8">
        <f t="shared" si="14"/>
        <v>14.45</v>
      </c>
      <c r="V186" s="8">
        <f t="shared" si="15"/>
        <v>14.45</v>
      </c>
    </row>
    <row r="187" spans="1:22" x14ac:dyDescent="0.2">
      <c r="A187">
        <v>1982</v>
      </c>
      <c r="B187">
        <v>6</v>
      </c>
      <c r="C187" s="9">
        <v>49.969200000000001</v>
      </c>
      <c r="D187" s="9">
        <v>97</v>
      </c>
      <c r="E187" s="9">
        <v>96.1</v>
      </c>
      <c r="F187" s="9">
        <v>14.15</v>
      </c>
      <c r="G187" s="9">
        <v>9.6</v>
      </c>
      <c r="H187" s="9">
        <v>2.62</v>
      </c>
      <c r="I187" s="8">
        <v>-1.17</v>
      </c>
      <c r="J187" s="9">
        <f t="shared" si="13"/>
        <v>-0.53999600000000003</v>
      </c>
      <c r="K187" s="9"/>
      <c r="L187" s="9">
        <f>help_quarterly_to_monthly!N187</f>
        <v>7238.1221106966505</v>
      </c>
      <c r="M187" s="9">
        <f t="shared" si="16"/>
        <v>-6.6542485535393681</v>
      </c>
      <c r="N187" s="9"/>
      <c r="O187" s="9">
        <v>100</v>
      </c>
      <c r="P187" s="11">
        <v>0.75620110884863001</v>
      </c>
      <c r="Q187" s="8"/>
      <c r="R187" s="8"/>
      <c r="S187" s="10">
        <v>0</v>
      </c>
      <c r="T187" s="8"/>
      <c r="U187" s="8">
        <f t="shared" si="14"/>
        <v>14.15</v>
      </c>
      <c r="V187" s="8">
        <f t="shared" si="15"/>
        <v>14.15</v>
      </c>
    </row>
    <row r="188" spans="1:22" x14ac:dyDescent="0.2">
      <c r="A188">
        <v>1982</v>
      </c>
      <c r="B188">
        <v>7</v>
      </c>
      <c r="C188" s="9">
        <v>49.813800000000001</v>
      </c>
      <c r="D188" s="9">
        <v>97.5</v>
      </c>
      <c r="E188" s="9">
        <v>96.7</v>
      </c>
      <c r="F188" s="9">
        <v>12.59</v>
      </c>
      <c r="G188" s="9">
        <v>9.8000000000000007</v>
      </c>
      <c r="H188" s="9">
        <v>2.85</v>
      </c>
      <c r="I188" s="8">
        <v>-0.77</v>
      </c>
      <c r="J188" s="9">
        <f t="shared" si="13"/>
        <v>-0.37247599999999997</v>
      </c>
      <c r="K188" s="9"/>
      <c r="L188" s="9">
        <f>help_quarterly_to_monthly!N188</f>
        <v>7257.4902044940445</v>
      </c>
      <c r="M188" s="9">
        <f t="shared" si="16"/>
        <v>-7.0267245535393679</v>
      </c>
      <c r="N188" s="9"/>
      <c r="O188" s="9">
        <v>100.4</v>
      </c>
      <c r="P188" s="11">
        <v>0.70183186731274905</v>
      </c>
      <c r="Q188" s="8"/>
      <c r="R188" s="8"/>
      <c r="S188" s="10">
        <v>-0.182167152019928</v>
      </c>
      <c r="T188" s="8"/>
      <c r="U188" s="8">
        <f t="shared" si="14"/>
        <v>12.59</v>
      </c>
      <c r="V188" s="8">
        <f t="shared" si="15"/>
        <v>12.59</v>
      </c>
    </row>
    <row r="189" spans="1:22" x14ac:dyDescent="0.2">
      <c r="A189">
        <v>1982</v>
      </c>
      <c r="B189">
        <v>8</v>
      </c>
      <c r="C189" s="9">
        <v>49.377299999999998</v>
      </c>
      <c r="D189" s="9">
        <v>97.7</v>
      </c>
      <c r="E189" s="9">
        <v>97.1</v>
      </c>
      <c r="F189" s="9">
        <v>10.119999999999999</v>
      </c>
      <c r="G189" s="9">
        <v>9.8000000000000007</v>
      </c>
      <c r="H189" s="9">
        <v>3.26</v>
      </c>
      <c r="I189" s="8">
        <v>-1.04</v>
      </c>
      <c r="J189" s="9">
        <f t="shared" si="13"/>
        <v>-0.48555199999999998</v>
      </c>
      <c r="K189" s="9"/>
      <c r="L189" s="9">
        <f>help_quarterly_to_monthly!N189</f>
        <v>7276.9101243108826</v>
      </c>
      <c r="M189" s="9">
        <f t="shared" si="16"/>
        <v>-7.5122765535393681</v>
      </c>
      <c r="N189" s="9"/>
      <c r="O189" s="9">
        <v>100.3</v>
      </c>
      <c r="P189" s="11">
        <v>5.7802238838479097E-2</v>
      </c>
      <c r="Q189" s="8"/>
      <c r="R189" s="8"/>
      <c r="S189" s="10">
        <v>-0.26567379720879702</v>
      </c>
      <c r="T189" s="8"/>
      <c r="U189" s="8">
        <f t="shared" si="14"/>
        <v>10.119999999999999</v>
      </c>
      <c r="V189" s="8">
        <f t="shared" si="15"/>
        <v>10.119999999999999</v>
      </c>
    </row>
    <row r="190" spans="1:22" x14ac:dyDescent="0.2">
      <c r="A190">
        <v>1982</v>
      </c>
      <c r="B190">
        <v>9</v>
      </c>
      <c r="C190" s="9">
        <v>49.225999999999999</v>
      </c>
      <c r="D190" s="9">
        <v>97.7</v>
      </c>
      <c r="E190" s="9">
        <v>97.2</v>
      </c>
      <c r="F190" s="9">
        <v>10.31</v>
      </c>
      <c r="G190" s="9">
        <v>10.1</v>
      </c>
      <c r="H190" s="9">
        <v>3.29</v>
      </c>
      <c r="I190" s="8">
        <v>-0.59</v>
      </c>
      <c r="J190" s="9">
        <f t="shared" si="13"/>
        <v>-0.29709199999999997</v>
      </c>
      <c r="K190" s="9"/>
      <c r="L190" s="9">
        <f>help_quarterly_to_monthly!N190</f>
        <v>7296.8973262945592</v>
      </c>
      <c r="M190" s="9">
        <f t="shared" si="16"/>
        <v>-7.8093685535393682</v>
      </c>
      <c r="N190" s="9"/>
      <c r="O190" s="9">
        <v>100</v>
      </c>
      <c r="P190" s="11">
        <v>0.496970709417627</v>
      </c>
      <c r="Q190" s="8"/>
      <c r="R190" s="8"/>
      <c r="S190" s="10">
        <v>0</v>
      </c>
      <c r="T190" s="8"/>
      <c r="U190" s="8">
        <f t="shared" si="14"/>
        <v>10.31</v>
      </c>
      <c r="V190" s="8">
        <f t="shared" si="15"/>
        <v>10.31</v>
      </c>
    </row>
    <row r="191" spans="1:22" x14ac:dyDescent="0.2">
      <c r="A191">
        <v>1982</v>
      </c>
      <c r="B191">
        <v>10</v>
      </c>
      <c r="C191" s="9">
        <v>48.787399999999998</v>
      </c>
      <c r="D191" s="9">
        <v>98.1</v>
      </c>
      <c r="E191" s="9">
        <v>97.5</v>
      </c>
      <c r="F191" s="9">
        <v>9.7100000000000009</v>
      </c>
      <c r="G191" s="9">
        <v>10.4</v>
      </c>
      <c r="H191" s="9">
        <v>3.82</v>
      </c>
      <c r="I191" s="8">
        <v>-1.2</v>
      </c>
      <c r="J191" s="9">
        <f t="shared" si="13"/>
        <v>-0.55256000000000005</v>
      </c>
      <c r="K191" s="9"/>
      <c r="L191" s="9">
        <f>help_quarterly_to_monthly!N191</f>
        <v>7316.9394263374825</v>
      </c>
      <c r="M191" s="9">
        <f t="shared" si="16"/>
        <v>-8.3619285535393679</v>
      </c>
      <c r="N191" s="9"/>
      <c r="O191" s="9">
        <v>100.2</v>
      </c>
      <c r="P191" s="11">
        <v>0.26845516352052501</v>
      </c>
      <c r="Q191" s="8"/>
      <c r="R191" s="8"/>
      <c r="S191" s="10">
        <v>-0.25275693370647601</v>
      </c>
      <c r="T191" s="8"/>
      <c r="U191" s="8">
        <f t="shared" si="14"/>
        <v>9.7100000000000009</v>
      </c>
      <c r="V191" s="8">
        <f t="shared" si="15"/>
        <v>9.7100000000000009</v>
      </c>
    </row>
    <row r="192" spans="1:22" x14ac:dyDescent="0.2">
      <c r="A192">
        <v>1982</v>
      </c>
      <c r="B192">
        <v>11</v>
      </c>
      <c r="C192" s="9">
        <v>48.591999999999999</v>
      </c>
      <c r="D192" s="9">
        <v>98</v>
      </c>
      <c r="E192" s="9">
        <v>97.3</v>
      </c>
      <c r="F192" s="9">
        <v>9.1999999999999993</v>
      </c>
      <c r="G192" s="9">
        <v>10.8</v>
      </c>
      <c r="H192" s="9">
        <v>3.75</v>
      </c>
      <c r="I192" s="8">
        <v>-0.54</v>
      </c>
      <c r="J192" s="9">
        <f t="shared" si="13"/>
        <v>-0.27615200000000001</v>
      </c>
      <c r="K192" s="9"/>
      <c r="L192" s="9">
        <f>help_quarterly_to_monthly!N192</f>
        <v>7337.0365752259859</v>
      </c>
      <c r="M192" s="9">
        <f t="shared" si="16"/>
        <v>-8.6380805535393677</v>
      </c>
      <c r="N192" s="9"/>
      <c r="O192" s="9">
        <v>100.3</v>
      </c>
      <c r="P192" s="11">
        <v>0.51706139596485601</v>
      </c>
      <c r="Q192" s="8"/>
      <c r="R192" s="8"/>
      <c r="S192" s="10">
        <v>9.3505481638389301E-2</v>
      </c>
      <c r="T192" s="8"/>
      <c r="U192" s="8">
        <f t="shared" si="14"/>
        <v>9.1999999999999993</v>
      </c>
      <c r="V192" s="8">
        <f t="shared" si="15"/>
        <v>9.1999999999999993</v>
      </c>
    </row>
    <row r="193" spans="1:22" x14ac:dyDescent="0.2">
      <c r="A193">
        <v>1982</v>
      </c>
      <c r="B193">
        <v>12</v>
      </c>
      <c r="C193" s="9">
        <v>48.242400000000004</v>
      </c>
      <c r="D193" s="9">
        <v>97.7</v>
      </c>
      <c r="E193" s="9">
        <v>97.2</v>
      </c>
      <c r="F193" s="9">
        <v>8.9499999999999993</v>
      </c>
      <c r="G193" s="9">
        <v>10.8</v>
      </c>
      <c r="H193" s="9">
        <v>3.6</v>
      </c>
      <c r="I193" s="8">
        <v>-0.51</v>
      </c>
      <c r="J193" s="9">
        <f t="shared" si="13"/>
        <v>-0.26358799999999999</v>
      </c>
      <c r="K193" s="9"/>
      <c r="L193" s="9">
        <f>help_quarterly_to_monthly!N193</f>
        <v>7357.0165652047835</v>
      </c>
      <c r="M193" s="9">
        <f t="shared" si="16"/>
        <v>-8.901668553539368</v>
      </c>
      <c r="N193" s="9"/>
      <c r="O193" s="9">
        <v>100.5</v>
      </c>
      <c r="P193" s="11">
        <v>0.70786038742297996</v>
      </c>
      <c r="Q193" s="8"/>
      <c r="R193" s="8"/>
      <c r="S193" s="10">
        <v>0.60611615721816003</v>
      </c>
      <c r="T193" s="8"/>
      <c r="U193" s="8">
        <f t="shared" si="14"/>
        <v>8.9499999999999993</v>
      </c>
      <c r="V193" s="8">
        <f t="shared" si="15"/>
        <v>8.9499999999999993</v>
      </c>
    </row>
    <row r="194" spans="1:22" x14ac:dyDescent="0.2">
      <c r="A194">
        <v>1983</v>
      </c>
      <c r="B194">
        <v>1</v>
      </c>
      <c r="C194" s="9">
        <v>49.176200000000001</v>
      </c>
      <c r="D194" s="9">
        <v>97.9</v>
      </c>
      <c r="E194" s="9">
        <v>97.6</v>
      </c>
      <c r="F194" s="9">
        <v>8.68</v>
      </c>
      <c r="G194" s="9">
        <v>10.4</v>
      </c>
      <c r="H194" s="9">
        <v>3.48</v>
      </c>
      <c r="I194" s="8">
        <v>1.1399999999999999</v>
      </c>
      <c r="J194" s="9">
        <f t="shared" ref="J194:J196" si="17">I194*0.4188</f>
        <v>0.47743199999999997</v>
      </c>
      <c r="K194" s="9"/>
      <c r="L194" s="9">
        <f>help_quarterly_to_monthly!N194</f>
        <v>7377.0509640713472</v>
      </c>
      <c r="M194" s="9">
        <f t="shared" si="16"/>
        <v>-8.4242365535393677</v>
      </c>
      <c r="N194" s="9"/>
      <c r="O194" s="9">
        <v>100.2</v>
      </c>
      <c r="P194" s="11">
        <v>0.33155927301322202</v>
      </c>
      <c r="Q194" s="8"/>
      <c r="R194" s="8"/>
      <c r="S194" s="10">
        <v>0</v>
      </c>
      <c r="T194" s="8"/>
      <c r="U194" s="8">
        <f t="shared" si="14"/>
        <v>8.68</v>
      </c>
      <c r="V194" s="8">
        <f t="shared" si="15"/>
        <v>8.68</v>
      </c>
    </row>
    <row r="195" spans="1:22" x14ac:dyDescent="0.2">
      <c r="A195">
        <v>1983</v>
      </c>
      <c r="B195">
        <v>2</v>
      </c>
      <c r="C195" s="9">
        <v>48.8688</v>
      </c>
      <c r="D195" s="9">
        <v>98</v>
      </c>
      <c r="E195" s="9">
        <v>98</v>
      </c>
      <c r="F195" s="9">
        <v>8.51</v>
      </c>
      <c r="G195" s="9">
        <v>10.4</v>
      </c>
      <c r="H195" s="9">
        <v>3.23</v>
      </c>
      <c r="I195" s="8">
        <v>-0.46</v>
      </c>
      <c r="J195" s="9">
        <f t="shared" si="17"/>
        <v>-0.19264800000000001</v>
      </c>
      <c r="K195" s="9"/>
      <c r="L195" s="9">
        <f>help_quarterly_to_monthly!N195</f>
        <v>7397.139919990268</v>
      </c>
      <c r="M195" s="9">
        <f t="shared" si="16"/>
        <v>-8.6168845535393679</v>
      </c>
      <c r="N195" s="9"/>
      <c r="O195" s="9">
        <v>100.5</v>
      </c>
      <c r="P195" s="11">
        <v>0.27426017808439501</v>
      </c>
      <c r="Q195" s="8"/>
      <c r="R195" s="8"/>
      <c r="S195" s="10">
        <v>0.19760269576612699</v>
      </c>
      <c r="T195" s="8"/>
      <c r="U195" s="8">
        <f t="shared" si="14"/>
        <v>8.51</v>
      </c>
      <c r="V195" s="8">
        <f t="shared" si="15"/>
        <v>8.51</v>
      </c>
    </row>
    <row r="196" spans="1:22" x14ac:dyDescent="0.2">
      <c r="A196">
        <v>1983</v>
      </c>
      <c r="B196">
        <v>3</v>
      </c>
      <c r="C196" s="9">
        <v>49.2654</v>
      </c>
      <c r="D196" s="9">
        <v>98.1</v>
      </c>
      <c r="E196" s="9">
        <v>98.2</v>
      </c>
      <c r="F196" s="9">
        <v>8.77</v>
      </c>
      <c r="G196" s="9">
        <v>10.3</v>
      </c>
      <c r="H196" s="9">
        <v>3.1</v>
      </c>
      <c r="I196" s="8">
        <v>0.69</v>
      </c>
      <c r="J196" s="9">
        <f t="shared" si="17"/>
        <v>0.28897200000000001</v>
      </c>
      <c r="K196" s="9"/>
      <c r="L196" s="9">
        <f>help_quarterly_to_monthly!N196</f>
        <v>7417.5786182194925</v>
      </c>
      <c r="M196" s="9">
        <f t="shared" si="16"/>
        <v>-8.3279125535393685</v>
      </c>
      <c r="N196" s="9"/>
      <c r="O196" s="9">
        <v>100.4</v>
      </c>
      <c r="P196" s="11">
        <v>0.16589966975919601</v>
      </c>
      <c r="Q196" s="8"/>
      <c r="R196" s="8"/>
      <c r="S196" s="10">
        <v>0.20047033248478799</v>
      </c>
      <c r="T196" s="8"/>
      <c r="U196" s="8">
        <f t="shared" si="14"/>
        <v>8.77</v>
      </c>
      <c r="V196" s="8">
        <f t="shared" si="15"/>
        <v>8.77</v>
      </c>
    </row>
    <row r="197" spans="1:22" x14ac:dyDescent="0.2">
      <c r="A197">
        <v>1983</v>
      </c>
      <c r="B197">
        <v>4</v>
      </c>
      <c r="C197" s="9">
        <v>49.8675</v>
      </c>
      <c r="D197" s="9">
        <v>98.8</v>
      </c>
      <c r="E197" s="9">
        <v>98.6</v>
      </c>
      <c r="F197" s="9">
        <v>8.8000000000000007</v>
      </c>
      <c r="G197" s="9">
        <v>10.199999999999999</v>
      </c>
      <c r="H197" s="9">
        <v>2.89</v>
      </c>
      <c r="I197" s="8">
        <v>0.64</v>
      </c>
      <c r="J197" s="9">
        <f t="shared" ref="J197:J260" si="18">I197*0.4188</f>
        <v>0.26803199999999999</v>
      </c>
      <c r="K197" s="9"/>
      <c r="L197" s="9">
        <f>help_quarterly_to_monthly!N197</f>
        <v>7438.0737896788878</v>
      </c>
      <c r="M197" s="9">
        <f t="shared" si="16"/>
        <v>-8.0598805535393687</v>
      </c>
      <c r="N197" s="9"/>
      <c r="O197" s="9">
        <v>100.4</v>
      </c>
      <c r="P197" s="11">
        <v>8.1332436776452202E-2</v>
      </c>
      <c r="Q197" s="8"/>
      <c r="R197" s="8"/>
      <c r="S197" s="10">
        <v>0</v>
      </c>
      <c r="T197" s="8"/>
      <c r="U197" s="8">
        <f t="shared" si="14"/>
        <v>8.8000000000000007</v>
      </c>
      <c r="V197" s="8">
        <f t="shared" si="15"/>
        <v>8.8000000000000007</v>
      </c>
    </row>
    <row r="198" spans="1:22" x14ac:dyDescent="0.2">
      <c r="A198">
        <v>1983</v>
      </c>
      <c r="B198">
        <v>5</v>
      </c>
      <c r="C198" s="9">
        <v>50.208399999999997</v>
      </c>
      <c r="D198" s="9">
        <v>99.2</v>
      </c>
      <c r="E198" s="9">
        <v>98.9</v>
      </c>
      <c r="F198" s="9">
        <v>8.6300000000000008</v>
      </c>
      <c r="G198" s="9">
        <v>10.1</v>
      </c>
      <c r="H198" s="9">
        <v>2.71</v>
      </c>
      <c r="I198" s="8">
        <v>0.93</v>
      </c>
      <c r="J198" s="9">
        <f t="shared" si="18"/>
        <v>0.38948400000000005</v>
      </c>
      <c r="K198" s="9"/>
      <c r="L198" s="9">
        <f>help_quarterly_to_monthly!N198</f>
        <v>7458.6255904070476</v>
      </c>
      <c r="M198" s="9">
        <f t="shared" si="16"/>
        <v>-7.6703965535393692</v>
      </c>
      <c r="N198" s="9"/>
      <c r="O198" s="9">
        <v>100.8</v>
      </c>
      <c r="P198" s="11">
        <v>-0.10953406478805899</v>
      </c>
      <c r="Q198" s="8"/>
      <c r="R198" s="8"/>
      <c r="S198" s="10">
        <v>-4.06116611655249E-2</v>
      </c>
      <c r="T198" s="8"/>
      <c r="U198" s="8">
        <f t="shared" si="14"/>
        <v>8.6300000000000008</v>
      </c>
      <c r="V198" s="8">
        <f t="shared" si="15"/>
        <v>8.6300000000000008</v>
      </c>
    </row>
    <row r="199" spans="1:22" x14ac:dyDescent="0.2">
      <c r="A199">
        <v>1983</v>
      </c>
      <c r="B199">
        <v>6</v>
      </c>
      <c r="C199" s="9">
        <v>50.508899999999997</v>
      </c>
      <c r="D199" s="9">
        <v>99.4</v>
      </c>
      <c r="E199" s="9">
        <v>99.2</v>
      </c>
      <c r="F199" s="9">
        <v>8.98</v>
      </c>
      <c r="G199" s="9">
        <v>10.1</v>
      </c>
      <c r="H199" s="9">
        <v>2.52</v>
      </c>
      <c r="I199" s="8">
        <v>1.1100000000000001</v>
      </c>
      <c r="J199" s="9">
        <f t="shared" si="18"/>
        <v>0.46486800000000006</v>
      </c>
      <c r="K199" s="9"/>
      <c r="L199" s="9">
        <f>help_quarterly_to_monthly!N199</f>
        <v>7479.6272403902813</v>
      </c>
      <c r="M199" s="9">
        <f t="shared" si="16"/>
        <v>-7.2055285535393692</v>
      </c>
      <c r="N199" s="9"/>
      <c r="O199" s="9">
        <v>101</v>
      </c>
      <c r="P199" s="11">
        <v>3.9697531605209099E-2</v>
      </c>
      <c r="Q199" s="8"/>
      <c r="R199" s="8"/>
      <c r="S199" s="10">
        <v>0</v>
      </c>
      <c r="T199" s="8"/>
      <c r="U199" s="8">
        <f t="shared" si="14"/>
        <v>8.98</v>
      </c>
      <c r="V199" s="8">
        <f t="shared" si="15"/>
        <v>8.98</v>
      </c>
    </row>
    <row r="200" spans="1:22" x14ac:dyDescent="0.2">
      <c r="A200">
        <v>1983</v>
      </c>
      <c r="B200">
        <v>7</v>
      </c>
      <c r="C200" s="9">
        <v>51.273299999999999</v>
      </c>
      <c r="D200" s="9">
        <v>99.8</v>
      </c>
      <c r="E200" s="9">
        <v>99.8</v>
      </c>
      <c r="F200" s="9">
        <v>9.3699999999999992</v>
      </c>
      <c r="G200" s="9">
        <v>9.4</v>
      </c>
      <c r="H200" s="9">
        <v>2.0099999999999998</v>
      </c>
      <c r="I200" s="8">
        <v>1.04</v>
      </c>
      <c r="J200" s="9">
        <f t="shared" si="18"/>
        <v>0.43555199999999999</v>
      </c>
      <c r="K200" s="9"/>
      <c r="L200" s="9">
        <f>help_quarterly_to_monthly!N200</f>
        <v>7500.688025839785</v>
      </c>
      <c r="M200" s="9">
        <f t="shared" si="16"/>
        <v>-6.7699765535393688</v>
      </c>
      <c r="N200" s="9"/>
      <c r="O200" s="9">
        <v>101.3</v>
      </c>
      <c r="P200" s="11">
        <v>-0.123716000684624</v>
      </c>
      <c r="Q200" s="8"/>
      <c r="R200" s="8"/>
      <c r="S200" s="10">
        <v>6.2620729169041199E-3</v>
      </c>
      <c r="T200" s="8"/>
      <c r="U200" s="8">
        <f t="shared" si="14"/>
        <v>9.3699999999999992</v>
      </c>
      <c r="V200" s="8">
        <f t="shared" si="15"/>
        <v>9.3699999999999992</v>
      </c>
    </row>
    <row r="201" spans="1:22" x14ac:dyDescent="0.2">
      <c r="A201">
        <v>1983</v>
      </c>
      <c r="B201">
        <v>8</v>
      </c>
      <c r="C201" s="9">
        <v>51.845399999999998</v>
      </c>
      <c r="D201" s="9">
        <v>100.1</v>
      </c>
      <c r="E201" s="9">
        <v>100.1</v>
      </c>
      <c r="F201" s="9">
        <v>9.56</v>
      </c>
      <c r="G201" s="9">
        <v>9.5</v>
      </c>
      <c r="H201" s="9">
        <v>1.79</v>
      </c>
      <c r="I201" s="8">
        <v>0.41</v>
      </c>
      <c r="J201" s="9">
        <f t="shared" si="18"/>
        <v>0.171708</v>
      </c>
      <c r="K201" s="9"/>
      <c r="L201" s="9">
        <f>help_quarterly_to_monthly!N201</f>
        <v>7521.8081132664456</v>
      </c>
      <c r="M201" s="9">
        <f t="shared" si="16"/>
        <v>-6.598268553539369</v>
      </c>
      <c r="N201" s="9"/>
      <c r="O201" s="9">
        <v>101.8</v>
      </c>
      <c r="P201" s="11">
        <v>-0.18015312635272299</v>
      </c>
      <c r="Q201" s="8"/>
      <c r="R201" s="8"/>
      <c r="S201" s="10">
        <v>-0.257689265198216</v>
      </c>
      <c r="T201" s="8"/>
      <c r="U201" s="8">
        <f t="shared" si="14"/>
        <v>9.56</v>
      </c>
      <c r="V201" s="8">
        <f t="shared" si="15"/>
        <v>9.56</v>
      </c>
    </row>
    <row r="202" spans="1:22" x14ac:dyDescent="0.2">
      <c r="A202">
        <v>1983</v>
      </c>
      <c r="B202">
        <v>9</v>
      </c>
      <c r="C202" s="9">
        <v>52.630299999999998</v>
      </c>
      <c r="D202" s="9">
        <v>100.4</v>
      </c>
      <c r="E202" s="9">
        <v>100.5</v>
      </c>
      <c r="F202" s="9">
        <v>9.4499999999999993</v>
      </c>
      <c r="G202" s="9">
        <v>9.1999999999999993</v>
      </c>
      <c r="H202" s="9">
        <v>1.9</v>
      </c>
      <c r="I202" s="8">
        <v>1.55</v>
      </c>
      <c r="J202" s="9">
        <f t="shared" si="18"/>
        <v>0.64914000000000005</v>
      </c>
      <c r="K202" s="9"/>
      <c r="L202" s="9">
        <f>help_quarterly_to_monthly!N202</f>
        <v>7543.6204569584552</v>
      </c>
      <c r="M202" s="9">
        <f t="shared" si="16"/>
        <v>-5.949128553539369</v>
      </c>
      <c r="N202" s="9"/>
      <c r="O202" s="9">
        <v>102</v>
      </c>
      <c r="P202" s="11">
        <v>-9.5623320453462904E-2</v>
      </c>
      <c r="Q202" s="8"/>
      <c r="R202" s="8"/>
      <c r="S202" s="10">
        <v>0</v>
      </c>
      <c r="T202" s="8"/>
      <c r="U202" s="8">
        <f t="shared" si="14"/>
        <v>9.4499999999999993</v>
      </c>
      <c r="V202" s="8">
        <f t="shared" si="15"/>
        <v>9.4499999999999993</v>
      </c>
    </row>
    <row r="203" spans="1:22" x14ac:dyDescent="0.2">
      <c r="A203">
        <v>1983</v>
      </c>
      <c r="B203">
        <v>10</v>
      </c>
      <c r="C203" s="9">
        <v>53.067900000000002</v>
      </c>
      <c r="D203" s="9">
        <v>100.8</v>
      </c>
      <c r="E203" s="9">
        <v>101</v>
      </c>
      <c r="F203" s="9">
        <v>9.48</v>
      </c>
      <c r="G203" s="9">
        <v>8.8000000000000007</v>
      </c>
      <c r="H203" s="9">
        <v>1.92</v>
      </c>
      <c r="I203" s="8">
        <v>0.96</v>
      </c>
      <c r="J203" s="9">
        <f t="shared" si="18"/>
        <v>0.40204800000000002</v>
      </c>
      <c r="K203" s="9"/>
      <c r="L203" s="9">
        <f>help_quarterly_to_monthly!N203</f>
        <v>7565.49605383774</v>
      </c>
      <c r="M203" s="9">
        <f t="shared" si="16"/>
        <v>-5.5470805535393692</v>
      </c>
      <c r="N203" s="9"/>
      <c r="O203" s="9">
        <v>102.2</v>
      </c>
      <c r="P203" s="11">
        <v>-8.0559699502805504E-2</v>
      </c>
      <c r="Q203" s="8"/>
      <c r="R203" s="8"/>
      <c r="S203" s="10">
        <v>0.246645487174215</v>
      </c>
      <c r="T203" s="8"/>
      <c r="U203" s="8">
        <f t="shared" si="14"/>
        <v>9.48</v>
      </c>
      <c r="V203" s="8">
        <f t="shared" si="15"/>
        <v>9.48</v>
      </c>
    </row>
    <row r="204" spans="1:22" x14ac:dyDescent="0.2">
      <c r="A204">
        <v>1983</v>
      </c>
      <c r="B204">
        <v>11</v>
      </c>
      <c r="C204" s="9">
        <v>53.253399999999999</v>
      </c>
      <c r="D204" s="9">
        <v>101.1</v>
      </c>
      <c r="E204" s="9">
        <v>101.5</v>
      </c>
      <c r="F204" s="9">
        <v>9.34</v>
      </c>
      <c r="G204" s="9">
        <v>8.5</v>
      </c>
      <c r="H204" s="9">
        <v>1.92</v>
      </c>
      <c r="I204" s="8">
        <v>0.7</v>
      </c>
      <c r="J204" s="9">
        <f t="shared" si="18"/>
        <v>0.29315999999999998</v>
      </c>
      <c r="K204" s="9"/>
      <c r="L204" s="9">
        <f>help_quarterly_to_monthly!N204</f>
        <v>7587.4350873310023</v>
      </c>
      <c r="M204" s="9">
        <f t="shared" si="16"/>
        <v>-5.2539205535393689</v>
      </c>
      <c r="N204" s="9"/>
      <c r="O204" s="9">
        <v>102.1</v>
      </c>
      <c r="P204" s="11">
        <v>1.5409858793329E-2</v>
      </c>
      <c r="Q204" s="8"/>
      <c r="R204" s="8"/>
      <c r="S204" s="10">
        <v>-0.15582499065659999</v>
      </c>
      <c r="T204" s="8"/>
      <c r="U204" s="8">
        <f t="shared" si="14"/>
        <v>9.34</v>
      </c>
      <c r="V204" s="8">
        <f t="shared" si="15"/>
        <v>9.34</v>
      </c>
    </row>
    <row r="205" spans="1:22" x14ac:dyDescent="0.2">
      <c r="A205">
        <v>1983</v>
      </c>
      <c r="B205">
        <v>12</v>
      </c>
      <c r="C205" s="9">
        <v>53.534300000000002</v>
      </c>
      <c r="D205" s="9">
        <v>101.4</v>
      </c>
      <c r="E205" s="9">
        <v>101.8</v>
      </c>
      <c r="F205" s="9">
        <v>9.4700000000000006</v>
      </c>
      <c r="G205" s="9">
        <v>8.3000000000000007</v>
      </c>
      <c r="H205" s="9">
        <v>1.92</v>
      </c>
      <c r="I205" s="8">
        <v>0.95</v>
      </c>
      <c r="J205" s="9">
        <f t="shared" si="18"/>
        <v>0.39785999999999999</v>
      </c>
      <c r="K205" s="9"/>
      <c r="L205" s="9">
        <f>help_quarterly_to_monthly!N205</f>
        <v>7610.0510383890951</v>
      </c>
      <c r="M205" s="9">
        <f t="shared" si="16"/>
        <v>-4.8560605535393693</v>
      </c>
      <c r="N205" s="9"/>
      <c r="O205" s="9">
        <v>102.3</v>
      </c>
      <c r="P205" s="11">
        <v>8.2955728575492396E-2</v>
      </c>
      <c r="Q205" s="8"/>
      <c r="R205" s="8"/>
      <c r="S205" s="10">
        <v>0.188253500163544</v>
      </c>
      <c r="T205" s="8"/>
      <c r="U205" s="8">
        <f t="shared" ref="U205:U268" si="19">F205</f>
        <v>9.4700000000000006</v>
      </c>
      <c r="V205" s="8">
        <f t="shared" si="15"/>
        <v>9.4700000000000006</v>
      </c>
    </row>
    <row r="206" spans="1:22" x14ac:dyDescent="0.2">
      <c r="A206">
        <v>1984</v>
      </c>
      <c r="B206">
        <v>1</v>
      </c>
      <c r="C206" s="9">
        <v>54.6008</v>
      </c>
      <c r="D206" s="9">
        <v>102.1</v>
      </c>
      <c r="E206" s="9">
        <v>102.5</v>
      </c>
      <c r="F206" s="9">
        <v>9.56</v>
      </c>
      <c r="G206" s="9">
        <v>8</v>
      </c>
      <c r="H206" s="9">
        <v>1.98</v>
      </c>
      <c r="I206" s="8">
        <v>1.23</v>
      </c>
      <c r="J206" s="9">
        <f t="shared" si="18"/>
        <v>0.51512400000000003</v>
      </c>
      <c r="K206" s="9"/>
      <c r="L206" s="9">
        <f>help_quarterly_to_monthly!N206</f>
        <v>7632.7344010607931</v>
      </c>
      <c r="M206" s="9">
        <f t="shared" si="16"/>
        <v>-4.3409365535393691</v>
      </c>
      <c r="N206" s="9"/>
      <c r="O206" s="9">
        <v>102.9</v>
      </c>
      <c r="P206" s="11">
        <v>8.6199255026131504E-4</v>
      </c>
      <c r="Q206" s="8"/>
      <c r="R206" s="8"/>
      <c r="S206" s="10">
        <v>0.216333049777755</v>
      </c>
      <c r="T206" s="8"/>
      <c r="U206" s="8">
        <f t="shared" si="19"/>
        <v>9.56</v>
      </c>
      <c r="V206" s="8">
        <f t="shared" ref="V206:V240" si="20">F206</f>
        <v>9.56</v>
      </c>
    </row>
    <row r="207" spans="1:22" x14ac:dyDescent="0.2">
      <c r="A207">
        <v>1984</v>
      </c>
      <c r="B207">
        <v>2</v>
      </c>
      <c r="C207" s="9">
        <v>54.835000000000001</v>
      </c>
      <c r="D207" s="9">
        <v>102.6</v>
      </c>
      <c r="E207" s="9">
        <v>102.8</v>
      </c>
      <c r="F207" s="9">
        <v>9.59</v>
      </c>
      <c r="G207" s="9">
        <v>7.8</v>
      </c>
      <c r="H207" s="9">
        <v>1.75</v>
      </c>
      <c r="I207" s="8">
        <v>0.65</v>
      </c>
      <c r="J207" s="9">
        <f t="shared" si="18"/>
        <v>0.27222000000000002</v>
      </c>
      <c r="K207" s="9"/>
      <c r="L207" s="9">
        <f>help_quarterly_to_monthly!N207</f>
        <v>7655.485376280606</v>
      </c>
      <c r="M207" s="9">
        <f t="shared" si="16"/>
        <v>-4.0687165535393692</v>
      </c>
      <c r="N207" s="9"/>
      <c r="O207" s="9">
        <v>103.2</v>
      </c>
      <c r="P207" s="11">
        <v>-8.6543507271741801E-2</v>
      </c>
      <c r="Q207" s="8"/>
      <c r="R207" s="8"/>
      <c r="S207" s="10">
        <v>0</v>
      </c>
      <c r="T207" s="8"/>
      <c r="U207" s="8">
        <f t="shared" si="19"/>
        <v>9.59</v>
      </c>
      <c r="V207" s="8">
        <f t="shared" si="20"/>
        <v>9.59</v>
      </c>
    </row>
    <row r="208" spans="1:22" x14ac:dyDescent="0.2">
      <c r="A208">
        <v>1984</v>
      </c>
      <c r="B208">
        <v>3</v>
      </c>
      <c r="C208" s="9">
        <v>55.105200000000004</v>
      </c>
      <c r="D208" s="9">
        <v>102.9</v>
      </c>
      <c r="E208" s="9">
        <v>103.2</v>
      </c>
      <c r="F208" s="9">
        <v>9.91</v>
      </c>
      <c r="G208" s="9">
        <v>7.8</v>
      </c>
      <c r="H208" s="9">
        <v>1.67</v>
      </c>
      <c r="I208" s="8">
        <v>0.41</v>
      </c>
      <c r="J208" s="9">
        <f t="shared" si="18"/>
        <v>0.171708</v>
      </c>
      <c r="K208" s="9"/>
      <c r="L208" s="9">
        <f>help_quarterly_to_monthly!N208</f>
        <v>7678.8930802882587</v>
      </c>
      <c r="M208" s="9">
        <f t="shared" si="16"/>
        <v>-3.897008553539369</v>
      </c>
      <c r="N208" s="9"/>
      <c r="O208" s="9">
        <v>103.9</v>
      </c>
      <c r="P208" s="11">
        <v>4.8574250139712402E-3</v>
      </c>
      <c r="Q208" s="8"/>
      <c r="R208" s="8"/>
      <c r="S208" s="10">
        <v>-7.3370292034412296E-2</v>
      </c>
      <c r="T208" s="8"/>
      <c r="U208" s="8">
        <f t="shared" si="19"/>
        <v>9.91</v>
      </c>
      <c r="V208" s="8">
        <f t="shared" si="20"/>
        <v>9.91</v>
      </c>
    </row>
    <row r="209" spans="1:22" x14ac:dyDescent="0.2">
      <c r="A209">
        <v>1984</v>
      </c>
      <c r="B209">
        <v>4</v>
      </c>
      <c r="C209" s="9">
        <v>55.4514</v>
      </c>
      <c r="D209" s="9">
        <v>103.3</v>
      </c>
      <c r="E209" s="9">
        <v>103.7</v>
      </c>
      <c r="F209" s="9">
        <v>10.29</v>
      </c>
      <c r="G209" s="9">
        <v>7.7</v>
      </c>
      <c r="H209" s="9">
        <v>1.68</v>
      </c>
      <c r="I209" s="8">
        <v>0.56999999999999995</v>
      </c>
      <c r="J209" s="9">
        <f t="shared" si="18"/>
        <v>0.23871599999999998</v>
      </c>
      <c r="K209" s="9"/>
      <c r="L209" s="9">
        <f>help_quarterly_to_monthly!N209</f>
        <v>7702.3723565842747</v>
      </c>
      <c r="M209" s="9">
        <f t="shared" si="16"/>
        <v>-3.6582925535393689</v>
      </c>
      <c r="N209" s="9"/>
      <c r="O209" s="9">
        <v>104</v>
      </c>
      <c r="P209" s="11">
        <v>7.3734245088052805E-2</v>
      </c>
      <c r="Q209" s="8"/>
      <c r="R209" s="8"/>
      <c r="S209" s="10">
        <v>0</v>
      </c>
      <c r="T209" s="8"/>
      <c r="U209" s="8">
        <f t="shared" si="19"/>
        <v>10.29</v>
      </c>
      <c r="V209" s="8">
        <f t="shared" si="20"/>
        <v>10.29</v>
      </c>
    </row>
    <row r="210" spans="1:22" x14ac:dyDescent="0.2">
      <c r="A210">
        <v>1984</v>
      </c>
      <c r="B210">
        <v>5</v>
      </c>
      <c r="C210" s="9">
        <v>55.714100000000002</v>
      </c>
      <c r="D210" s="9">
        <v>103.5</v>
      </c>
      <c r="E210" s="9">
        <v>104.1</v>
      </c>
      <c r="F210" s="9">
        <v>10.32</v>
      </c>
      <c r="G210" s="9">
        <v>7.4</v>
      </c>
      <c r="H210" s="9">
        <v>1.33</v>
      </c>
      <c r="I210" s="8">
        <v>0.55000000000000004</v>
      </c>
      <c r="J210" s="9">
        <f t="shared" si="18"/>
        <v>0.23034000000000002</v>
      </c>
      <c r="K210" s="9"/>
      <c r="L210" s="9">
        <f>help_quarterly_to_monthly!N210</f>
        <v>7725.9234240108126</v>
      </c>
      <c r="M210" s="9">
        <f t="shared" ref="M210:M273" si="21">M211-J211</f>
        <v>-3.4279525535393689</v>
      </c>
      <c r="N210" s="9"/>
      <c r="O210" s="9">
        <v>104.1</v>
      </c>
      <c r="P210" s="11">
        <v>-0.32559469508187799</v>
      </c>
      <c r="Q210" s="8"/>
      <c r="R210" s="8"/>
      <c r="S210" s="10">
        <v>0.13464837788843001</v>
      </c>
      <c r="T210" s="8"/>
      <c r="U210" s="8">
        <f t="shared" si="19"/>
        <v>10.32</v>
      </c>
      <c r="V210" s="8">
        <f t="shared" si="20"/>
        <v>10.32</v>
      </c>
    </row>
    <row r="211" spans="1:22" x14ac:dyDescent="0.2">
      <c r="A211">
        <v>1984</v>
      </c>
      <c r="B211">
        <v>6</v>
      </c>
      <c r="C211" s="9">
        <v>55.908499999999997</v>
      </c>
      <c r="D211" s="9">
        <v>103.7</v>
      </c>
      <c r="E211" s="9">
        <v>104.5</v>
      </c>
      <c r="F211" s="9">
        <v>11.06</v>
      </c>
      <c r="G211" s="9">
        <v>7.2</v>
      </c>
      <c r="H211" s="9">
        <v>1.49</v>
      </c>
      <c r="I211" s="8">
        <v>0.57999999999999996</v>
      </c>
      <c r="J211" s="9">
        <f t="shared" si="18"/>
        <v>0.24290399999999998</v>
      </c>
      <c r="K211" s="9"/>
      <c r="L211" s="9">
        <f>help_quarterly_to_monthly!N211</f>
        <v>7749.8866489849916</v>
      </c>
      <c r="M211" s="9">
        <f t="shared" si="21"/>
        <v>-3.1850485535393691</v>
      </c>
      <c r="N211" s="9"/>
      <c r="O211" s="9">
        <v>104</v>
      </c>
      <c r="P211" s="11">
        <v>-7.4825515139476398E-2</v>
      </c>
      <c r="Q211" s="8"/>
      <c r="R211" s="8"/>
      <c r="S211" s="10">
        <v>0</v>
      </c>
      <c r="T211" s="8"/>
      <c r="U211" s="8">
        <f t="shared" si="19"/>
        <v>11.06</v>
      </c>
      <c r="V211" s="8">
        <f t="shared" si="20"/>
        <v>11.06</v>
      </c>
    </row>
    <row r="212" spans="1:22" x14ac:dyDescent="0.2">
      <c r="A212">
        <v>1984</v>
      </c>
      <c r="B212">
        <v>7</v>
      </c>
      <c r="C212" s="9">
        <v>56.084200000000003</v>
      </c>
      <c r="D212" s="9">
        <v>104.1</v>
      </c>
      <c r="E212" s="9">
        <v>105</v>
      </c>
      <c r="F212" s="9">
        <v>11.23</v>
      </c>
      <c r="G212" s="9">
        <v>7.5</v>
      </c>
      <c r="H212" s="9">
        <v>1.79</v>
      </c>
      <c r="I212" s="8">
        <v>0.1</v>
      </c>
      <c r="J212" s="9">
        <f t="shared" si="18"/>
        <v>4.1880000000000001E-2</v>
      </c>
      <c r="K212" s="9"/>
      <c r="L212" s="9">
        <f>help_quarterly_to_monthly!N212</f>
        <v>7773.9241998513344</v>
      </c>
      <c r="M212" s="9">
        <f t="shared" si="21"/>
        <v>-3.1431685535393692</v>
      </c>
      <c r="N212" s="9"/>
      <c r="O212" s="9">
        <v>104.2</v>
      </c>
      <c r="P212" s="11">
        <v>-0.15123900986324501</v>
      </c>
      <c r="Q212" s="8"/>
      <c r="R212" s="8"/>
      <c r="S212" s="10">
        <v>0.355596199816198</v>
      </c>
      <c r="T212" s="8"/>
      <c r="U212" s="8">
        <f t="shared" si="19"/>
        <v>11.23</v>
      </c>
      <c r="V212" s="8">
        <f t="shared" si="20"/>
        <v>11.23</v>
      </c>
    </row>
    <row r="213" spans="1:22" x14ac:dyDescent="0.2">
      <c r="A213">
        <v>1984</v>
      </c>
      <c r="B213">
        <v>8</v>
      </c>
      <c r="C213" s="9">
        <v>56.137599999999999</v>
      </c>
      <c r="D213" s="9">
        <v>104.4</v>
      </c>
      <c r="E213" s="9">
        <v>105.4</v>
      </c>
      <c r="F213" s="9">
        <v>11.64</v>
      </c>
      <c r="G213" s="9">
        <v>7.5</v>
      </c>
      <c r="H213" s="9">
        <v>1.91</v>
      </c>
      <c r="I213" s="8">
        <v>-0.03</v>
      </c>
      <c r="J213" s="9">
        <f t="shared" si="18"/>
        <v>-1.2564000000000001E-2</v>
      </c>
      <c r="K213" s="9"/>
      <c r="L213" s="9">
        <f>help_quarterly_to_monthly!N213</f>
        <v>7798.0363071438169</v>
      </c>
      <c r="M213" s="9">
        <f t="shared" si="21"/>
        <v>-3.155732553539369</v>
      </c>
      <c r="N213" s="9"/>
      <c r="O213" s="9">
        <v>103.8</v>
      </c>
      <c r="P213" s="11">
        <v>0.189312581236948</v>
      </c>
      <c r="Q213" s="8"/>
      <c r="R213" s="8"/>
      <c r="S213" s="10">
        <v>-7.7021728991188199E-2</v>
      </c>
      <c r="T213" s="8"/>
      <c r="U213" s="8">
        <f t="shared" si="19"/>
        <v>11.64</v>
      </c>
      <c r="V213" s="8">
        <f t="shared" si="20"/>
        <v>11.64</v>
      </c>
    </row>
    <row r="214" spans="1:22" x14ac:dyDescent="0.2">
      <c r="A214">
        <v>1984</v>
      </c>
      <c r="B214">
        <v>9</v>
      </c>
      <c r="C214" s="9">
        <v>56.038200000000003</v>
      </c>
      <c r="D214" s="9">
        <v>104.7</v>
      </c>
      <c r="E214" s="9">
        <v>105.8</v>
      </c>
      <c r="F214" s="9">
        <v>11.3</v>
      </c>
      <c r="G214" s="9">
        <v>7.3</v>
      </c>
      <c r="H214" s="9">
        <v>1.83</v>
      </c>
      <c r="I214" s="8">
        <v>-0.02</v>
      </c>
      <c r="J214" s="9">
        <f t="shared" si="18"/>
        <v>-8.3759999999999998E-3</v>
      </c>
      <c r="K214" s="9"/>
      <c r="L214" s="9">
        <f>help_quarterly_to_monthly!N214</f>
        <v>7822.4223051092749</v>
      </c>
      <c r="M214" s="9">
        <f t="shared" si="21"/>
        <v>-3.1641085535393692</v>
      </c>
      <c r="N214" s="9"/>
      <c r="O214" s="9">
        <v>103.4</v>
      </c>
      <c r="P214" s="11">
        <v>-3.9472077083954303E-2</v>
      </c>
      <c r="Q214" s="8"/>
      <c r="R214" s="8"/>
      <c r="S214" s="10">
        <v>0</v>
      </c>
      <c r="T214" s="8"/>
      <c r="U214" s="8">
        <f t="shared" si="19"/>
        <v>11.3</v>
      </c>
      <c r="V214" s="8">
        <f t="shared" si="20"/>
        <v>11.3</v>
      </c>
    </row>
    <row r="215" spans="1:22" x14ac:dyDescent="0.2">
      <c r="A215">
        <v>1984</v>
      </c>
      <c r="B215">
        <v>10</v>
      </c>
      <c r="C215" s="9">
        <v>55.945900000000002</v>
      </c>
      <c r="D215" s="9">
        <v>105.1</v>
      </c>
      <c r="E215" s="9">
        <v>106.2</v>
      </c>
      <c r="F215" s="9">
        <v>9.99</v>
      </c>
      <c r="G215" s="9">
        <v>7.4</v>
      </c>
      <c r="H215" s="9">
        <v>1.78</v>
      </c>
      <c r="I215" s="8">
        <v>0.1</v>
      </c>
      <c r="J215" s="9">
        <f t="shared" si="18"/>
        <v>4.1880000000000001E-2</v>
      </c>
      <c r="K215" s="9"/>
      <c r="L215" s="9">
        <f>help_quarterly_to_monthly!N215</f>
        <v>7846.8845629013404</v>
      </c>
      <c r="M215" s="9">
        <f t="shared" si="21"/>
        <v>-3.1222285535393692</v>
      </c>
      <c r="N215" s="9"/>
      <c r="O215" s="9">
        <v>103.4</v>
      </c>
      <c r="P215" s="11">
        <v>-0.191682485657862</v>
      </c>
      <c r="Q215" s="8"/>
      <c r="R215" s="8"/>
      <c r="S215" s="10">
        <v>-3.6473791192885899E-3</v>
      </c>
      <c r="T215" s="8"/>
      <c r="U215" s="8">
        <f t="shared" si="19"/>
        <v>9.99</v>
      </c>
      <c r="V215" s="8">
        <f t="shared" si="20"/>
        <v>9.99</v>
      </c>
    </row>
    <row r="216" spans="1:22" x14ac:dyDescent="0.2">
      <c r="A216">
        <v>1984</v>
      </c>
      <c r="B216">
        <v>11</v>
      </c>
      <c r="C216" s="9">
        <v>56.166699999999999</v>
      </c>
      <c r="D216" s="9">
        <v>105.3</v>
      </c>
      <c r="E216" s="9">
        <v>106.4</v>
      </c>
      <c r="F216" s="9">
        <v>9.43</v>
      </c>
      <c r="G216" s="9">
        <v>7.2</v>
      </c>
      <c r="H216" s="9">
        <v>1.91</v>
      </c>
      <c r="I216" s="8">
        <v>0.41</v>
      </c>
      <c r="J216" s="9">
        <f t="shared" si="18"/>
        <v>0.171708</v>
      </c>
      <c r="K216" s="9"/>
      <c r="L216" s="9">
        <f>help_quarterly_to_monthly!N216</f>
        <v>7871.4233189995648</v>
      </c>
      <c r="M216" s="9">
        <f t="shared" si="21"/>
        <v>-2.950520553539369</v>
      </c>
      <c r="N216" s="9"/>
      <c r="O216" s="9">
        <v>103.7</v>
      </c>
      <c r="P216" s="11">
        <v>-0.12029224570193101</v>
      </c>
      <c r="Q216" s="8"/>
      <c r="R216" s="8"/>
      <c r="S216" s="10">
        <v>-0.57057136055583602</v>
      </c>
      <c r="T216" s="8"/>
      <c r="U216" s="8">
        <f t="shared" si="19"/>
        <v>9.43</v>
      </c>
      <c r="V216" s="8">
        <f t="shared" si="20"/>
        <v>9.43</v>
      </c>
    </row>
    <row r="217" spans="1:22" x14ac:dyDescent="0.2">
      <c r="A217">
        <v>1984</v>
      </c>
      <c r="B217">
        <v>12</v>
      </c>
      <c r="C217" s="9">
        <v>56.229599999999998</v>
      </c>
      <c r="D217" s="9">
        <v>105.5</v>
      </c>
      <c r="E217" s="9">
        <v>106.8</v>
      </c>
      <c r="F217" s="9">
        <v>8.3800000000000008</v>
      </c>
      <c r="G217" s="9">
        <v>7.3</v>
      </c>
      <c r="H217" s="9">
        <v>1.9</v>
      </c>
      <c r="I217" s="8">
        <v>7.0000000000000007E-2</v>
      </c>
      <c r="J217" s="9">
        <f t="shared" si="18"/>
        <v>2.9316000000000002E-2</v>
      </c>
      <c r="K217" s="9"/>
      <c r="L217" s="9">
        <f>help_quarterly_to_monthly!N217</f>
        <v>7895.9470250424592</v>
      </c>
      <c r="M217" s="9">
        <f t="shared" si="21"/>
        <v>-2.9212045535393689</v>
      </c>
      <c r="N217" s="9"/>
      <c r="O217" s="9">
        <v>103.5</v>
      </c>
      <c r="P217" s="11">
        <v>1.1644298814055799E-2</v>
      </c>
      <c r="Q217" s="8"/>
      <c r="R217" s="8"/>
      <c r="S217" s="10">
        <v>-0.183640135748985</v>
      </c>
      <c r="T217" s="8"/>
      <c r="U217" s="8">
        <f t="shared" si="19"/>
        <v>8.3800000000000008</v>
      </c>
      <c r="V217" s="8">
        <f t="shared" si="20"/>
        <v>8.3800000000000008</v>
      </c>
    </row>
    <row r="218" spans="1:22" x14ac:dyDescent="0.2">
      <c r="A218">
        <v>1985</v>
      </c>
      <c r="B218">
        <v>1</v>
      </c>
      <c r="C218" s="9">
        <v>56.139800000000001</v>
      </c>
      <c r="D218" s="9">
        <v>105.7</v>
      </c>
      <c r="E218" s="9">
        <v>107.1</v>
      </c>
      <c r="F218" s="9">
        <v>8.35</v>
      </c>
      <c r="G218" s="9">
        <v>7.3</v>
      </c>
      <c r="H218" s="9">
        <v>1.88</v>
      </c>
      <c r="I218" s="8">
        <v>-0.14000000000000001</v>
      </c>
      <c r="J218" s="9">
        <f t="shared" si="18"/>
        <v>-5.8632000000000004E-2</v>
      </c>
      <c r="K218" s="9"/>
      <c r="L218" s="9">
        <f>help_quarterly_to_monthly!N218</f>
        <v>7920.5471355847176</v>
      </c>
      <c r="M218" s="9">
        <f t="shared" si="21"/>
        <v>-2.9798365535393687</v>
      </c>
      <c r="N218" s="9"/>
      <c r="O218" s="9">
        <v>103.4</v>
      </c>
      <c r="P218" s="11">
        <v>-8.3057947224789902E-2</v>
      </c>
      <c r="Q218" s="8"/>
      <c r="R218" s="8"/>
      <c r="S218" s="10">
        <v>0</v>
      </c>
      <c r="T218" s="8"/>
      <c r="U218" s="8">
        <f t="shared" si="19"/>
        <v>8.35</v>
      </c>
      <c r="V218" s="8">
        <f t="shared" si="20"/>
        <v>8.35</v>
      </c>
    </row>
    <row r="219" spans="1:22" x14ac:dyDescent="0.2">
      <c r="A219">
        <v>1985</v>
      </c>
      <c r="B219">
        <v>2</v>
      </c>
      <c r="C219" s="9">
        <v>56.332299999999996</v>
      </c>
      <c r="D219" s="9">
        <v>106.3</v>
      </c>
      <c r="E219" s="9">
        <v>107.7</v>
      </c>
      <c r="F219" s="9">
        <v>8.5</v>
      </c>
      <c r="G219" s="9">
        <v>7.2</v>
      </c>
      <c r="H219" s="9">
        <v>1.72</v>
      </c>
      <c r="I219" s="8">
        <v>-0.02</v>
      </c>
      <c r="J219" s="9">
        <f t="shared" si="18"/>
        <v>-8.3759999999999998E-3</v>
      </c>
      <c r="K219" s="9"/>
      <c r="L219" s="9">
        <f>help_quarterly_to_monthly!N219</f>
        <v>7945.2238886673676</v>
      </c>
      <c r="M219" s="9">
        <f t="shared" si="21"/>
        <v>-2.9882125535393689</v>
      </c>
      <c r="N219" s="9"/>
      <c r="O219" s="9">
        <v>103.3</v>
      </c>
      <c r="P219" s="11">
        <v>-0.15158880746405001</v>
      </c>
      <c r="Q219" s="8"/>
      <c r="R219" s="8"/>
      <c r="S219" s="10">
        <v>-8.8634702093877804E-2</v>
      </c>
      <c r="T219" s="8"/>
      <c r="U219" s="8">
        <f t="shared" si="19"/>
        <v>8.5</v>
      </c>
      <c r="V219" s="8">
        <f t="shared" si="20"/>
        <v>8.5</v>
      </c>
    </row>
    <row r="220" spans="1:22" x14ac:dyDescent="0.2">
      <c r="A220">
        <v>1985</v>
      </c>
      <c r="B220">
        <v>3</v>
      </c>
      <c r="C220" s="9">
        <v>56.423200000000001</v>
      </c>
      <c r="D220" s="9">
        <v>106.8</v>
      </c>
      <c r="E220" s="9">
        <v>108.1</v>
      </c>
      <c r="F220" s="9">
        <v>8.58</v>
      </c>
      <c r="G220" s="9">
        <v>7.2</v>
      </c>
      <c r="H220" s="9">
        <v>1.83</v>
      </c>
      <c r="I220" s="8">
        <v>0.36</v>
      </c>
      <c r="J220" s="9">
        <f t="shared" si="18"/>
        <v>0.15076799999999999</v>
      </c>
      <c r="K220" s="9"/>
      <c r="L220" s="9">
        <f>help_quarterly_to_monthly!N220</f>
        <v>7969.9164424648525</v>
      </c>
      <c r="M220" s="9">
        <f t="shared" si="21"/>
        <v>-2.8374445535393691</v>
      </c>
      <c r="N220" s="9"/>
      <c r="O220" s="9">
        <v>103.1</v>
      </c>
      <c r="P220" s="11">
        <v>7.1689111682387105E-2</v>
      </c>
      <c r="Q220" s="8"/>
      <c r="R220" s="8"/>
      <c r="S220" s="10">
        <v>0.179811502480443</v>
      </c>
      <c r="T220" s="8"/>
      <c r="U220" s="8">
        <f t="shared" si="19"/>
        <v>8.58</v>
      </c>
      <c r="V220" s="8">
        <f t="shared" si="20"/>
        <v>8.58</v>
      </c>
    </row>
    <row r="221" spans="1:22" x14ac:dyDescent="0.2">
      <c r="A221">
        <v>1985</v>
      </c>
      <c r="B221">
        <v>4</v>
      </c>
      <c r="C221" s="9">
        <v>56.269300000000001</v>
      </c>
      <c r="D221" s="9">
        <v>107</v>
      </c>
      <c r="E221" s="9">
        <v>108.4</v>
      </c>
      <c r="F221" s="9">
        <v>8.27</v>
      </c>
      <c r="G221" s="9">
        <v>7.3</v>
      </c>
      <c r="H221" s="9">
        <v>2.08</v>
      </c>
      <c r="I221" s="8">
        <v>-0.31</v>
      </c>
      <c r="J221" s="9">
        <f t="shared" si="18"/>
        <v>-0.129828</v>
      </c>
      <c r="K221" s="9"/>
      <c r="L221" s="9">
        <f>help_quarterly_to_monthly!N221</f>
        <v>7994.6857369837699</v>
      </c>
      <c r="M221" s="9">
        <f t="shared" si="21"/>
        <v>-2.9672725535393689</v>
      </c>
      <c r="N221" s="9"/>
      <c r="O221" s="9">
        <v>103.3</v>
      </c>
      <c r="P221" s="11">
        <v>-7.0560297857015897E-2</v>
      </c>
      <c r="Q221" s="8"/>
      <c r="R221" s="8"/>
      <c r="S221" s="10">
        <v>0</v>
      </c>
      <c r="T221" s="8"/>
      <c r="U221" s="8">
        <f t="shared" si="19"/>
        <v>8.27</v>
      </c>
      <c r="V221" s="8">
        <f t="shared" si="20"/>
        <v>8.27</v>
      </c>
    </row>
    <row r="222" spans="1:22" x14ac:dyDescent="0.2">
      <c r="A222">
        <v>1985</v>
      </c>
      <c r="B222">
        <v>5</v>
      </c>
      <c r="C222" s="9">
        <v>56.348799999999997</v>
      </c>
      <c r="D222" s="9">
        <v>107.2</v>
      </c>
      <c r="E222" s="9">
        <v>108.8</v>
      </c>
      <c r="F222" s="9">
        <v>7.97</v>
      </c>
      <c r="G222" s="9">
        <v>7.2</v>
      </c>
      <c r="H222" s="9">
        <v>2.2999999999999998</v>
      </c>
      <c r="I222" s="8">
        <v>0.36</v>
      </c>
      <c r="J222" s="9">
        <f t="shared" si="18"/>
        <v>0.15076799999999999</v>
      </c>
      <c r="K222" s="9"/>
      <c r="L222" s="9">
        <f>help_quarterly_to_monthly!N222</f>
        <v>8019.5320107226426</v>
      </c>
      <c r="M222" s="9">
        <f t="shared" si="21"/>
        <v>-2.8165045535393691</v>
      </c>
      <c r="N222" s="9"/>
      <c r="O222" s="9">
        <v>103.5</v>
      </c>
      <c r="P222" s="11">
        <v>-0.25996623384730699</v>
      </c>
      <c r="Q222" s="8"/>
      <c r="R222" s="8"/>
      <c r="S222" s="10">
        <v>-0.16085385665552199</v>
      </c>
      <c r="T222" s="8"/>
      <c r="U222" s="8">
        <f t="shared" si="19"/>
        <v>7.97</v>
      </c>
      <c r="V222" s="8">
        <f t="shared" si="20"/>
        <v>7.97</v>
      </c>
    </row>
    <row r="223" spans="1:22" x14ac:dyDescent="0.2">
      <c r="A223">
        <v>1985</v>
      </c>
      <c r="B223">
        <v>6</v>
      </c>
      <c r="C223" s="9">
        <v>56.390099999999997</v>
      </c>
      <c r="D223" s="9">
        <v>107.5</v>
      </c>
      <c r="E223" s="9">
        <v>109.1</v>
      </c>
      <c r="F223" s="9">
        <v>7.53</v>
      </c>
      <c r="G223" s="9">
        <v>7.4</v>
      </c>
      <c r="H223" s="9">
        <v>2.2400000000000002</v>
      </c>
      <c r="I223" s="8">
        <v>-0.48</v>
      </c>
      <c r="J223" s="9">
        <f t="shared" si="18"/>
        <v>-0.20102400000000001</v>
      </c>
      <c r="K223" s="9"/>
      <c r="L223" s="9">
        <f>help_quarterly_to_monthly!N223</f>
        <v>8044.249447123495</v>
      </c>
      <c r="M223" s="9">
        <f t="shared" si="21"/>
        <v>-3.017528553539369</v>
      </c>
      <c r="N223" s="9"/>
      <c r="O223" s="9">
        <v>103.3</v>
      </c>
      <c r="P223" s="11">
        <v>9.7516214654296898E-2</v>
      </c>
      <c r="Q223" s="8"/>
      <c r="R223" s="8"/>
      <c r="S223" s="10">
        <v>0</v>
      </c>
      <c r="T223" s="8"/>
      <c r="U223" s="8">
        <f t="shared" si="19"/>
        <v>7.53</v>
      </c>
      <c r="V223" s="8">
        <f t="shared" si="20"/>
        <v>7.53</v>
      </c>
    </row>
    <row r="224" spans="1:22" x14ac:dyDescent="0.2">
      <c r="A224">
        <v>1985</v>
      </c>
      <c r="B224">
        <v>7</v>
      </c>
      <c r="C224" s="9">
        <v>56.023400000000002</v>
      </c>
      <c r="D224" s="9">
        <v>107.7</v>
      </c>
      <c r="E224" s="9">
        <v>109.4</v>
      </c>
      <c r="F224" s="9">
        <v>7.88</v>
      </c>
      <c r="G224" s="9">
        <v>7.4</v>
      </c>
      <c r="H224" s="9">
        <v>2.12</v>
      </c>
      <c r="I224" s="8">
        <v>-0.28000000000000003</v>
      </c>
      <c r="J224" s="9">
        <f t="shared" si="18"/>
        <v>-0.11726400000000001</v>
      </c>
      <c r="K224" s="9"/>
      <c r="L224" s="9">
        <f>help_quarterly_to_monthly!N224</f>
        <v>8069.0430664813357</v>
      </c>
      <c r="M224" s="9">
        <f t="shared" si="21"/>
        <v>-3.134792553539369</v>
      </c>
      <c r="N224" s="9"/>
      <c r="O224" s="9">
        <v>103.2</v>
      </c>
      <c r="P224" s="11">
        <v>5.7133024057110897E-2</v>
      </c>
      <c r="Q224" s="8"/>
      <c r="R224" s="8"/>
      <c r="S224" s="10">
        <v>7.4474203235339001E-2</v>
      </c>
      <c r="T224" s="8"/>
      <c r="U224" s="8">
        <f t="shared" si="19"/>
        <v>7.88</v>
      </c>
      <c r="V224" s="8">
        <f t="shared" si="20"/>
        <v>7.88</v>
      </c>
    </row>
    <row r="225" spans="1:22" x14ac:dyDescent="0.2">
      <c r="A225">
        <v>1985</v>
      </c>
      <c r="B225">
        <v>8</v>
      </c>
      <c r="C225" s="9">
        <v>56.255499999999998</v>
      </c>
      <c r="D225" s="9">
        <v>107.9</v>
      </c>
      <c r="E225" s="9">
        <v>109.8</v>
      </c>
      <c r="F225" s="9">
        <v>7.9</v>
      </c>
      <c r="G225" s="9">
        <v>7.1</v>
      </c>
      <c r="H225" s="9">
        <v>2.17</v>
      </c>
      <c r="I225" s="8">
        <v>0.56000000000000005</v>
      </c>
      <c r="J225" s="9">
        <f t="shared" si="18"/>
        <v>0.23452800000000001</v>
      </c>
      <c r="K225" s="9"/>
      <c r="L225" s="9">
        <f>help_quarterly_to_monthly!N225</f>
        <v>8093.9131036038043</v>
      </c>
      <c r="M225" s="9">
        <f t="shared" si="21"/>
        <v>-2.900264553539369</v>
      </c>
      <c r="N225" s="9"/>
      <c r="O225" s="9">
        <v>102.7</v>
      </c>
      <c r="P225" s="11">
        <v>9.0295767688508305E-2</v>
      </c>
      <c r="Q225" s="8"/>
      <c r="R225" s="8"/>
      <c r="S225" s="10">
        <v>0.18587258391570699</v>
      </c>
      <c r="T225" s="8"/>
      <c r="U225" s="8">
        <f t="shared" si="19"/>
        <v>7.9</v>
      </c>
      <c r="V225" s="8">
        <f t="shared" si="20"/>
        <v>7.9</v>
      </c>
    </row>
    <row r="226" spans="1:22" x14ac:dyDescent="0.2">
      <c r="A226">
        <v>1985</v>
      </c>
      <c r="B226">
        <v>9</v>
      </c>
      <c r="C226" s="9">
        <v>56.4983</v>
      </c>
      <c r="D226" s="9">
        <v>108.1</v>
      </c>
      <c r="E226" s="9">
        <v>110</v>
      </c>
      <c r="F226" s="9">
        <v>7.92</v>
      </c>
      <c r="G226" s="9">
        <v>7.1</v>
      </c>
      <c r="H226" s="9">
        <v>2.11</v>
      </c>
      <c r="I226" s="8">
        <v>0.27</v>
      </c>
      <c r="J226" s="9">
        <f t="shared" si="18"/>
        <v>0.11307600000000001</v>
      </c>
      <c r="K226" s="9"/>
      <c r="L226" s="9">
        <f>help_quarterly_to_monthly!N226</f>
        <v>8118.4866969941459</v>
      </c>
      <c r="M226" s="9">
        <f t="shared" si="21"/>
        <v>-2.787188553539369</v>
      </c>
      <c r="N226" s="9"/>
      <c r="O226" s="9">
        <v>102.1</v>
      </c>
      <c r="P226" s="11">
        <v>0.149225509686323</v>
      </c>
      <c r="Q226" s="8"/>
      <c r="R226" s="8"/>
      <c r="S226" s="10">
        <v>0</v>
      </c>
      <c r="T226" s="8"/>
      <c r="U226" s="8">
        <f t="shared" si="19"/>
        <v>7.92</v>
      </c>
      <c r="V226" s="8">
        <f t="shared" si="20"/>
        <v>7.92</v>
      </c>
    </row>
    <row r="227" spans="1:22" x14ac:dyDescent="0.2">
      <c r="A227">
        <v>1985</v>
      </c>
      <c r="B227">
        <v>10</v>
      </c>
      <c r="C227" s="9">
        <v>56.264800000000001</v>
      </c>
      <c r="D227" s="9">
        <v>108.5</v>
      </c>
      <c r="E227" s="9">
        <v>110.5</v>
      </c>
      <c r="F227" s="9">
        <v>7.99</v>
      </c>
      <c r="G227" s="9">
        <v>7.1</v>
      </c>
      <c r="H227" s="9">
        <v>2.12</v>
      </c>
      <c r="I227" s="8">
        <v>-0.42</v>
      </c>
      <c r="J227" s="9">
        <f t="shared" si="18"/>
        <v>-0.175896</v>
      </c>
      <c r="K227" s="9"/>
      <c r="L227" s="9">
        <f>help_quarterly_to_monthly!N227</f>
        <v>8143.1348972507212</v>
      </c>
      <c r="M227" s="9">
        <f t="shared" si="21"/>
        <v>-2.9630845535393688</v>
      </c>
      <c r="N227" s="9"/>
      <c r="O227" s="9">
        <v>102.9</v>
      </c>
      <c r="P227" s="11">
        <v>0.25650444427396202</v>
      </c>
      <c r="Q227" s="8"/>
      <c r="R227" s="8"/>
      <c r="S227" s="10">
        <v>0.115210845016189</v>
      </c>
      <c r="T227" s="8"/>
      <c r="U227" s="8">
        <f t="shared" si="19"/>
        <v>7.99</v>
      </c>
      <c r="V227" s="8">
        <f t="shared" si="20"/>
        <v>7.99</v>
      </c>
    </row>
    <row r="228" spans="1:22" x14ac:dyDescent="0.2">
      <c r="A228">
        <v>1985</v>
      </c>
      <c r="B228">
        <v>11</v>
      </c>
      <c r="C228" s="9">
        <v>56.454900000000002</v>
      </c>
      <c r="D228" s="9">
        <v>109</v>
      </c>
      <c r="E228" s="9">
        <v>111.1</v>
      </c>
      <c r="F228" s="9">
        <v>8.0500000000000007</v>
      </c>
      <c r="G228" s="9">
        <v>7</v>
      </c>
      <c r="H228" s="9">
        <v>2.21</v>
      </c>
      <c r="I228" s="8">
        <v>0.28999999999999998</v>
      </c>
      <c r="J228" s="9">
        <f t="shared" si="18"/>
        <v>0.12145199999999999</v>
      </c>
      <c r="K228" s="9"/>
      <c r="L228" s="9">
        <f>help_quarterly_to_monthly!N228</f>
        <v>8167.8579308843091</v>
      </c>
      <c r="M228" s="9">
        <f t="shared" si="21"/>
        <v>-2.8416325535393687</v>
      </c>
      <c r="N228" s="9"/>
      <c r="O228" s="9">
        <v>103.4</v>
      </c>
      <c r="P228" s="11">
        <v>0.22325210273429899</v>
      </c>
      <c r="Q228" s="8"/>
      <c r="R228" s="8"/>
      <c r="S228" s="10">
        <v>5.67201634820374E-2</v>
      </c>
      <c r="T228" s="8"/>
      <c r="U228" s="8">
        <f t="shared" si="19"/>
        <v>8.0500000000000007</v>
      </c>
      <c r="V228" s="8">
        <f t="shared" si="20"/>
        <v>8.0500000000000007</v>
      </c>
    </row>
    <row r="229" spans="1:22" x14ac:dyDescent="0.2">
      <c r="A229">
        <v>1985</v>
      </c>
      <c r="B229">
        <v>12</v>
      </c>
      <c r="C229" s="9">
        <v>57.0458</v>
      </c>
      <c r="D229" s="9">
        <v>109.5</v>
      </c>
      <c r="E229" s="9">
        <v>111.4</v>
      </c>
      <c r="F229" s="9">
        <v>8.27</v>
      </c>
      <c r="G229" s="9">
        <v>7</v>
      </c>
      <c r="H229" s="9">
        <v>2.3199999999999998</v>
      </c>
      <c r="I229" s="8">
        <v>0.3</v>
      </c>
      <c r="J229" s="9">
        <f t="shared" si="18"/>
        <v>0.12564</v>
      </c>
      <c r="K229" s="9"/>
      <c r="L229" s="9">
        <f>help_quarterly_to_monthly!N229</f>
        <v>8192.2712089579127</v>
      </c>
      <c r="M229" s="9">
        <f t="shared" si="21"/>
        <v>-2.7159925535393685</v>
      </c>
      <c r="N229" s="9"/>
      <c r="O229" s="9">
        <v>103.6</v>
      </c>
      <c r="P229" s="11">
        <v>9.6369754110654498E-3</v>
      </c>
      <c r="Q229" s="8"/>
      <c r="R229" s="8"/>
      <c r="S229" s="10">
        <v>-2.19743535772398E-2</v>
      </c>
      <c r="T229" s="8"/>
      <c r="U229" s="8">
        <f t="shared" si="19"/>
        <v>8.27</v>
      </c>
      <c r="V229" s="8">
        <f t="shared" si="20"/>
        <v>8.27</v>
      </c>
    </row>
    <row r="230" spans="1:22" x14ac:dyDescent="0.2">
      <c r="A230">
        <v>1986</v>
      </c>
      <c r="B230">
        <v>1</v>
      </c>
      <c r="C230" s="9">
        <v>57.310400000000001</v>
      </c>
      <c r="D230" s="9">
        <v>109.9</v>
      </c>
      <c r="E230" s="9">
        <v>111.9</v>
      </c>
      <c r="F230" s="9">
        <v>8.14</v>
      </c>
      <c r="G230" s="9">
        <v>6.7</v>
      </c>
      <c r="H230" s="9">
        <v>2.25</v>
      </c>
      <c r="I230" s="8">
        <v>0.56000000000000005</v>
      </c>
      <c r="J230" s="9">
        <f t="shared" si="18"/>
        <v>0.23452800000000001</v>
      </c>
      <c r="K230" s="9"/>
      <c r="L230" s="9">
        <f>help_quarterly_to_monthly!N230</f>
        <v>8216.7574569767858</v>
      </c>
      <c r="M230" s="9">
        <f t="shared" si="21"/>
        <v>-2.4814645535393685</v>
      </c>
      <c r="N230" s="9"/>
      <c r="O230" s="9">
        <v>103.2</v>
      </c>
      <c r="P230" s="11">
        <v>0.26865277349102401</v>
      </c>
      <c r="Q230" s="8"/>
      <c r="R230" s="8"/>
      <c r="S230" s="10">
        <v>0</v>
      </c>
      <c r="T230" s="8"/>
      <c r="U230" s="8">
        <f t="shared" si="19"/>
        <v>8.14</v>
      </c>
      <c r="V230" s="8">
        <f t="shared" si="20"/>
        <v>8.14</v>
      </c>
    </row>
    <row r="231" spans="1:22" x14ac:dyDescent="0.2">
      <c r="A231">
        <v>1986</v>
      </c>
      <c r="B231">
        <v>2</v>
      </c>
      <c r="C231" s="9">
        <v>56.934399999999997</v>
      </c>
      <c r="D231" s="9">
        <v>109.7</v>
      </c>
      <c r="E231" s="9">
        <v>112.2</v>
      </c>
      <c r="F231" s="9">
        <v>7.86</v>
      </c>
      <c r="G231" s="9">
        <v>7.2</v>
      </c>
      <c r="H231" s="9">
        <v>2.41</v>
      </c>
      <c r="I231" s="8">
        <v>-0.52</v>
      </c>
      <c r="J231" s="9">
        <f t="shared" si="18"/>
        <v>-0.217776</v>
      </c>
      <c r="K231" s="9"/>
      <c r="L231" s="9">
        <f>help_quarterly_to_monthly!N231</f>
        <v>8241.3168930441097</v>
      </c>
      <c r="M231" s="9">
        <f t="shared" si="21"/>
        <v>-2.6992405535393686</v>
      </c>
      <c r="N231" s="9"/>
      <c r="O231" s="9">
        <v>101.7</v>
      </c>
      <c r="P231" s="11">
        <v>-0.19520362788124701</v>
      </c>
      <c r="Q231" s="8"/>
      <c r="R231" s="8"/>
      <c r="S231" s="10">
        <v>-7.1645444045057696E-2</v>
      </c>
      <c r="T231" s="8"/>
      <c r="U231" s="8">
        <f t="shared" si="19"/>
        <v>7.86</v>
      </c>
      <c r="V231" s="8">
        <f t="shared" si="20"/>
        <v>7.86</v>
      </c>
    </row>
    <row r="232" spans="1:22" x14ac:dyDescent="0.2">
      <c r="A232">
        <v>1986</v>
      </c>
      <c r="B232">
        <v>3</v>
      </c>
      <c r="C232" s="9">
        <v>56.542000000000002</v>
      </c>
      <c r="D232" s="9">
        <v>109.1</v>
      </c>
      <c r="E232" s="9">
        <v>112.5</v>
      </c>
      <c r="F232" s="9">
        <v>7.48</v>
      </c>
      <c r="G232" s="9">
        <v>7.2</v>
      </c>
      <c r="H232" s="9">
        <v>2.72</v>
      </c>
      <c r="I232" s="8">
        <v>-0.2</v>
      </c>
      <c r="J232" s="9">
        <f t="shared" si="18"/>
        <v>-8.3760000000000001E-2</v>
      </c>
      <c r="K232" s="9"/>
      <c r="L232" s="9">
        <f>help_quarterly_to_monthly!N232</f>
        <v>8265.6224800289983</v>
      </c>
      <c r="M232" s="9">
        <f t="shared" si="21"/>
        <v>-2.7830005535393685</v>
      </c>
      <c r="N232" s="9"/>
      <c r="O232" s="9">
        <v>100.3</v>
      </c>
      <c r="P232" s="11">
        <v>0.57406609472855596</v>
      </c>
      <c r="Q232" s="8"/>
      <c r="R232" s="8"/>
      <c r="S232" s="10">
        <v>0</v>
      </c>
      <c r="T232" s="8"/>
      <c r="U232" s="8">
        <f t="shared" si="19"/>
        <v>7.48</v>
      </c>
      <c r="V232" s="8">
        <f t="shared" si="20"/>
        <v>7.48</v>
      </c>
    </row>
    <row r="233" spans="1:22" x14ac:dyDescent="0.2">
      <c r="A233">
        <v>1986</v>
      </c>
      <c r="B233">
        <v>4</v>
      </c>
      <c r="C233" s="9">
        <v>56.559899999999999</v>
      </c>
      <c r="D233" s="9">
        <v>108.7</v>
      </c>
      <c r="E233" s="9">
        <v>112.9</v>
      </c>
      <c r="F233" s="9">
        <v>6.99</v>
      </c>
      <c r="G233" s="9">
        <v>7.1</v>
      </c>
      <c r="H233" s="9">
        <v>2.89</v>
      </c>
      <c r="I233" s="8">
        <v>0.46</v>
      </c>
      <c r="J233" s="9">
        <f t="shared" si="18"/>
        <v>0.19264800000000001</v>
      </c>
      <c r="K233" s="9"/>
      <c r="L233" s="9">
        <f>help_quarterly_to_monthly!N233</f>
        <v>8289.9997499216333</v>
      </c>
      <c r="M233" s="9">
        <f t="shared" si="21"/>
        <v>-2.5903525535393683</v>
      </c>
      <c r="N233" s="9"/>
      <c r="O233" s="9">
        <v>99.6</v>
      </c>
      <c r="P233" s="11">
        <v>0.52077341974098001</v>
      </c>
      <c r="Q233" s="8"/>
      <c r="R233" s="8"/>
      <c r="S233" s="10">
        <v>0.190890637152244</v>
      </c>
      <c r="T233" s="8"/>
      <c r="U233" s="8">
        <f t="shared" si="19"/>
        <v>6.99</v>
      </c>
      <c r="V233" s="8">
        <f t="shared" si="20"/>
        <v>6.99</v>
      </c>
    </row>
    <row r="234" spans="1:22" x14ac:dyDescent="0.2">
      <c r="A234">
        <v>1986</v>
      </c>
      <c r="B234">
        <v>5</v>
      </c>
      <c r="C234" s="9">
        <v>56.682299999999998</v>
      </c>
      <c r="D234" s="9">
        <v>109</v>
      </c>
      <c r="E234" s="9">
        <v>113.1</v>
      </c>
      <c r="F234" s="9">
        <v>6.85</v>
      </c>
      <c r="G234" s="9">
        <v>7.2</v>
      </c>
      <c r="H234" s="9">
        <v>2.58</v>
      </c>
      <c r="I234" s="8">
        <v>-0.13</v>
      </c>
      <c r="J234" s="9">
        <f t="shared" si="18"/>
        <v>-5.4443999999999999E-2</v>
      </c>
      <c r="K234" s="9"/>
      <c r="L234" s="9">
        <f>help_quarterly_to_monthly!N234</f>
        <v>8314.4489141318445</v>
      </c>
      <c r="M234" s="9">
        <f t="shared" si="21"/>
        <v>-2.6447965535393685</v>
      </c>
      <c r="N234" s="9"/>
      <c r="O234" s="9">
        <v>100</v>
      </c>
      <c r="P234" s="11">
        <v>1.9761554918714001E-2</v>
      </c>
      <c r="Q234" s="8"/>
      <c r="R234" s="8"/>
      <c r="S234" s="10">
        <v>9.5901667127274201E-2</v>
      </c>
      <c r="T234" s="8"/>
      <c r="U234" s="8">
        <f t="shared" si="19"/>
        <v>6.85</v>
      </c>
      <c r="V234" s="8">
        <f t="shared" si="20"/>
        <v>6.85</v>
      </c>
    </row>
    <row r="235" spans="1:22" x14ac:dyDescent="0.2">
      <c r="A235">
        <v>1986</v>
      </c>
      <c r="B235">
        <v>6</v>
      </c>
      <c r="C235" s="9">
        <v>56.497599999999998</v>
      </c>
      <c r="D235" s="9">
        <v>109.4</v>
      </c>
      <c r="E235" s="9">
        <v>113.4</v>
      </c>
      <c r="F235" s="9">
        <v>6.92</v>
      </c>
      <c r="G235" s="9">
        <v>7.2</v>
      </c>
      <c r="H235" s="9">
        <v>2.54</v>
      </c>
      <c r="I235" s="8">
        <v>-0.1</v>
      </c>
      <c r="J235" s="9">
        <f t="shared" si="18"/>
        <v>-4.1880000000000001E-2</v>
      </c>
      <c r="K235" s="9"/>
      <c r="L235" s="9">
        <f>help_quarterly_to_monthly!N235</f>
        <v>8338.7365804771744</v>
      </c>
      <c r="M235" s="9">
        <f t="shared" si="21"/>
        <v>-2.6866765535393684</v>
      </c>
      <c r="N235" s="9"/>
      <c r="O235" s="9">
        <v>99.9</v>
      </c>
      <c r="P235" s="11">
        <v>6.1508519142494403E-2</v>
      </c>
      <c r="Q235" s="8"/>
      <c r="R235" s="8"/>
      <c r="S235" s="10">
        <v>0</v>
      </c>
      <c r="T235" s="8"/>
      <c r="U235" s="8">
        <f t="shared" si="19"/>
        <v>6.92</v>
      </c>
      <c r="V235" s="8">
        <f t="shared" si="20"/>
        <v>6.92</v>
      </c>
    </row>
    <row r="236" spans="1:22" x14ac:dyDescent="0.2">
      <c r="A236">
        <v>1986</v>
      </c>
      <c r="B236">
        <v>7</v>
      </c>
      <c r="C236" s="9">
        <v>56.814</v>
      </c>
      <c r="D236" s="9">
        <v>109.5</v>
      </c>
      <c r="E236" s="9">
        <v>113.8</v>
      </c>
      <c r="F236" s="9">
        <v>6.56</v>
      </c>
      <c r="G236" s="9">
        <v>7</v>
      </c>
      <c r="H236" s="9">
        <v>2.86</v>
      </c>
      <c r="I236" s="8">
        <v>0.28999999999999998</v>
      </c>
      <c r="J236" s="9">
        <f t="shared" si="18"/>
        <v>0.12145199999999999</v>
      </c>
      <c r="K236" s="9"/>
      <c r="L236" s="9">
        <f>help_quarterly_to_monthly!N236</f>
        <v>8363.0951944875251</v>
      </c>
      <c r="M236" s="9">
        <f t="shared" si="21"/>
        <v>-2.5652245535393683</v>
      </c>
      <c r="N236" s="9"/>
      <c r="O236" s="9">
        <v>99.4</v>
      </c>
      <c r="P236" s="11">
        <v>0.73191467521113096</v>
      </c>
      <c r="Q236" s="8"/>
      <c r="R236" s="8"/>
      <c r="S236" s="10">
        <v>-0.19929508032918899</v>
      </c>
      <c r="T236" s="8"/>
      <c r="U236" s="8">
        <f t="shared" si="19"/>
        <v>6.56</v>
      </c>
      <c r="V236" s="8">
        <f t="shared" si="20"/>
        <v>6.56</v>
      </c>
    </row>
    <row r="237" spans="1:22" x14ac:dyDescent="0.2">
      <c r="A237">
        <v>1986</v>
      </c>
      <c r="B237">
        <v>8</v>
      </c>
      <c r="C237" s="9">
        <v>56.738100000000003</v>
      </c>
      <c r="D237" s="9">
        <v>109.6</v>
      </c>
      <c r="E237" s="9">
        <v>114.2</v>
      </c>
      <c r="F237" s="9">
        <v>6.17</v>
      </c>
      <c r="G237" s="9">
        <v>6.9</v>
      </c>
      <c r="H237" s="9">
        <v>3.01</v>
      </c>
      <c r="I237" s="8">
        <v>0.1</v>
      </c>
      <c r="J237" s="9">
        <f t="shared" si="18"/>
        <v>4.1880000000000001E-2</v>
      </c>
      <c r="K237" s="9"/>
      <c r="L237" s="9">
        <f>help_quarterly_to_monthly!N237</f>
        <v>8387.5249634109605</v>
      </c>
      <c r="M237" s="9">
        <f t="shared" si="21"/>
        <v>-2.5233445535393684</v>
      </c>
      <c r="N237" s="9"/>
      <c r="O237" s="9">
        <v>99.3</v>
      </c>
      <c r="P237" s="11">
        <v>0.70116386127660602</v>
      </c>
      <c r="Q237" s="8"/>
      <c r="R237" s="8"/>
      <c r="S237" s="10">
        <v>-0.21763165017169001</v>
      </c>
      <c r="T237" s="8"/>
      <c r="U237" s="8">
        <f t="shared" si="19"/>
        <v>6.17</v>
      </c>
      <c r="V237" s="8">
        <f t="shared" si="20"/>
        <v>6.17</v>
      </c>
    </row>
    <row r="238" spans="1:22" x14ac:dyDescent="0.2">
      <c r="A238">
        <v>1986</v>
      </c>
      <c r="B238">
        <v>9</v>
      </c>
      <c r="C238" s="9">
        <v>56.853200000000001</v>
      </c>
      <c r="D238" s="9">
        <v>110</v>
      </c>
      <c r="E238" s="9">
        <v>114.6</v>
      </c>
      <c r="F238" s="9">
        <v>5.89</v>
      </c>
      <c r="G238" s="9">
        <v>7</v>
      </c>
      <c r="H238" s="9">
        <v>2.75</v>
      </c>
      <c r="I238" s="8">
        <v>0.64</v>
      </c>
      <c r="J238" s="9">
        <f t="shared" si="18"/>
        <v>0.26803199999999999</v>
      </c>
      <c r="K238" s="9"/>
      <c r="L238" s="9">
        <f>help_quarterly_to_monthly!N238</f>
        <v>8411.7613164038066</v>
      </c>
      <c r="M238" s="9">
        <f t="shared" si="21"/>
        <v>-2.2553125535393685</v>
      </c>
      <c r="N238" s="9"/>
      <c r="O238" s="9">
        <v>99.4</v>
      </c>
      <c r="P238" s="11">
        <v>0.32656128895418202</v>
      </c>
      <c r="Q238" s="8"/>
      <c r="R238" s="8"/>
      <c r="S238" s="10">
        <v>1.3282139390977899E-2</v>
      </c>
      <c r="T238" s="8"/>
      <c r="U238" s="8">
        <f t="shared" si="19"/>
        <v>5.89</v>
      </c>
      <c r="V238" s="8">
        <f t="shared" si="20"/>
        <v>5.89</v>
      </c>
    </row>
    <row r="239" spans="1:22" x14ac:dyDescent="0.2">
      <c r="A239">
        <v>1986</v>
      </c>
      <c r="B239">
        <v>10</v>
      </c>
      <c r="C239" s="9">
        <v>57.119100000000003</v>
      </c>
      <c r="D239" s="9">
        <v>110.2</v>
      </c>
      <c r="E239" s="9">
        <v>115</v>
      </c>
      <c r="F239" s="9">
        <v>5.85</v>
      </c>
      <c r="G239" s="9">
        <v>7</v>
      </c>
      <c r="H239" s="9">
        <v>2.81</v>
      </c>
      <c r="I239" s="8">
        <v>-0.25</v>
      </c>
      <c r="J239" s="9">
        <f t="shared" si="18"/>
        <v>-0.1047</v>
      </c>
      <c r="K239" s="9"/>
      <c r="L239" s="9">
        <f>help_quarterly_to_monthly!N239</f>
        <v>8436.0677020712428</v>
      </c>
      <c r="M239" s="9">
        <f t="shared" si="21"/>
        <v>-2.3600125535393683</v>
      </c>
      <c r="N239" s="9"/>
      <c r="O239" s="9">
        <v>99.7</v>
      </c>
      <c r="P239" s="11">
        <v>0.54076117335761698</v>
      </c>
      <c r="Q239" s="8"/>
      <c r="R239" s="8"/>
      <c r="S239" s="10">
        <v>0</v>
      </c>
      <c r="T239" s="8"/>
      <c r="U239" s="8">
        <f t="shared" si="19"/>
        <v>5.85</v>
      </c>
      <c r="V239" s="8">
        <f t="shared" si="20"/>
        <v>5.85</v>
      </c>
    </row>
    <row r="240" spans="1:22" x14ac:dyDescent="0.2">
      <c r="A240">
        <v>1986</v>
      </c>
      <c r="B240">
        <v>11</v>
      </c>
      <c r="C240" s="9">
        <v>57.379199999999997</v>
      </c>
      <c r="D240" s="9">
        <v>110.4</v>
      </c>
      <c r="E240" s="9">
        <v>115.3</v>
      </c>
      <c r="F240" s="9">
        <v>6.04</v>
      </c>
      <c r="G240" s="9">
        <v>6.9</v>
      </c>
      <c r="H240" s="9">
        <v>2.82</v>
      </c>
      <c r="I240" s="8">
        <v>0.04</v>
      </c>
      <c r="J240" s="9">
        <f t="shared" si="18"/>
        <v>1.6752E-2</v>
      </c>
      <c r="K240" s="9"/>
      <c r="L240" s="9">
        <f>help_quarterly_to_monthly!N240</f>
        <v>8460.4443227776919</v>
      </c>
      <c r="M240" s="9">
        <f t="shared" si="21"/>
        <v>-2.3432605535393685</v>
      </c>
      <c r="N240" s="9"/>
      <c r="O240" s="9">
        <v>99.8</v>
      </c>
      <c r="P240" s="11">
        <v>0.63062671376256596</v>
      </c>
      <c r="Q240" s="8"/>
      <c r="R240" s="8"/>
      <c r="S240" s="10">
        <v>1.7472192811460702E-2</v>
      </c>
      <c r="T240" s="8"/>
      <c r="U240" s="8">
        <f t="shared" si="19"/>
        <v>6.04</v>
      </c>
      <c r="V240" s="8">
        <f t="shared" si="20"/>
        <v>6.04</v>
      </c>
    </row>
    <row r="241" spans="1:22" x14ac:dyDescent="0.2">
      <c r="A241">
        <v>1986</v>
      </c>
      <c r="B241">
        <v>12</v>
      </c>
      <c r="C241" s="9">
        <v>57.862299999999998</v>
      </c>
      <c r="D241" s="9">
        <v>110.8</v>
      </c>
      <c r="E241" s="9">
        <v>115.6</v>
      </c>
      <c r="F241" s="9">
        <v>6.91</v>
      </c>
      <c r="G241" s="9">
        <v>6.6</v>
      </c>
      <c r="H241" s="9">
        <v>2.86</v>
      </c>
      <c r="I241" s="8">
        <v>0.88</v>
      </c>
      <c r="J241" s="9">
        <f t="shared" si="18"/>
        <v>0.36854399999999998</v>
      </c>
      <c r="K241" s="9"/>
      <c r="L241" s="9">
        <f>help_quarterly_to_monthly!N241</f>
        <v>8484.5426887814319</v>
      </c>
      <c r="M241" s="9">
        <f t="shared" si="21"/>
        <v>-1.9747165535393685</v>
      </c>
      <c r="N241" s="9"/>
      <c r="O241" s="9">
        <v>99.7</v>
      </c>
      <c r="P241" s="11">
        <v>0.67258703634310701</v>
      </c>
      <c r="Q241" s="8"/>
      <c r="R241" s="8"/>
      <c r="S241" s="10">
        <v>-5.80325727278906E-2</v>
      </c>
      <c r="T241" s="8"/>
      <c r="U241" s="8">
        <f t="shared" si="19"/>
        <v>6.91</v>
      </c>
      <c r="V241" s="8">
        <f>F241</f>
        <v>6.91</v>
      </c>
    </row>
    <row r="242" spans="1:22" x14ac:dyDescent="0.2">
      <c r="A242">
        <v>1987</v>
      </c>
      <c r="B242">
        <v>1</v>
      </c>
      <c r="C242" s="8">
        <v>57.685000000000002</v>
      </c>
      <c r="D242" s="8">
        <v>111.4</v>
      </c>
      <c r="E242" s="8">
        <v>115.9</v>
      </c>
      <c r="F242" s="8">
        <v>6.43</v>
      </c>
      <c r="G242" s="8">
        <v>6.6</v>
      </c>
      <c r="H242" s="8">
        <v>2.64</v>
      </c>
      <c r="I242" s="8">
        <v>-0.95</v>
      </c>
      <c r="J242" s="9">
        <f t="shared" si="18"/>
        <v>-0.39785999999999999</v>
      </c>
      <c r="K242" s="8"/>
      <c r="L242" s="8">
        <f>help_quarterly_to_monthly!N242</f>
        <v>8508.7096955352208</v>
      </c>
      <c r="M242" s="8">
        <f t="shared" si="21"/>
        <v>-2.3725765535393686</v>
      </c>
      <c r="N242" s="8"/>
      <c r="O242" s="8">
        <v>100.5</v>
      </c>
      <c r="P242" s="11">
        <v>0.540305660965408</v>
      </c>
      <c r="Q242" s="8"/>
      <c r="R242" s="8"/>
      <c r="S242" s="10">
        <v>0</v>
      </c>
      <c r="T242" s="8"/>
      <c r="U242" s="8">
        <f t="shared" si="19"/>
        <v>6.43</v>
      </c>
      <c r="V242" s="11">
        <v>5.4851150200000003</v>
      </c>
    </row>
    <row r="243" spans="1:22" x14ac:dyDescent="0.2">
      <c r="A243">
        <v>1987</v>
      </c>
      <c r="B243">
        <v>2</v>
      </c>
      <c r="C243" s="8">
        <v>58.439900000000002</v>
      </c>
      <c r="D243" s="8">
        <v>111.8</v>
      </c>
      <c r="E243" s="8">
        <v>116.2</v>
      </c>
      <c r="F243" s="8">
        <v>6.1</v>
      </c>
      <c r="G243" s="8">
        <v>6.6</v>
      </c>
      <c r="H243" s="8">
        <v>2.4</v>
      </c>
      <c r="I243" s="8">
        <v>1.45</v>
      </c>
      <c r="J243" s="9">
        <f t="shared" si="18"/>
        <v>0.60726000000000002</v>
      </c>
      <c r="K243" s="8"/>
      <c r="L243" s="8">
        <f>help_quarterly_to_monthly!N243</f>
        <v>8532.9455385524179</v>
      </c>
      <c r="M243" s="8">
        <f t="shared" si="21"/>
        <v>-1.7653165535393684</v>
      </c>
      <c r="N243" s="8"/>
      <c r="O243" s="8">
        <v>101</v>
      </c>
      <c r="P243" s="11">
        <v>0.58325227205718</v>
      </c>
      <c r="Q243" s="8"/>
      <c r="R243" s="8"/>
      <c r="S243" s="10">
        <v>0.20143382971610699</v>
      </c>
      <c r="T243" s="8"/>
      <c r="U243" s="8">
        <f t="shared" si="19"/>
        <v>6.1</v>
      </c>
      <c r="V243" s="11">
        <v>5.7215942899999996</v>
      </c>
    </row>
    <row r="244" spans="1:22" x14ac:dyDescent="0.2">
      <c r="A244">
        <v>1987</v>
      </c>
      <c r="B244">
        <v>3</v>
      </c>
      <c r="C244" s="8">
        <v>58.515999999999998</v>
      </c>
      <c r="D244" s="8">
        <v>112.2</v>
      </c>
      <c r="E244" s="8">
        <v>116.6</v>
      </c>
      <c r="F244" s="8">
        <v>6.13</v>
      </c>
      <c r="G244" s="8">
        <v>6.6</v>
      </c>
      <c r="H244" s="8">
        <v>2.36</v>
      </c>
      <c r="I244" s="8">
        <v>0.12</v>
      </c>
      <c r="J244" s="9">
        <f t="shared" si="18"/>
        <v>5.0256000000000002E-2</v>
      </c>
      <c r="K244" s="8"/>
      <c r="L244" s="8">
        <f>help_quarterly_to_monthly!N244</f>
        <v>8556.8652552719104</v>
      </c>
      <c r="M244" s="8">
        <f t="shared" si="21"/>
        <v>-1.7150605535393684</v>
      </c>
      <c r="N244" s="8"/>
      <c r="O244" s="8">
        <v>101.2</v>
      </c>
      <c r="P244" s="11">
        <v>0.47341481613014103</v>
      </c>
      <c r="Q244" s="8"/>
      <c r="R244" s="8"/>
      <c r="S244" s="10">
        <v>0.24267617052434601</v>
      </c>
      <c r="T244" s="8"/>
      <c r="U244" s="8">
        <f t="shared" si="19"/>
        <v>6.13</v>
      </c>
      <c r="V244" s="11">
        <v>5.7330744500000002</v>
      </c>
    </row>
    <row r="245" spans="1:22" x14ac:dyDescent="0.2">
      <c r="A245">
        <v>1987</v>
      </c>
      <c r="B245">
        <v>4</v>
      </c>
      <c r="C245" s="8">
        <v>58.885100000000001</v>
      </c>
      <c r="D245" s="8">
        <v>112.7</v>
      </c>
      <c r="E245" s="8">
        <v>117.3</v>
      </c>
      <c r="F245" s="8">
        <v>6.37</v>
      </c>
      <c r="G245" s="8">
        <v>6.3</v>
      </c>
      <c r="H245" s="8">
        <v>2.02</v>
      </c>
      <c r="I245" s="8">
        <v>0.23</v>
      </c>
      <c r="J245" s="9">
        <f t="shared" si="18"/>
        <v>9.6324000000000007E-2</v>
      </c>
      <c r="K245" s="8"/>
      <c r="L245" s="8">
        <f>help_quarterly_to_monthly!N245</f>
        <v>8580.8520242004397</v>
      </c>
      <c r="M245" s="8">
        <f t="shared" si="21"/>
        <v>-1.6187365535393683</v>
      </c>
      <c r="N245" s="8"/>
      <c r="O245" s="8">
        <v>101.9</v>
      </c>
      <c r="P245" s="11">
        <v>-0.28567118375782502</v>
      </c>
      <c r="Q245" s="8"/>
      <c r="R245" s="8"/>
      <c r="S245" s="10">
        <v>0</v>
      </c>
      <c r="T245" s="8"/>
      <c r="U245" s="8">
        <f t="shared" si="19"/>
        <v>6.37</v>
      </c>
      <c r="V245" s="11">
        <v>5.9415845300000001</v>
      </c>
    </row>
    <row r="246" spans="1:22" x14ac:dyDescent="0.2">
      <c r="A246">
        <v>1987</v>
      </c>
      <c r="B246">
        <v>5</v>
      </c>
      <c r="C246" s="8">
        <v>59.265300000000003</v>
      </c>
      <c r="D246" s="8">
        <v>113</v>
      </c>
      <c r="E246" s="8">
        <v>117.7</v>
      </c>
      <c r="F246" s="8">
        <v>6.85</v>
      </c>
      <c r="G246" s="8">
        <v>6.3</v>
      </c>
      <c r="H246" s="8">
        <v>1.9</v>
      </c>
      <c r="I246" s="8">
        <v>0.42</v>
      </c>
      <c r="J246" s="9">
        <f t="shared" si="18"/>
        <v>0.175896</v>
      </c>
      <c r="K246" s="8"/>
      <c r="L246" s="8">
        <f>help_quarterly_to_monthly!N246</f>
        <v>8604.9060333000416</v>
      </c>
      <c r="M246" s="8">
        <f t="shared" si="21"/>
        <v>-1.4428405535393682</v>
      </c>
      <c r="N246" s="8"/>
      <c r="O246" s="8">
        <v>102.6</v>
      </c>
      <c r="P246" s="11">
        <v>0.19033517358687399</v>
      </c>
      <c r="Q246" s="8"/>
      <c r="R246" s="8"/>
      <c r="S246" s="10">
        <v>0.259542937820683</v>
      </c>
      <c r="T246" s="8"/>
      <c r="U246" s="8">
        <f t="shared" si="19"/>
        <v>6.85</v>
      </c>
      <c r="V246" s="11">
        <v>6.2093431099999998</v>
      </c>
    </row>
    <row r="247" spans="1:22" x14ac:dyDescent="0.2">
      <c r="A247">
        <v>1987</v>
      </c>
      <c r="B247">
        <v>6</v>
      </c>
      <c r="C247" s="8">
        <v>59.540900000000001</v>
      </c>
      <c r="D247" s="8">
        <v>113.5</v>
      </c>
      <c r="E247" s="8">
        <v>117.9</v>
      </c>
      <c r="F247" s="8">
        <v>6.73</v>
      </c>
      <c r="G247" s="8">
        <v>6.2</v>
      </c>
      <c r="H247" s="8">
        <v>2.12</v>
      </c>
      <c r="I247" s="8">
        <v>0.26</v>
      </c>
      <c r="J247" s="9">
        <f t="shared" si="18"/>
        <v>0.108888</v>
      </c>
      <c r="K247" s="8"/>
      <c r="L247" s="8">
        <f>help_quarterly_to_monthly!N247</f>
        <v>8628.7034961079298</v>
      </c>
      <c r="M247" s="8">
        <f t="shared" si="21"/>
        <v>-1.3339525535393681</v>
      </c>
      <c r="N247" s="8"/>
      <c r="O247" s="8">
        <v>103</v>
      </c>
      <c r="P247" s="11">
        <v>0.18102664232395599</v>
      </c>
      <c r="Q247" s="8"/>
      <c r="R247" s="8"/>
      <c r="S247" s="10">
        <v>0</v>
      </c>
      <c r="T247" s="8"/>
      <c r="U247" s="8">
        <f t="shared" si="19"/>
        <v>6.73</v>
      </c>
      <c r="V247" s="11">
        <v>6.20189652</v>
      </c>
    </row>
    <row r="248" spans="1:22" x14ac:dyDescent="0.2">
      <c r="A248">
        <v>1987</v>
      </c>
      <c r="B248">
        <v>7</v>
      </c>
      <c r="C248" s="8">
        <v>59.953600000000002</v>
      </c>
      <c r="D248" s="8">
        <v>113.8</v>
      </c>
      <c r="E248" s="8">
        <v>118.3</v>
      </c>
      <c r="F248" s="8">
        <v>6.58</v>
      </c>
      <c r="G248" s="8">
        <v>6.1</v>
      </c>
      <c r="H248" s="8">
        <v>2.16</v>
      </c>
      <c r="I248" s="8">
        <v>0.65</v>
      </c>
      <c r="J248" s="9">
        <f t="shared" si="18"/>
        <v>0.27222000000000002</v>
      </c>
      <c r="K248" s="8"/>
      <c r="L248" s="8">
        <f>help_quarterly_to_monthly!N248</f>
        <v>8652.5667724452178</v>
      </c>
      <c r="M248" s="8">
        <f t="shared" si="21"/>
        <v>-1.061732553539368</v>
      </c>
      <c r="N248" s="8"/>
      <c r="O248" s="8">
        <v>103.5</v>
      </c>
      <c r="P248" s="11">
        <v>0.27560181604982098</v>
      </c>
      <c r="Q248" s="8"/>
      <c r="R248" s="8"/>
      <c r="S248" s="10">
        <v>-1.38289007431161E-2</v>
      </c>
      <c r="T248" s="8"/>
      <c r="U248" s="8">
        <f t="shared" si="19"/>
        <v>6.58</v>
      </c>
      <c r="V248" s="11">
        <v>6.06648868</v>
      </c>
    </row>
    <row r="249" spans="1:22" x14ac:dyDescent="0.2">
      <c r="A249">
        <v>1987</v>
      </c>
      <c r="B249">
        <v>8</v>
      </c>
      <c r="C249" s="8">
        <v>60.451700000000002</v>
      </c>
      <c r="D249" s="8">
        <v>114.3</v>
      </c>
      <c r="E249" s="8">
        <v>118.7</v>
      </c>
      <c r="F249" s="8">
        <v>6.73</v>
      </c>
      <c r="G249" s="8">
        <v>6</v>
      </c>
      <c r="H249" s="8">
        <v>2.04</v>
      </c>
      <c r="I249" s="8">
        <v>0.33</v>
      </c>
      <c r="J249" s="9">
        <f t="shared" si="18"/>
        <v>0.13820400000000002</v>
      </c>
      <c r="K249" s="8"/>
      <c r="L249" s="8">
        <f>help_quarterly_to_monthly!N249</f>
        <v>8676.4960443237469</v>
      </c>
      <c r="M249" s="8">
        <f t="shared" si="21"/>
        <v>-0.92352855353936791</v>
      </c>
      <c r="N249" s="8"/>
      <c r="O249" s="8">
        <v>103.8</v>
      </c>
      <c r="P249" s="11">
        <v>0.29680124567152799</v>
      </c>
      <c r="Q249" s="8"/>
      <c r="R249" s="8"/>
      <c r="S249" s="10">
        <v>4.37325335894695E-3</v>
      </c>
      <c r="T249" s="8"/>
      <c r="U249" s="8">
        <f t="shared" si="19"/>
        <v>6.73</v>
      </c>
      <c r="V249" s="11">
        <v>6.2545492200000004</v>
      </c>
    </row>
    <row r="250" spans="1:22" x14ac:dyDescent="0.2">
      <c r="A250">
        <v>1987</v>
      </c>
      <c r="B250">
        <v>9</v>
      </c>
      <c r="C250" s="8">
        <v>60.606900000000003</v>
      </c>
      <c r="D250" s="8">
        <v>114.7</v>
      </c>
      <c r="E250" s="8">
        <v>119.2</v>
      </c>
      <c r="F250" s="8">
        <v>7.22</v>
      </c>
      <c r="G250" s="8">
        <v>5.9</v>
      </c>
      <c r="H250" s="8">
        <v>1.89</v>
      </c>
      <c r="I250" s="8">
        <v>0.4</v>
      </c>
      <c r="J250" s="9">
        <f t="shared" si="18"/>
        <v>0.16752</v>
      </c>
      <c r="K250" s="8"/>
      <c r="L250" s="8">
        <f>help_quarterly_to_monthly!N250</f>
        <v>8700.2985696974774</v>
      </c>
      <c r="M250" s="8">
        <f t="shared" si="21"/>
        <v>-0.75600855353936791</v>
      </c>
      <c r="N250" s="8"/>
      <c r="O250" s="8">
        <v>103.7</v>
      </c>
      <c r="P250" s="11">
        <v>0.27140285234275102</v>
      </c>
      <c r="Q250" s="8"/>
      <c r="R250" s="8"/>
      <c r="S250" s="10">
        <v>-0.12339415162021899</v>
      </c>
      <c r="T250" s="8"/>
      <c r="U250" s="8">
        <f t="shared" si="19"/>
        <v>7.22</v>
      </c>
      <c r="V250" s="11">
        <v>6.7958160899999998</v>
      </c>
    </row>
    <row r="251" spans="1:22" x14ac:dyDescent="0.2">
      <c r="A251">
        <v>1987</v>
      </c>
      <c r="B251">
        <v>10</v>
      </c>
      <c r="C251" s="8">
        <v>61.491</v>
      </c>
      <c r="D251" s="8">
        <v>115</v>
      </c>
      <c r="E251" s="8">
        <v>119.8</v>
      </c>
      <c r="F251" s="8">
        <v>7.29</v>
      </c>
      <c r="G251" s="8">
        <v>6</v>
      </c>
      <c r="H251" s="8">
        <v>2.1</v>
      </c>
      <c r="I251" s="8">
        <v>0.72</v>
      </c>
      <c r="J251" s="9">
        <f t="shared" si="18"/>
        <v>0.30153599999999997</v>
      </c>
      <c r="K251" s="8"/>
      <c r="L251" s="8">
        <f>help_quarterly_to_monthly!N251</f>
        <v>8724.1663933449763</v>
      </c>
      <c r="M251" s="8">
        <f t="shared" si="21"/>
        <v>-0.45447255353936789</v>
      </c>
      <c r="N251" s="8"/>
      <c r="O251" s="8">
        <v>104.1</v>
      </c>
      <c r="P251" s="11">
        <v>-0.70082134425561804</v>
      </c>
      <c r="Q251" s="8"/>
      <c r="R251" s="8"/>
      <c r="S251" s="10">
        <v>0</v>
      </c>
      <c r="T251" s="8"/>
      <c r="U251" s="8">
        <f t="shared" si="19"/>
        <v>7.29</v>
      </c>
      <c r="V251" s="11">
        <v>6.9222252299999996</v>
      </c>
    </row>
    <row r="252" spans="1:22" x14ac:dyDescent="0.2">
      <c r="A252">
        <v>1987</v>
      </c>
      <c r="B252">
        <v>11</v>
      </c>
      <c r="C252" s="8">
        <v>61.813699999999997</v>
      </c>
      <c r="D252" s="8">
        <v>115.4</v>
      </c>
      <c r="E252" s="8">
        <v>120.1</v>
      </c>
      <c r="F252" s="8">
        <v>6.69</v>
      </c>
      <c r="G252" s="8">
        <v>5.8</v>
      </c>
      <c r="H252" s="8">
        <v>2.37</v>
      </c>
      <c r="I252" s="8">
        <v>0.25</v>
      </c>
      <c r="J252" s="9">
        <f t="shared" si="18"/>
        <v>0.1047</v>
      </c>
      <c r="K252" s="8"/>
      <c r="L252" s="8">
        <f>help_quarterly_to_monthly!N252</f>
        <v>8748.0996944012368</v>
      </c>
      <c r="M252" s="8">
        <f t="shared" si="21"/>
        <v>-0.34977255353936787</v>
      </c>
      <c r="N252" s="8"/>
      <c r="O252" s="8">
        <v>104.2</v>
      </c>
      <c r="P252" s="11">
        <v>0.25307514297740402</v>
      </c>
      <c r="Q252" s="8"/>
      <c r="R252" s="8"/>
      <c r="S252" s="10">
        <v>-6.0891639318368398E-2</v>
      </c>
      <c r="T252" s="8"/>
      <c r="U252" s="8">
        <f t="shared" si="19"/>
        <v>6.69</v>
      </c>
      <c r="V252" s="11">
        <v>6.2179747599999997</v>
      </c>
    </row>
    <row r="253" spans="1:22" x14ac:dyDescent="0.2">
      <c r="A253">
        <v>1987</v>
      </c>
      <c r="B253">
        <v>12</v>
      </c>
      <c r="C253" s="8">
        <v>62.119</v>
      </c>
      <c r="D253" s="8">
        <v>115.6</v>
      </c>
      <c r="E253" s="8">
        <v>120.4</v>
      </c>
      <c r="F253" s="8">
        <v>6.77</v>
      </c>
      <c r="G253" s="8">
        <v>5.7</v>
      </c>
      <c r="H253" s="8">
        <v>2.2999999999999998</v>
      </c>
      <c r="I253" s="8">
        <v>0.51</v>
      </c>
      <c r="J253" s="9">
        <f t="shared" si="18"/>
        <v>0.213588</v>
      </c>
      <c r="K253" s="8"/>
      <c r="L253" s="8">
        <f>help_quarterly_to_monthly!N253</f>
        <v>8771.7049990888536</v>
      </c>
      <c r="M253" s="8">
        <f t="shared" si="21"/>
        <v>-0.13618455353936787</v>
      </c>
      <c r="N253" s="8"/>
      <c r="O253" s="8">
        <v>104.2</v>
      </c>
      <c r="P253" s="11">
        <v>-2.6755642183224699E-2</v>
      </c>
      <c r="Q253" s="8"/>
      <c r="R253" s="8"/>
      <c r="S253" s="10">
        <v>-0.12981838703718401</v>
      </c>
      <c r="T253" s="8"/>
      <c r="U253" s="8">
        <f t="shared" si="19"/>
        <v>6.77</v>
      </c>
      <c r="V253" s="11">
        <v>6.2489060500000004</v>
      </c>
    </row>
    <row r="254" spans="1:22" x14ac:dyDescent="0.2">
      <c r="A254">
        <v>1988</v>
      </c>
      <c r="B254">
        <v>1</v>
      </c>
      <c r="C254" s="8">
        <v>62.146900000000002</v>
      </c>
      <c r="D254" s="8">
        <v>116</v>
      </c>
      <c r="E254" s="8">
        <v>120.9</v>
      </c>
      <c r="F254" s="8">
        <v>6.83</v>
      </c>
      <c r="G254" s="8">
        <v>5.7</v>
      </c>
      <c r="H254" s="8">
        <v>2.4</v>
      </c>
      <c r="I254" s="8">
        <v>-0.12</v>
      </c>
      <c r="J254" s="9">
        <f t="shared" si="18"/>
        <v>-5.0256000000000002E-2</v>
      </c>
      <c r="K254" s="8"/>
      <c r="L254" s="8">
        <f>help_quarterly_to_monthly!N254</f>
        <v>8795.3739987992758</v>
      </c>
      <c r="M254" s="8">
        <f t="shared" si="21"/>
        <v>-0.18644055353936786</v>
      </c>
      <c r="N254" s="8"/>
      <c r="O254" s="8">
        <v>104.6</v>
      </c>
      <c r="P254" s="11">
        <v>-0.18563372213969301</v>
      </c>
      <c r="Q254" s="8"/>
      <c r="R254" s="8"/>
      <c r="S254" s="10">
        <v>0</v>
      </c>
      <c r="T254" s="8"/>
      <c r="U254" s="8">
        <f t="shared" si="19"/>
        <v>6.83</v>
      </c>
      <c r="V254" s="11">
        <v>6.3203182299999998</v>
      </c>
    </row>
    <row r="255" spans="1:22" x14ac:dyDescent="0.2">
      <c r="A255">
        <v>1988</v>
      </c>
      <c r="B255">
        <v>2</v>
      </c>
      <c r="C255" s="8">
        <v>62.416899999999998</v>
      </c>
      <c r="D255" s="8">
        <v>116.2</v>
      </c>
      <c r="E255" s="8">
        <v>121.2</v>
      </c>
      <c r="F255" s="8">
        <v>6.58</v>
      </c>
      <c r="G255" s="8">
        <v>5.7</v>
      </c>
      <c r="H255" s="8">
        <v>2.41</v>
      </c>
      <c r="I255" s="8">
        <v>0.47</v>
      </c>
      <c r="J255" s="9">
        <f t="shared" si="18"/>
        <v>0.19683599999999998</v>
      </c>
      <c r="K255" s="8"/>
      <c r="L255" s="8">
        <f>help_quarterly_to_monthly!N255</f>
        <v>8819.1068654029896</v>
      </c>
      <c r="M255" s="8">
        <f t="shared" si="21"/>
        <v>1.0395446460632118E-2</v>
      </c>
      <c r="N255" s="8"/>
      <c r="O255" s="8">
        <v>104.8</v>
      </c>
      <c r="P255" s="11">
        <v>0.181725572912669</v>
      </c>
      <c r="Q255" s="8"/>
      <c r="R255" s="8"/>
      <c r="S255" s="10">
        <v>-0.15761016280708401</v>
      </c>
      <c r="T255" s="8"/>
      <c r="U255" s="8">
        <f t="shared" si="19"/>
        <v>6.58</v>
      </c>
      <c r="V255" s="11">
        <v>6.04956067</v>
      </c>
    </row>
    <row r="256" spans="1:22" x14ac:dyDescent="0.2">
      <c r="A256">
        <v>1988</v>
      </c>
      <c r="B256">
        <v>3</v>
      </c>
      <c r="C256" s="8">
        <v>62.541800000000002</v>
      </c>
      <c r="D256" s="8">
        <v>116.5</v>
      </c>
      <c r="E256" s="8">
        <v>121.7</v>
      </c>
      <c r="F256" s="8">
        <v>6.58</v>
      </c>
      <c r="G256" s="8">
        <v>5.7</v>
      </c>
      <c r="H256" s="8">
        <v>2.2000000000000002</v>
      </c>
      <c r="I256" s="8">
        <v>0.42</v>
      </c>
      <c r="J256" s="9">
        <f t="shared" si="18"/>
        <v>0.175896</v>
      </c>
      <c r="K256" s="8"/>
      <c r="L256" s="8">
        <f>help_quarterly_to_monthly!N256</f>
        <v>8842.7290040357366</v>
      </c>
      <c r="M256" s="8">
        <f t="shared" si="21"/>
        <v>0.18629144646063212</v>
      </c>
      <c r="N256" s="8"/>
      <c r="O256" s="8">
        <v>104.9</v>
      </c>
      <c r="P256" s="11">
        <v>-8.8083777132103497E-2</v>
      </c>
      <c r="Q256" s="8"/>
      <c r="R256" s="8"/>
      <c r="S256" s="10">
        <v>7.0625423793362105E-2</v>
      </c>
      <c r="T256" s="8"/>
      <c r="U256" s="8">
        <f t="shared" si="19"/>
        <v>6.58</v>
      </c>
      <c r="V256" s="11">
        <v>6.0665961700000004</v>
      </c>
    </row>
    <row r="257" spans="1:22" x14ac:dyDescent="0.2">
      <c r="A257">
        <v>1988</v>
      </c>
      <c r="B257">
        <v>4</v>
      </c>
      <c r="C257" s="8">
        <v>62.895899999999997</v>
      </c>
      <c r="D257" s="8">
        <v>117.2</v>
      </c>
      <c r="E257" s="8">
        <v>122.3</v>
      </c>
      <c r="F257" s="8">
        <v>6.87</v>
      </c>
      <c r="G257" s="8">
        <v>5.4</v>
      </c>
      <c r="H257" s="8">
        <v>2.1800000000000002</v>
      </c>
      <c r="I257" s="8">
        <v>0.24</v>
      </c>
      <c r="J257" s="9">
        <f t="shared" si="18"/>
        <v>0.100512</v>
      </c>
      <c r="K257" s="8"/>
      <c r="L257" s="8">
        <f>help_quarterly_to_monthly!N257</f>
        <v>8866.4144149977838</v>
      </c>
      <c r="M257" s="8">
        <f t="shared" si="21"/>
        <v>0.28680344646063211</v>
      </c>
      <c r="N257" s="8"/>
      <c r="O257" s="8">
        <v>105.8</v>
      </c>
      <c r="P257" s="11">
        <v>-2.11831959816173E-2</v>
      </c>
      <c r="Q257" s="8"/>
      <c r="R257" s="8"/>
      <c r="S257" s="10">
        <v>0</v>
      </c>
      <c r="T257" s="8"/>
      <c r="U257" s="8">
        <f t="shared" si="19"/>
        <v>6.87</v>
      </c>
      <c r="V257" s="11">
        <v>6.2537495200000004</v>
      </c>
    </row>
    <row r="258" spans="1:22" x14ac:dyDescent="0.2">
      <c r="A258">
        <v>1988</v>
      </c>
      <c r="B258">
        <v>5</v>
      </c>
      <c r="C258" s="8">
        <v>62.822299999999998</v>
      </c>
      <c r="D258" s="8">
        <v>117.5</v>
      </c>
      <c r="E258" s="8">
        <v>122.7</v>
      </c>
      <c r="F258" s="8">
        <v>7.09</v>
      </c>
      <c r="G258" s="8">
        <v>5.6</v>
      </c>
      <c r="H258" s="8">
        <v>1.95</v>
      </c>
      <c r="I258" s="8">
        <v>-0.01</v>
      </c>
      <c r="J258" s="9">
        <f t="shared" si="18"/>
        <v>-4.1879999999999999E-3</v>
      </c>
      <c r="K258" s="8"/>
      <c r="L258" s="8">
        <f>help_quarterly_to_monthly!N258</f>
        <v>8890.1632677651887</v>
      </c>
      <c r="M258" s="8">
        <f t="shared" si="21"/>
        <v>0.28261544646063208</v>
      </c>
      <c r="N258" s="8"/>
      <c r="O258" s="8">
        <v>106.5</v>
      </c>
      <c r="P258" s="11">
        <v>7.2142095734496897E-2</v>
      </c>
      <c r="Q258" s="8"/>
      <c r="R258" s="8"/>
      <c r="S258" s="10">
        <v>0.237969573836805</v>
      </c>
      <c r="T258" s="8"/>
      <c r="U258" s="8">
        <f t="shared" si="19"/>
        <v>7.09</v>
      </c>
      <c r="V258" s="11">
        <v>6.4839757100000002</v>
      </c>
    </row>
    <row r="259" spans="1:22" x14ac:dyDescent="0.2">
      <c r="A259">
        <v>1988</v>
      </c>
      <c r="B259">
        <v>6</v>
      </c>
      <c r="C259" s="8">
        <v>62.982300000000002</v>
      </c>
      <c r="D259" s="8">
        <v>118</v>
      </c>
      <c r="E259" s="8">
        <v>123.2</v>
      </c>
      <c r="F259" s="8">
        <v>7.51</v>
      </c>
      <c r="G259" s="8">
        <v>5.4</v>
      </c>
      <c r="H259" s="8">
        <v>2.08</v>
      </c>
      <c r="I259" s="8">
        <v>0.43</v>
      </c>
      <c r="J259" s="9">
        <f t="shared" si="18"/>
        <v>0.18008399999999999</v>
      </c>
      <c r="K259" s="8"/>
      <c r="L259" s="8">
        <f>help_quarterly_to_monthly!N259</f>
        <v>8913.6650121400253</v>
      </c>
      <c r="M259" s="8">
        <f t="shared" si="21"/>
        <v>0.4626994464606321</v>
      </c>
      <c r="N259" s="8"/>
      <c r="O259" s="8">
        <v>107.2</v>
      </c>
      <c r="P259" s="11">
        <v>0.171078378183987</v>
      </c>
      <c r="Q259" s="8"/>
      <c r="R259" s="8"/>
      <c r="S259" s="10">
        <v>0.35035562876288601</v>
      </c>
      <c r="T259" s="8"/>
      <c r="U259" s="8">
        <f t="shared" si="19"/>
        <v>7.51</v>
      </c>
      <c r="V259" s="11">
        <v>6.6104164399999998</v>
      </c>
    </row>
    <row r="260" spans="1:22" x14ac:dyDescent="0.2">
      <c r="A260">
        <v>1988</v>
      </c>
      <c r="B260">
        <v>7</v>
      </c>
      <c r="C260" s="8">
        <v>63.009300000000003</v>
      </c>
      <c r="D260" s="8">
        <v>118.5</v>
      </c>
      <c r="E260" s="8">
        <v>123.6</v>
      </c>
      <c r="F260" s="8">
        <v>7.75</v>
      </c>
      <c r="G260" s="8">
        <v>5.4</v>
      </c>
      <c r="H260" s="8">
        <v>2.0499999999999998</v>
      </c>
      <c r="I260" s="8">
        <v>-0.01</v>
      </c>
      <c r="J260" s="9">
        <f t="shared" si="18"/>
        <v>-4.1879999999999999E-3</v>
      </c>
      <c r="K260" s="8"/>
      <c r="L260" s="8">
        <f>help_quarterly_to_monthly!N260</f>
        <v>8937.2288849563956</v>
      </c>
      <c r="M260" s="8">
        <f t="shared" si="21"/>
        <v>0.45851144646063208</v>
      </c>
      <c r="N260" s="8"/>
      <c r="O260" s="8">
        <v>107.9</v>
      </c>
      <c r="P260" s="11">
        <v>-0.12531289176704299</v>
      </c>
      <c r="Q260" s="8"/>
      <c r="R260" s="8"/>
      <c r="S260" s="10">
        <v>0</v>
      </c>
      <c r="T260" s="8"/>
      <c r="U260" s="8">
        <f t="shared" si="19"/>
        <v>7.75</v>
      </c>
      <c r="V260" s="11">
        <v>6.9470362200000002</v>
      </c>
    </row>
    <row r="261" spans="1:22" x14ac:dyDescent="0.2">
      <c r="A261">
        <v>1988</v>
      </c>
      <c r="B261">
        <v>8</v>
      </c>
      <c r="C261" s="8">
        <v>63.272300000000001</v>
      </c>
      <c r="D261" s="8">
        <v>119</v>
      </c>
      <c r="E261" s="8">
        <v>124</v>
      </c>
      <c r="F261" s="8">
        <v>8.01</v>
      </c>
      <c r="G261" s="8">
        <v>5.6</v>
      </c>
      <c r="H261" s="8">
        <v>1.95</v>
      </c>
      <c r="I261" s="8">
        <v>0</v>
      </c>
      <c r="J261" s="9">
        <f t="shared" ref="J261:J324" si="22">I261*0.4188</f>
        <v>0</v>
      </c>
      <c r="K261" s="8"/>
      <c r="L261" s="8">
        <f>help_quarterly_to_monthly!N261</f>
        <v>8960.8550504549785</v>
      </c>
      <c r="M261" s="8">
        <f t="shared" si="21"/>
        <v>0.45851144646063208</v>
      </c>
      <c r="N261" s="8"/>
      <c r="O261" s="8">
        <v>108</v>
      </c>
      <c r="P261" s="11">
        <v>0.10841941432220099</v>
      </c>
      <c r="Q261" s="8"/>
      <c r="R261" s="8"/>
      <c r="S261" s="10">
        <v>-0.151264849571628</v>
      </c>
      <c r="T261" s="8"/>
      <c r="U261" s="8">
        <f t="shared" si="19"/>
        <v>8.01</v>
      </c>
      <c r="V261" s="11">
        <v>7.4772429699999998</v>
      </c>
    </row>
    <row r="262" spans="1:22" x14ac:dyDescent="0.2">
      <c r="A262">
        <v>1988</v>
      </c>
      <c r="B262">
        <v>9</v>
      </c>
      <c r="C262" s="8">
        <v>63.098999999999997</v>
      </c>
      <c r="D262" s="8">
        <v>119.5</v>
      </c>
      <c r="E262" s="8">
        <v>124.7</v>
      </c>
      <c r="F262" s="8">
        <v>8.19</v>
      </c>
      <c r="G262" s="8">
        <v>5.4</v>
      </c>
      <c r="H262" s="8">
        <v>1.92</v>
      </c>
      <c r="I262" s="8">
        <v>0.06</v>
      </c>
      <c r="J262" s="9">
        <f t="shared" si="22"/>
        <v>2.5128000000000001E-2</v>
      </c>
      <c r="K262" s="8"/>
      <c r="L262" s="8">
        <f>help_quarterly_to_monthly!N262</f>
        <v>8984.3838888614991</v>
      </c>
      <c r="M262" s="8">
        <f t="shared" si="21"/>
        <v>0.48363944646063206</v>
      </c>
      <c r="N262" s="8"/>
      <c r="O262" s="8">
        <v>108.1</v>
      </c>
      <c r="P262" s="11">
        <v>0.27340521247081001</v>
      </c>
      <c r="Q262" s="8"/>
      <c r="R262" s="8"/>
      <c r="S262" s="10">
        <v>-4.8092600797276203E-2</v>
      </c>
      <c r="T262" s="8"/>
      <c r="U262" s="8">
        <f t="shared" si="19"/>
        <v>8.19</v>
      </c>
      <c r="V262" s="11">
        <v>7.5577196600000001</v>
      </c>
    </row>
    <row r="263" spans="1:22" x14ac:dyDescent="0.2">
      <c r="A263">
        <v>1988</v>
      </c>
      <c r="B263">
        <v>10</v>
      </c>
      <c r="C263" s="8">
        <v>63.412199999999999</v>
      </c>
      <c r="D263" s="8">
        <v>119.9</v>
      </c>
      <c r="E263" s="8">
        <v>125.2</v>
      </c>
      <c r="F263" s="8">
        <v>8.3000000000000007</v>
      </c>
      <c r="G263" s="8">
        <v>5.4</v>
      </c>
      <c r="H263" s="8">
        <v>1.61</v>
      </c>
      <c r="I263" s="8">
        <v>0.48</v>
      </c>
      <c r="J263" s="9">
        <f t="shared" si="22"/>
        <v>0.20102400000000001</v>
      </c>
      <c r="K263" s="8"/>
      <c r="L263" s="8">
        <f>help_quarterly_to_monthly!N263</f>
        <v>9007.9745077826574</v>
      </c>
      <c r="M263" s="8">
        <f t="shared" si="21"/>
        <v>0.68466344646063204</v>
      </c>
      <c r="N263" s="8"/>
      <c r="O263" s="8">
        <v>108.2</v>
      </c>
      <c r="P263" s="11">
        <v>0.42403441462049601</v>
      </c>
      <c r="Q263" s="8"/>
      <c r="R263" s="8"/>
      <c r="S263" s="10">
        <v>0</v>
      </c>
      <c r="T263" s="8"/>
      <c r="U263" s="8">
        <f t="shared" si="19"/>
        <v>8.3000000000000007</v>
      </c>
      <c r="V263" s="11">
        <v>7.5656535900000002</v>
      </c>
    </row>
    <row r="264" spans="1:22" x14ac:dyDescent="0.2">
      <c r="A264">
        <v>1988</v>
      </c>
      <c r="B264">
        <v>11</v>
      </c>
      <c r="C264" s="8">
        <v>63.512799999999999</v>
      </c>
      <c r="D264" s="8">
        <v>120.3</v>
      </c>
      <c r="E264" s="8">
        <v>125.6</v>
      </c>
      <c r="F264" s="8">
        <v>8.35</v>
      </c>
      <c r="G264" s="8">
        <v>5.3</v>
      </c>
      <c r="H264" s="8">
        <v>1.52</v>
      </c>
      <c r="I264" s="8">
        <v>0.2</v>
      </c>
      <c r="J264" s="9">
        <f t="shared" si="22"/>
        <v>8.3760000000000001E-2</v>
      </c>
      <c r="K264" s="8"/>
      <c r="L264" s="8">
        <f>help_quarterly_to_monthly!N264</f>
        <v>9031.6270694377981</v>
      </c>
      <c r="M264" s="8">
        <f t="shared" si="21"/>
        <v>0.7684234464606321</v>
      </c>
      <c r="N264" s="11">
        <v>4.2318700000000001E-2</v>
      </c>
      <c r="O264" s="8">
        <v>108.3</v>
      </c>
      <c r="P264" s="11">
        <v>0.29918999557204601</v>
      </c>
      <c r="Q264" s="8"/>
      <c r="R264" s="8"/>
      <c r="S264" s="10">
        <v>-2.2589355443881898E-2</v>
      </c>
      <c r="T264" s="8"/>
      <c r="U264" s="8">
        <f t="shared" si="19"/>
        <v>8.35</v>
      </c>
      <c r="V264" s="11">
        <v>7.9957448600000003</v>
      </c>
    </row>
    <row r="265" spans="1:22" x14ac:dyDescent="0.2">
      <c r="A265">
        <v>1988</v>
      </c>
      <c r="B265">
        <v>12</v>
      </c>
      <c r="C265" s="8">
        <v>63.823300000000003</v>
      </c>
      <c r="D265" s="8">
        <v>120.7</v>
      </c>
      <c r="E265" s="8">
        <v>126</v>
      </c>
      <c r="F265" s="8">
        <v>8.76</v>
      </c>
      <c r="G265" s="8">
        <v>5.3</v>
      </c>
      <c r="H265" s="8">
        <v>1.54</v>
      </c>
      <c r="I265" s="8">
        <v>0.56000000000000005</v>
      </c>
      <c r="J265" s="9">
        <f t="shared" si="22"/>
        <v>0.23452800000000001</v>
      </c>
      <c r="K265" s="8"/>
      <c r="L265" s="8">
        <f>help_quarterly_to_monthly!N265</f>
        <v>9055.0418498827166</v>
      </c>
      <c r="M265" s="8">
        <f t="shared" si="21"/>
        <v>1.0029514464606322</v>
      </c>
      <c r="N265" s="11">
        <v>3.7943600000000001E-2</v>
      </c>
      <c r="O265" s="8">
        <v>109</v>
      </c>
      <c r="P265" s="11">
        <v>0.44063044189546602</v>
      </c>
      <c r="Q265" s="8"/>
      <c r="R265" s="8"/>
      <c r="S265" s="10">
        <v>0.41821453431712602</v>
      </c>
      <c r="T265" s="8"/>
      <c r="U265" s="8">
        <f t="shared" si="19"/>
        <v>8.76</v>
      </c>
      <c r="V265" s="11">
        <v>8.35814637</v>
      </c>
    </row>
    <row r="266" spans="1:22" x14ac:dyDescent="0.2">
      <c r="A266">
        <v>1989</v>
      </c>
      <c r="B266">
        <v>1</v>
      </c>
      <c r="C266" s="8">
        <v>64.015299999999996</v>
      </c>
      <c r="D266" s="8">
        <v>121.2</v>
      </c>
      <c r="E266" s="8">
        <v>126.5</v>
      </c>
      <c r="F266" s="8">
        <v>9.1199999999999992</v>
      </c>
      <c r="G266" s="8">
        <v>5.4</v>
      </c>
      <c r="H266" s="8">
        <v>1.56</v>
      </c>
      <c r="I266" s="8">
        <v>0.24</v>
      </c>
      <c r="J266" s="9">
        <f t="shared" si="22"/>
        <v>0.100512</v>
      </c>
      <c r="K266" s="8"/>
      <c r="L266" s="8">
        <f>help_quarterly_to_monthly!N266</f>
        <v>9078.5173338907043</v>
      </c>
      <c r="M266" s="8">
        <f t="shared" si="21"/>
        <v>1.1034634464606321</v>
      </c>
      <c r="N266" s="11">
        <v>-1.20248E-2</v>
      </c>
      <c r="O266" s="8">
        <v>110.5</v>
      </c>
      <c r="P266" s="11">
        <v>0.45662148851823697</v>
      </c>
      <c r="Q266" s="8"/>
      <c r="R266" s="8"/>
      <c r="S266" s="10">
        <v>0</v>
      </c>
      <c r="T266" s="8"/>
      <c r="U266" s="8">
        <f t="shared" si="19"/>
        <v>9.1199999999999992</v>
      </c>
      <c r="V266" s="11">
        <v>8.5774194799999997</v>
      </c>
    </row>
    <row r="267" spans="1:22" x14ac:dyDescent="0.2">
      <c r="A267">
        <v>1989</v>
      </c>
      <c r="B267">
        <v>2</v>
      </c>
      <c r="C267" s="8">
        <v>63.724200000000003</v>
      </c>
      <c r="D267" s="8">
        <v>121.6</v>
      </c>
      <c r="E267" s="8">
        <v>126.9</v>
      </c>
      <c r="F267" s="8">
        <v>9.36</v>
      </c>
      <c r="G267" s="8">
        <v>5.2</v>
      </c>
      <c r="H267" s="8">
        <v>1.44</v>
      </c>
      <c r="I267" s="8">
        <v>-0.45</v>
      </c>
      <c r="J267" s="9">
        <f t="shared" si="22"/>
        <v>-0.18846000000000002</v>
      </c>
      <c r="K267" s="8"/>
      <c r="L267" s="8">
        <f>help_quarterly_to_monthly!N267</f>
        <v>9102.0536788376467</v>
      </c>
      <c r="M267" s="8">
        <f t="shared" si="21"/>
        <v>0.91500344646063203</v>
      </c>
      <c r="N267" s="11">
        <v>3.2636900000000003E-2</v>
      </c>
      <c r="O267" s="8">
        <v>110.8</v>
      </c>
      <c r="P267" s="11">
        <v>0.30352945422052302</v>
      </c>
      <c r="Q267" s="8"/>
      <c r="R267" s="8"/>
      <c r="S267" s="10">
        <v>0.27344741776958098</v>
      </c>
      <c r="T267" s="8"/>
      <c r="U267" s="8">
        <f t="shared" si="19"/>
        <v>9.36</v>
      </c>
      <c r="V267" s="11">
        <v>8.8265679000000006</v>
      </c>
    </row>
    <row r="268" spans="1:22" x14ac:dyDescent="0.2">
      <c r="A268">
        <v>1989</v>
      </c>
      <c r="B268">
        <v>3</v>
      </c>
      <c r="C268" s="8">
        <v>63.869100000000003</v>
      </c>
      <c r="D268" s="8">
        <v>122.2</v>
      </c>
      <c r="E268" s="8">
        <v>127.4</v>
      </c>
      <c r="F268" s="8">
        <v>9.85</v>
      </c>
      <c r="G268" s="8">
        <v>5</v>
      </c>
      <c r="H268" s="8">
        <v>1.31</v>
      </c>
      <c r="I268" s="8">
        <v>-0.18</v>
      </c>
      <c r="J268" s="9">
        <f t="shared" si="22"/>
        <v>-7.5383999999999993E-2</v>
      </c>
      <c r="K268" s="8"/>
      <c r="L268" s="8">
        <f>help_quarterly_to_monthly!N268</f>
        <v>9125.4348660945416</v>
      </c>
      <c r="M268" s="8">
        <f t="shared" si="21"/>
        <v>0.83961944646063202</v>
      </c>
      <c r="N268" s="11">
        <v>0.1175115</v>
      </c>
      <c r="O268" s="8">
        <v>111.5</v>
      </c>
      <c r="P268" s="11">
        <v>0.53769860689548898</v>
      </c>
      <c r="Q268" s="8"/>
      <c r="R268" s="8"/>
      <c r="S268" s="10">
        <v>4.3251390373232203E-2</v>
      </c>
      <c r="T268" s="8"/>
      <c r="U268" s="8">
        <f t="shared" si="19"/>
        <v>9.85</v>
      </c>
      <c r="V268" s="11">
        <v>9.2390755799999997</v>
      </c>
    </row>
    <row r="269" spans="1:22" x14ac:dyDescent="0.2">
      <c r="A269">
        <v>1989</v>
      </c>
      <c r="B269">
        <v>4</v>
      </c>
      <c r="C269" s="8">
        <v>63.912399999999998</v>
      </c>
      <c r="D269" s="8">
        <v>123.1</v>
      </c>
      <c r="E269" s="8">
        <v>127.8</v>
      </c>
      <c r="F269" s="8">
        <v>9.84</v>
      </c>
      <c r="G269" s="8">
        <v>5.2</v>
      </c>
      <c r="H269" s="8">
        <v>1.43</v>
      </c>
      <c r="I269" s="8">
        <v>0.15</v>
      </c>
      <c r="J269" s="9">
        <f t="shared" si="22"/>
        <v>6.2820000000000001E-2</v>
      </c>
      <c r="K269" s="8"/>
      <c r="L269" s="8">
        <f>help_quarterly_to_monthly!N269</f>
        <v>9148.876114513123</v>
      </c>
      <c r="M269" s="8">
        <f t="shared" si="21"/>
        <v>0.90243944646063201</v>
      </c>
      <c r="N269" s="11">
        <v>-6.3225799999999999E-2</v>
      </c>
      <c r="O269" s="8">
        <v>112.3</v>
      </c>
      <c r="P269" s="11">
        <v>0.63954661913119004</v>
      </c>
      <c r="Q269" s="8"/>
      <c r="R269" s="8"/>
      <c r="S269" s="10">
        <v>0</v>
      </c>
      <c r="T269" s="8"/>
      <c r="U269" s="8">
        <f t="shared" ref="U269:U276" si="23">F269</f>
        <v>9.84</v>
      </c>
      <c r="V269" s="11">
        <v>9.0407840299999993</v>
      </c>
    </row>
    <row r="270" spans="1:22" x14ac:dyDescent="0.2">
      <c r="A270">
        <v>1989</v>
      </c>
      <c r="B270">
        <v>5</v>
      </c>
      <c r="C270" s="8">
        <v>63.488399999999999</v>
      </c>
      <c r="D270" s="8">
        <v>123.7</v>
      </c>
      <c r="E270" s="8">
        <v>128.30000000000001</v>
      </c>
      <c r="F270" s="8">
        <v>9.81</v>
      </c>
      <c r="G270" s="8">
        <v>5.2</v>
      </c>
      <c r="H270" s="8">
        <v>1.6</v>
      </c>
      <c r="I270" s="8">
        <v>-0.63</v>
      </c>
      <c r="J270" s="9">
        <f t="shared" si="22"/>
        <v>-0.26384400000000002</v>
      </c>
      <c r="K270" s="8"/>
      <c r="L270" s="8">
        <f>help_quarterly_to_monthly!N270</f>
        <v>9172.3775783773599</v>
      </c>
      <c r="M270" s="8">
        <f t="shared" si="21"/>
        <v>0.63859544646063204</v>
      </c>
      <c r="N270" s="11">
        <v>-1.0712899999999999E-2</v>
      </c>
      <c r="O270" s="8">
        <v>113.2</v>
      </c>
      <c r="P270" s="11">
        <v>0.45361245968501401</v>
      </c>
      <c r="Q270" s="8"/>
      <c r="R270" s="8"/>
      <c r="S270" s="10">
        <v>0.14594101749840999</v>
      </c>
      <c r="T270" s="8"/>
      <c r="U270" s="8">
        <f t="shared" si="23"/>
        <v>9.81</v>
      </c>
      <c r="V270" s="11">
        <v>8.7382996199999994</v>
      </c>
    </row>
    <row r="271" spans="1:22" x14ac:dyDescent="0.2">
      <c r="A271">
        <v>1989</v>
      </c>
      <c r="B271">
        <v>6</v>
      </c>
      <c r="C271" s="8">
        <v>63.518700000000003</v>
      </c>
      <c r="D271" s="8">
        <v>124.1</v>
      </c>
      <c r="E271" s="8">
        <v>128.80000000000001</v>
      </c>
      <c r="F271" s="8">
        <v>9.5299999999999994</v>
      </c>
      <c r="G271" s="8">
        <v>5.3</v>
      </c>
      <c r="H271" s="8">
        <v>1.75</v>
      </c>
      <c r="I271" s="8">
        <v>-0.17</v>
      </c>
      <c r="J271" s="9">
        <f t="shared" si="22"/>
        <v>-7.1196000000000009E-2</v>
      </c>
      <c r="K271" s="8"/>
      <c r="L271" s="8">
        <f>help_quarterly_to_monthly!N271</f>
        <v>9195.674724960887</v>
      </c>
      <c r="M271" s="8">
        <f t="shared" si="21"/>
        <v>0.56739944646063201</v>
      </c>
      <c r="N271" s="11">
        <v>-2.18438E-2</v>
      </c>
      <c r="O271" s="8">
        <v>112.9</v>
      </c>
      <c r="P271" s="11">
        <v>0.71836374631871602</v>
      </c>
      <c r="Q271" s="8"/>
      <c r="R271" s="8"/>
      <c r="S271" s="10">
        <v>0</v>
      </c>
      <c r="T271" s="8"/>
      <c r="U271" s="8">
        <f t="shared" si="23"/>
        <v>9.5299999999999994</v>
      </c>
      <c r="V271" s="11">
        <v>8.4621222500000002</v>
      </c>
    </row>
    <row r="272" spans="1:22" x14ac:dyDescent="0.2">
      <c r="A272">
        <v>1989</v>
      </c>
      <c r="B272">
        <v>7</v>
      </c>
      <c r="C272" s="8">
        <v>62.935400000000001</v>
      </c>
      <c r="D272" s="8">
        <v>124.5</v>
      </c>
      <c r="E272" s="8">
        <v>129.19999999999999</v>
      </c>
      <c r="F272" s="8">
        <v>9.24</v>
      </c>
      <c r="G272" s="8">
        <v>5.2</v>
      </c>
      <c r="H272" s="8">
        <v>1.85</v>
      </c>
      <c r="I272" s="8">
        <v>-0.79</v>
      </c>
      <c r="J272" s="9">
        <f t="shared" si="22"/>
        <v>-0.33085200000000003</v>
      </c>
      <c r="K272" s="8"/>
      <c r="L272" s="8">
        <f>help_quarterly_to_monthly!N272</f>
        <v>9219.0310445379109</v>
      </c>
      <c r="M272" s="8">
        <f t="shared" si="21"/>
        <v>0.23654744646063197</v>
      </c>
      <c r="N272" s="11">
        <v>-2.48495E-2</v>
      </c>
      <c r="O272" s="8">
        <v>112.8</v>
      </c>
      <c r="P272" s="11">
        <v>0.96037704939052904</v>
      </c>
      <c r="Q272" s="8"/>
      <c r="R272" s="8"/>
      <c r="S272" s="10">
        <v>4.6253364594040197E-2</v>
      </c>
      <c r="T272" s="8"/>
      <c r="U272" s="8">
        <f t="shared" si="23"/>
        <v>9.24</v>
      </c>
      <c r="V272" s="11">
        <v>7.96042892</v>
      </c>
    </row>
    <row r="273" spans="1:22" x14ac:dyDescent="0.2">
      <c r="A273">
        <v>1989</v>
      </c>
      <c r="B273">
        <v>8</v>
      </c>
      <c r="C273" s="8">
        <v>63.516800000000003</v>
      </c>
      <c r="D273" s="8">
        <v>124.5</v>
      </c>
      <c r="E273" s="8">
        <v>129.5</v>
      </c>
      <c r="F273" s="8">
        <v>8.99</v>
      </c>
      <c r="G273" s="8">
        <v>5.2</v>
      </c>
      <c r="H273" s="8">
        <v>1.77</v>
      </c>
      <c r="I273" s="8">
        <v>0.62</v>
      </c>
      <c r="J273" s="9">
        <f t="shared" si="22"/>
        <v>0.259656</v>
      </c>
      <c r="K273" s="8"/>
      <c r="L273" s="8">
        <f>help_quarterly_to_monthly!N273</f>
        <v>9242.4466874033988</v>
      </c>
      <c r="M273" s="8">
        <f t="shared" si="21"/>
        <v>0.49620344646063197</v>
      </c>
      <c r="N273" s="11">
        <v>-1.30639E-2</v>
      </c>
      <c r="O273" s="8">
        <v>112</v>
      </c>
      <c r="P273" s="11">
        <v>0.70322295051935402</v>
      </c>
      <c r="Q273" s="8"/>
      <c r="R273" s="8"/>
      <c r="S273" s="10">
        <v>-0.107309731584532</v>
      </c>
      <c r="T273" s="8"/>
      <c r="U273" s="8">
        <f t="shared" si="23"/>
        <v>8.99</v>
      </c>
      <c r="V273" s="11">
        <v>8.0587152900000003</v>
      </c>
    </row>
    <row r="274" spans="1:22" x14ac:dyDescent="0.2">
      <c r="A274">
        <v>1989</v>
      </c>
      <c r="B274">
        <v>9</v>
      </c>
      <c r="C274" s="8">
        <v>63.295400000000001</v>
      </c>
      <c r="D274" s="8">
        <v>124.8</v>
      </c>
      <c r="E274" s="8">
        <v>129.9</v>
      </c>
      <c r="F274" s="8">
        <v>9.02</v>
      </c>
      <c r="G274" s="8">
        <v>5.3</v>
      </c>
      <c r="H274" s="8">
        <v>1.72</v>
      </c>
      <c r="I274" s="8">
        <v>-0.51</v>
      </c>
      <c r="J274" s="9">
        <f t="shared" si="22"/>
        <v>-0.213588</v>
      </c>
      <c r="K274" s="8"/>
      <c r="L274" s="8">
        <f>help_quarterly_to_monthly!N274</f>
        <v>9265.4321022063486</v>
      </c>
      <c r="M274" s="8">
        <f t="shared" ref="M274:M278" si="24">M275-J275</f>
        <v>0.28261544646063197</v>
      </c>
      <c r="N274" s="11">
        <v>0</v>
      </c>
      <c r="O274" s="8">
        <v>112.4</v>
      </c>
      <c r="P274" s="11">
        <v>0.70376737699491598</v>
      </c>
      <c r="Q274" s="8"/>
      <c r="R274" s="8"/>
      <c r="S274" s="10">
        <v>0</v>
      </c>
      <c r="T274" s="8"/>
      <c r="U274" s="8">
        <f t="shared" si="23"/>
        <v>9.02</v>
      </c>
      <c r="V274" s="11">
        <v>8.0252050100000005</v>
      </c>
    </row>
    <row r="275" spans="1:22" x14ac:dyDescent="0.2">
      <c r="A275">
        <v>1989</v>
      </c>
      <c r="B275">
        <v>10</v>
      </c>
      <c r="C275" s="8">
        <v>63.254199999999997</v>
      </c>
      <c r="D275" s="8">
        <v>125.4</v>
      </c>
      <c r="E275" s="8">
        <v>130.6</v>
      </c>
      <c r="F275" s="8">
        <v>8.84</v>
      </c>
      <c r="G275" s="8">
        <v>5.3</v>
      </c>
      <c r="H275" s="8">
        <v>1.8</v>
      </c>
      <c r="I275" s="8">
        <v>-0.39</v>
      </c>
      <c r="J275" s="9">
        <f t="shared" si="22"/>
        <v>-0.163332</v>
      </c>
      <c r="K275" s="8"/>
      <c r="L275" s="8">
        <f>help_quarterly_to_monthly!N275</f>
        <v>9288.4746803678099</v>
      </c>
      <c r="M275" s="8">
        <f t="shared" si="24"/>
        <v>0.11928344646063194</v>
      </c>
      <c r="N275" s="11">
        <v>-7.5561299999999998E-2</v>
      </c>
      <c r="O275" s="8">
        <v>112.8</v>
      </c>
      <c r="P275" s="11">
        <v>0.61038857380923695</v>
      </c>
      <c r="Q275" s="8"/>
      <c r="R275" s="8"/>
      <c r="S275" s="10">
        <v>-6.71707175488713E-2</v>
      </c>
      <c r="T275" s="8"/>
      <c r="U275" s="8">
        <f t="shared" si="23"/>
        <v>8.84</v>
      </c>
      <c r="V275" s="11">
        <v>7.8405409199999996</v>
      </c>
    </row>
    <row r="276" spans="1:22" x14ac:dyDescent="0.2">
      <c r="A276">
        <v>1989</v>
      </c>
      <c r="B276">
        <v>11</v>
      </c>
      <c r="C276" s="8">
        <v>63.461599999999997</v>
      </c>
      <c r="D276" s="8">
        <v>125.9</v>
      </c>
      <c r="E276" s="8">
        <v>131.1</v>
      </c>
      <c r="F276" s="8">
        <v>8.5500000000000007</v>
      </c>
      <c r="G276" s="8">
        <v>5.4</v>
      </c>
      <c r="H276" s="8">
        <v>1.94</v>
      </c>
      <c r="I276" s="8">
        <v>0.13</v>
      </c>
      <c r="J276" s="9">
        <f t="shared" si="22"/>
        <v>5.4443999999999999E-2</v>
      </c>
      <c r="K276" s="8"/>
      <c r="L276" s="8">
        <f>help_quarterly_to_monthly!N276</f>
        <v>9311.5745640496862</v>
      </c>
      <c r="M276" s="8">
        <f t="shared" si="24"/>
        <v>0.17372744646063193</v>
      </c>
      <c r="N276" s="11">
        <v>-0.1908154</v>
      </c>
      <c r="O276" s="8">
        <v>112.7</v>
      </c>
      <c r="P276" s="11">
        <v>0.68088023102872297</v>
      </c>
      <c r="Q276" s="8"/>
      <c r="R276" s="8"/>
      <c r="S276" s="10">
        <v>0.123430069569647</v>
      </c>
      <c r="T276" s="8"/>
      <c r="U276" s="8">
        <f t="shared" si="23"/>
        <v>8.5500000000000007</v>
      </c>
      <c r="V276" s="11">
        <v>7.8210948900000004</v>
      </c>
    </row>
    <row r="277" spans="1:22" x14ac:dyDescent="0.2">
      <c r="A277">
        <v>1989</v>
      </c>
      <c r="B277">
        <v>12</v>
      </c>
      <c r="C277" s="8">
        <v>63.846699999999998</v>
      </c>
      <c r="D277" s="8">
        <v>126.3</v>
      </c>
      <c r="E277" s="8">
        <v>131.6</v>
      </c>
      <c r="F277" s="8">
        <v>8.4499999999999993</v>
      </c>
      <c r="G277" s="8">
        <v>5.4</v>
      </c>
      <c r="H277" s="8">
        <v>1.98</v>
      </c>
      <c r="I277" s="8">
        <v>0</v>
      </c>
      <c r="J277" s="9">
        <f t="shared" si="22"/>
        <v>0</v>
      </c>
      <c r="K277" s="8"/>
      <c r="L277" s="8">
        <f>help_quarterly_to_monthly!N277</f>
        <v>9333.9855771525799</v>
      </c>
      <c r="M277" s="8">
        <f t="shared" si="24"/>
        <v>0.17372744646063193</v>
      </c>
      <c r="N277" s="11">
        <v>-9.5657500000000006E-2</v>
      </c>
      <c r="O277" s="8">
        <v>113</v>
      </c>
      <c r="P277" s="11">
        <v>0.58572342349026296</v>
      </c>
      <c r="Q277" s="8"/>
      <c r="R277" s="8"/>
      <c r="S277" s="10">
        <v>-6.6736425590655096E-2</v>
      </c>
      <c r="T277" s="8"/>
      <c r="U277" s="8">
        <f>F277</f>
        <v>8.4499999999999993</v>
      </c>
      <c r="V277" s="11">
        <v>7.80077715</v>
      </c>
    </row>
    <row r="278" spans="1:22" x14ac:dyDescent="0.2">
      <c r="A278">
        <v>1990</v>
      </c>
      <c r="B278">
        <v>1</v>
      </c>
      <c r="C278" s="8">
        <v>63.422800000000002</v>
      </c>
      <c r="D278" s="8">
        <v>127.5</v>
      </c>
      <c r="E278" s="8">
        <v>132.1</v>
      </c>
      <c r="F278" s="8">
        <v>8.23</v>
      </c>
      <c r="G278" s="8">
        <v>5.4</v>
      </c>
      <c r="H278" s="8">
        <v>1.73</v>
      </c>
      <c r="I278" s="8">
        <v>-0.26</v>
      </c>
      <c r="J278" s="9">
        <f t="shared" si="22"/>
        <v>-0.108888</v>
      </c>
      <c r="K278" s="8"/>
      <c r="L278" s="8">
        <f>help_quarterly_to_monthly!N278</f>
        <v>9356.4505288782821</v>
      </c>
      <c r="M278" s="8">
        <f t="shared" si="24"/>
        <v>6.4839446460631917E-2</v>
      </c>
      <c r="N278" s="11">
        <v>-0.1036358</v>
      </c>
      <c r="O278" s="8">
        <v>114.9</v>
      </c>
      <c r="P278" s="11">
        <v>0.31955046174952401</v>
      </c>
      <c r="Q278" s="11">
        <v>0</v>
      </c>
      <c r="R278" s="8"/>
      <c r="S278" s="10">
        <v>0</v>
      </c>
      <c r="T278" s="8"/>
      <c r="U278" s="8">
        <v>7.9497983335388129</v>
      </c>
      <c r="V278" s="11">
        <v>7.8556783799999996</v>
      </c>
    </row>
    <row r="279" spans="1:22" x14ac:dyDescent="0.2">
      <c r="A279">
        <v>1990</v>
      </c>
      <c r="B279">
        <v>2</v>
      </c>
      <c r="C279" s="8">
        <v>64.044600000000003</v>
      </c>
      <c r="D279" s="8">
        <v>128</v>
      </c>
      <c r="E279" s="8">
        <v>132.69999999999999</v>
      </c>
      <c r="F279" s="8">
        <v>8.24</v>
      </c>
      <c r="G279" s="8">
        <v>5.3</v>
      </c>
      <c r="H279" s="8">
        <v>1.67</v>
      </c>
      <c r="I279" s="8">
        <v>0.55000000000000004</v>
      </c>
      <c r="J279" s="9">
        <f t="shared" si="22"/>
        <v>0.23034000000000002</v>
      </c>
      <c r="K279" s="8"/>
      <c r="L279" s="8">
        <f>help_quarterly_to_monthly!N279</f>
        <v>9378.9695490458107</v>
      </c>
      <c r="M279" s="8">
        <f>M280-J280</f>
        <v>0.29517944646063193</v>
      </c>
      <c r="N279" s="11">
        <v>-1.0500000000000001E-2</v>
      </c>
      <c r="O279" s="8">
        <v>114.4</v>
      </c>
      <c r="P279" s="11">
        <v>0.43422867602135801</v>
      </c>
      <c r="Q279" s="11">
        <v>-1.4999999999999999E-2</v>
      </c>
      <c r="R279" s="8"/>
      <c r="S279" s="10">
        <v>0.30412570734332101</v>
      </c>
      <c r="T279" s="12">
        <v>6.7000000000000002E-3</v>
      </c>
      <c r="U279" s="8">
        <v>7.7975034704839254</v>
      </c>
      <c r="V279" s="11">
        <v>7.93147951</v>
      </c>
    </row>
    <row r="280" spans="1:22" x14ac:dyDescent="0.2">
      <c r="A280">
        <v>1990</v>
      </c>
      <c r="B280">
        <v>3</v>
      </c>
      <c r="C280" s="8">
        <v>64.358000000000004</v>
      </c>
      <c r="D280" s="8">
        <v>128.6</v>
      </c>
      <c r="E280" s="8">
        <v>133.5</v>
      </c>
      <c r="F280" s="8">
        <v>8.2799999999999994</v>
      </c>
      <c r="G280" s="8">
        <v>5.2</v>
      </c>
      <c r="H280" s="8">
        <v>1.62</v>
      </c>
      <c r="I280" s="8">
        <v>0.14000000000000001</v>
      </c>
      <c r="J280" s="9">
        <f t="shared" si="22"/>
        <v>5.8632000000000004E-2</v>
      </c>
      <c r="K280" s="8"/>
      <c r="L280" s="8">
        <f>help_quarterly_to_monthly!N280</f>
        <v>9400.9105688952386</v>
      </c>
      <c r="M280" s="8">
        <f t="shared" ref="M280:M300" si="25">M281-J281</f>
        <v>0.35381144646063195</v>
      </c>
      <c r="N280" s="11">
        <v>-3.5000000000000001E-3</v>
      </c>
      <c r="O280" s="8">
        <v>114.2</v>
      </c>
      <c r="P280" s="11">
        <v>0.46587650898827399</v>
      </c>
      <c r="Q280" s="11">
        <v>-7.5805999999999998E-3</v>
      </c>
      <c r="R280" s="8"/>
      <c r="S280" s="10">
        <v>-5.3464596740506902E-2</v>
      </c>
      <c r="T280" s="12">
        <v>1.3100000000000001E-2</v>
      </c>
      <c r="U280" s="8">
        <v>7.9509563493718014</v>
      </c>
      <c r="V280" s="11">
        <v>8.0173757400000003</v>
      </c>
    </row>
    <row r="281" spans="1:22" x14ac:dyDescent="0.2">
      <c r="A281">
        <v>1990</v>
      </c>
      <c r="B281">
        <v>4</v>
      </c>
      <c r="C281" s="8">
        <v>64.260199999999998</v>
      </c>
      <c r="D281" s="8">
        <v>128.9</v>
      </c>
      <c r="E281" s="8">
        <v>134</v>
      </c>
      <c r="F281" s="8">
        <v>8.26</v>
      </c>
      <c r="G281" s="8">
        <v>5.4</v>
      </c>
      <c r="H281" s="8">
        <v>1.51</v>
      </c>
      <c r="I281" s="8">
        <v>-0.64</v>
      </c>
      <c r="J281" s="9">
        <f t="shared" si="22"/>
        <v>-0.26803199999999999</v>
      </c>
      <c r="K281" s="8"/>
      <c r="L281" s="8">
        <f>help_quarterly_to_monthly!N281</f>
        <v>9422.9029172354494</v>
      </c>
      <c r="M281" s="8">
        <f t="shared" si="25"/>
        <v>8.5779446460631945E-2</v>
      </c>
      <c r="N281" s="11">
        <v>0</v>
      </c>
      <c r="O281" s="8">
        <v>114.1</v>
      </c>
      <c r="P281" s="11">
        <v>0.20427386056100399</v>
      </c>
      <c r="Q281" s="11">
        <v>-1.7419400000000002E-2</v>
      </c>
      <c r="R281" s="8"/>
      <c r="S281" s="10">
        <v>0</v>
      </c>
      <c r="T281" s="12">
        <v>3.3099999999999997E-2</v>
      </c>
      <c r="U281" s="8">
        <v>8.1363287677672496</v>
      </c>
      <c r="V281" s="11">
        <v>7.9269889899999999</v>
      </c>
    </row>
    <row r="282" spans="1:22" x14ac:dyDescent="0.2">
      <c r="A282">
        <v>1990</v>
      </c>
      <c r="B282">
        <v>5</v>
      </c>
      <c r="C282" s="8">
        <v>64.397300000000001</v>
      </c>
      <c r="D282" s="8">
        <v>129.1</v>
      </c>
      <c r="E282" s="8">
        <v>134.4</v>
      </c>
      <c r="F282" s="8">
        <v>8.18</v>
      </c>
      <c r="G282" s="8">
        <v>5.4</v>
      </c>
      <c r="H282" s="8">
        <v>1.65</v>
      </c>
      <c r="I282" s="8">
        <v>-0.02</v>
      </c>
      <c r="J282" s="9">
        <f t="shared" si="22"/>
        <v>-8.3759999999999998E-3</v>
      </c>
      <c r="K282" s="8"/>
      <c r="L282" s="8">
        <f>help_quarterly_to_monthly!N282</f>
        <v>9444.9467141435362</v>
      </c>
      <c r="M282" s="8">
        <f t="shared" si="25"/>
        <v>7.740344646063195E-2</v>
      </c>
      <c r="N282" s="11">
        <v>0</v>
      </c>
      <c r="O282" s="8">
        <v>114.6</v>
      </c>
      <c r="P282" s="11">
        <v>9.9842811362916603E-2</v>
      </c>
      <c r="Q282" s="11">
        <v>0</v>
      </c>
      <c r="R282" s="8"/>
      <c r="S282" s="10">
        <v>3.3613892560283701E-2</v>
      </c>
      <c r="T282" s="12">
        <v>3.1600000000000003E-2</v>
      </c>
      <c r="U282" s="8">
        <v>7.7727899100296014</v>
      </c>
      <c r="V282" s="11">
        <v>8.0407439000000007</v>
      </c>
    </row>
    <row r="283" spans="1:22" x14ac:dyDescent="0.2">
      <c r="A283">
        <v>1990</v>
      </c>
      <c r="B283">
        <v>6</v>
      </c>
      <c r="C283" s="8">
        <v>64.604100000000003</v>
      </c>
      <c r="D283" s="8">
        <v>129.9</v>
      </c>
      <c r="E283" s="8">
        <v>135.1</v>
      </c>
      <c r="F283" s="8">
        <v>8.2899999999999991</v>
      </c>
      <c r="G283" s="8">
        <v>5.2</v>
      </c>
      <c r="H283" s="8">
        <v>1.74</v>
      </c>
      <c r="I283" s="8">
        <v>-0.06</v>
      </c>
      <c r="J283" s="9">
        <f t="shared" si="22"/>
        <v>-2.5128000000000001E-2</v>
      </c>
      <c r="K283" s="8"/>
      <c r="L283" s="8">
        <f>help_quarterly_to_monthly!N283</f>
        <v>9466.1822094558902</v>
      </c>
      <c r="M283" s="8">
        <f t="shared" si="25"/>
        <v>5.2275446460631952E-2</v>
      </c>
      <c r="N283" s="11">
        <v>0</v>
      </c>
      <c r="O283" s="8">
        <v>114.3</v>
      </c>
      <c r="P283" s="11">
        <v>0.15437705383792899</v>
      </c>
      <c r="Q283" s="11">
        <v>0</v>
      </c>
      <c r="R283" s="8"/>
      <c r="S283" s="10">
        <v>0</v>
      </c>
      <c r="T283" s="12">
        <v>4.3400000000000001E-2</v>
      </c>
      <c r="U283" s="8">
        <v>7.6685093639480826</v>
      </c>
      <c r="V283" s="11">
        <v>7.8848116900000003</v>
      </c>
    </row>
    <row r="284" spans="1:22" x14ac:dyDescent="0.2">
      <c r="A284">
        <v>1990</v>
      </c>
      <c r="B284">
        <v>7</v>
      </c>
      <c r="C284" s="8">
        <v>64.520499999999998</v>
      </c>
      <c r="D284" s="8">
        <v>130.5</v>
      </c>
      <c r="E284" s="8">
        <v>135.80000000000001</v>
      </c>
      <c r="F284" s="8">
        <v>8.15</v>
      </c>
      <c r="G284" s="8">
        <v>5.5</v>
      </c>
      <c r="H284" s="8">
        <v>1.73</v>
      </c>
      <c r="I284" s="8">
        <v>-0.55000000000000004</v>
      </c>
      <c r="J284" s="9">
        <f t="shared" si="22"/>
        <v>-0.23034000000000002</v>
      </c>
      <c r="K284" s="8"/>
      <c r="L284" s="8">
        <f>help_quarterly_to_monthly!N284</f>
        <v>9487.465449480309</v>
      </c>
      <c r="M284" s="8">
        <f t="shared" si="25"/>
        <v>-0.17806455353936806</v>
      </c>
      <c r="N284" s="11">
        <v>-8.4439700000000006E-2</v>
      </c>
      <c r="O284" s="8">
        <v>114.5</v>
      </c>
      <c r="P284" s="11">
        <v>7.5941090106413006E-2</v>
      </c>
      <c r="Q284" s="11">
        <v>-6.64516E-2</v>
      </c>
      <c r="R284" s="8"/>
      <c r="S284" s="10">
        <v>-7.0459308367556497E-2</v>
      </c>
      <c r="T284" s="12">
        <v>-5.6599999999999998E-2</v>
      </c>
      <c r="U284" s="8">
        <v>7.5304262193081408</v>
      </c>
      <c r="V284" s="11">
        <v>7.7266104899999997</v>
      </c>
    </row>
    <row r="285" spans="1:22" x14ac:dyDescent="0.2">
      <c r="A285">
        <v>1990</v>
      </c>
      <c r="B285">
        <v>8</v>
      </c>
      <c r="C285" s="8">
        <v>64.732600000000005</v>
      </c>
      <c r="D285" s="8">
        <v>131.6</v>
      </c>
      <c r="E285" s="8">
        <v>136.6</v>
      </c>
      <c r="F285" s="8">
        <v>8.1300000000000008</v>
      </c>
      <c r="G285" s="8">
        <v>5.7</v>
      </c>
      <c r="H285" s="8">
        <v>1.66</v>
      </c>
      <c r="I285" s="8">
        <v>-0.22</v>
      </c>
      <c r="J285" s="9">
        <f t="shared" si="22"/>
        <v>-9.2135999999999996E-2</v>
      </c>
      <c r="K285" s="8"/>
      <c r="L285" s="8">
        <f>help_quarterly_to_monthly!N285</f>
        <v>9508.7965415633244</v>
      </c>
      <c r="M285" s="8">
        <f t="shared" si="25"/>
        <v>-0.27020055353936806</v>
      </c>
      <c r="N285" s="11">
        <v>-5.3330299999999997E-2</v>
      </c>
      <c r="O285" s="8">
        <v>116.5</v>
      </c>
      <c r="P285" s="11">
        <v>-0.20188233301678599</v>
      </c>
      <c r="Q285" s="11">
        <v>-3.3548399999999999E-2</v>
      </c>
      <c r="R285" s="8"/>
      <c r="S285" s="10">
        <v>0.16621287560401901</v>
      </c>
      <c r="T285" s="12">
        <v>5.0299999999999997E-2</v>
      </c>
      <c r="U285" s="8">
        <v>7.554749023333212</v>
      </c>
      <c r="V285" s="11">
        <v>7.5167273799999998</v>
      </c>
    </row>
    <row r="286" spans="1:22" x14ac:dyDescent="0.2">
      <c r="A286">
        <v>1990</v>
      </c>
      <c r="B286">
        <v>9</v>
      </c>
      <c r="C286" s="8">
        <v>64.814499999999995</v>
      </c>
      <c r="D286" s="8">
        <v>132.5</v>
      </c>
      <c r="E286" s="8">
        <v>137.1</v>
      </c>
      <c r="F286" s="8">
        <v>8.1999999999999993</v>
      </c>
      <c r="G286" s="8">
        <v>5.9</v>
      </c>
      <c r="H286" s="8">
        <v>1.75</v>
      </c>
      <c r="I286" s="8">
        <v>-0.74</v>
      </c>
      <c r="J286" s="9">
        <f t="shared" si="22"/>
        <v>-0.30991200000000002</v>
      </c>
      <c r="K286" s="8"/>
      <c r="L286" s="8">
        <f>help_quarterly_to_monthly!N286</f>
        <v>9529.3407868979702</v>
      </c>
      <c r="M286" s="8">
        <f t="shared" si="25"/>
        <v>-0.58011255353936808</v>
      </c>
      <c r="N286" s="11">
        <v>0</v>
      </c>
      <c r="O286" s="8">
        <v>118.4</v>
      </c>
      <c r="P286" s="11">
        <v>-6.5709765956589695E-4</v>
      </c>
      <c r="Q286" s="11">
        <v>0</v>
      </c>
      <c r="R286" s="8"/>
      <c r="S286" s="10">
        <v>0</v>
      </c>
      <c r="T286" s="12">
        <v>2.6599999999999999E-2</v>
      </c>
      <c r="U286" s="8">
        <v>7.5104517322030295</v>
      </c>
      <c r="V286" s="11">
        <v>7.4356483200000003</v>
      </c>
    </row>
    <row r="287" spans="1:22" x14ac:dyDescent="0.2">
      <c r="A287">
        <v>1990</v>
      </c>
      <c r="B287">
        <v>10</v>
      </c>
      <c r="C287" s="8">
        <v>64.327399999999997</v>
      </c>
      <c r="D287" s="8">
        <v>133.4</v>
      </c>
      <c r="E287" s="8">
        <v>137.6</v>
      </c>
      <c r="F287" s="8">
        <v>8.11</v>
      </c>
      <c r="G287" s="8">
        <v>5.9</v>
      </c>
      <c r="H287" s="8">
        <v>2.02</v>
      </c>
      <c r="I287" s="8">
        <v>-0.97</v>
      </c>
      <c r="J287" s="9">
        <f t="shared" si="22"/>
        <v>-0.40623599999999999</v>
      </c>
      <c r="K287" s="8"/>
      <c r="L287" s="8">
        <f>help_quarterly_to_monthly!N287</f>
        <v>9549.9294191342287</v>
      </c>
      <c r="M287" s="8">
        <f t="shared" si="25"/>
        <v>-0.98634855353936801</v>
      </c>
      <c r="N287" s="11">
        <v>7.4526000000000002E-3</v>
      </c>
      <c r="O287" s="8">
        <v>120.8</v>
      </c>
      <c r="P287" s="11">
        <v>0.22625032290311101</v>
      </c>
      <c r="Q287" s="11">
        <v>-1.1280999999999999E-2</v>
      </c>
      <c r="R287" s="8"/>
      <c r="S287" s="10">
        <v>-8.4466910584452506E-2</v>
      </c>
      <c r="T287" s="12">
        <v>-3.3999999999999998E-3</v>
      </c>
      <c r="U287" s="8">
        <v>7.3389899947969806</v>
      </c>
      <c r="V287" s="11">
        <v>7.2477637399999999</v>
      </c>
    </row>
    <row r="288" spans="1:22" x14ac:dyDescent="0.2">
      <c r="A288">
        <v>1990</v>
      </c>
      <c r="B288">
        <v>11</v>
      </c>
      <c r="C288" s="8">
        <v>63.575299999999999</v>
      </c>
      <c r="D288" s="8">
        <v>133.69999999999999</v>
      </c>
      <c r="E288" s="8">
        <v>138</v>
      </c>
      <c r="F288" s="8">
        <v>7.81</v>
      </c>
      <c r="G288" s="8">
        <v>6.2</v>
      </c>
      <c r="H288" s="8">
        <v>2.23</v>
      </c>
      <c r="I288" s="8">
        <v>-1.31</v>
      </c>
      <c r="J288" s="9">
        <f t="shared" si="22"/>
        <v>-0.548628</v>
      </c>
      <c r="K288" s="8"/>
      <c r="L288" s="8">
        <f>help_quarterly_to_monthly!N288</f>
        <v>9570.5625341722534</v>
      </c>
      <c r="M288" s="8">
        <f t="shared" si="25"/>
        <v>-1.534976553539368</v>
      </c>
      <c r="N288" s="11">
        <v>-1.57576E-2</v>
      </c>
      <c r="O288" s="8">
        <v>120.1</v>
      </c>
      <c r="P288" s="11">
        <v>0.30114039296652401</v>
      </c>
      <c r="Q288" s="11">
        <v>-1.3042399999999999E-2</v>
      </c>
      <c r="R288" s="8"/>
      <c r="S288" s="10">
        <v>5.3260003885505003E-2</v>
      </c>
      <c r="T288" s="12">
        <v>7.8600000000000003E-2</v>
      </c>
      <c r="U288" s="8">
        <v>7.1907365808964263</v>
      </c>
      <c r="V288" s="11">
        <v>7.0078331900000004</v>
      </c>
    </row>
    <row r="289" spans="1:22" x14ac:dyDescent="0.2">
      <c r="A289">
        <v>1990</v>
      </c>
      <c r="B289">
        <v>12</v>
      </c>
      <c r="C289" s="8">
        <v>63.159399999999998</v>
      </c>
      <c r="D289" s="8">
        <v>134.19999999999999</v>
      </c>
      <c r="E289" s="8">
        <v>138.6</v>
      </c>
      <c r="F289" s="8">
        <v>7.31</v>
      </c>
      <c r="G289" s="8">
        <v>6.3</v>
      </c>
      <c r="H289" s="8">
        <v>2.35</v>
      </c>
      <c r="I289" s="8">
        <v>-0.91</v>
      </c>
      <c r="J289" s="9">
        <f t="shared" si="22"/>
        <v>-0.381108</v>
      </c>
      <c r="K289" s="8"/>
      <c r="L289" s="8">
        <f>help_quarterly_to_monthly!N289</f>
        <v>9590.5869605112675</v>
      </c>
      <c r="M289" s="8">
        <f t="shared" si="25"/>
        <v>-1.916084553539368</v>
      </c>
      <c r="N289" s="11">
        <v>-0.16171949999999999</v>
      </c>
      <c r="O289" s="8">
        <v>118.7</v>
      </c>
      <c r="P289" s="11">
        <v>0.395654742390327</v>
      </c>
      <c r="Q289" s="11">
        <v>-9.5666699999999993E-2</v>
      </c>
      <c r="R289" s="8"/>
      <c r="S289" s="10">
        <v>-0.10566875641111501</v>
      </c>
      <c r="T289" s="12">
        <v>-8.4500000000000006E-2</v>
      </c>
      <c r="U289" s="8">
        <v>6.7576338707733559</v>
      </c>
      <c r="V289" s="11">
        <v>6.7925704600000003</v>
      </c>
    </row>
    <row r="290" spans="1:22" x14ac:dyDescent="0.2">
      <c r="A290">
        <v>1991</v>
      </c>
      <c r="B290">
        <v>1</v>
      </c>
      <c r="C290" s="8">
        <v>62.885199999999998</v>
      </c>
      <c r="D290" s="8">
        <v>134.69999999999999</v>
      </c>
      <c r="E290" s="8">
        <v>139.5</v>
      </c>
      <c r="F290" s="8">
        <v>6.91</v>
      </c>
      <c r="G290" s="8">
        <v>6.4</v>
      </c>
      <c r="H290" s="8">
        <v>2.36</v>
      </c>
      <c r="I290" s="8">
        <v>-1.08</v>
      </c>
      <c r="J290" s="9">
        <f t="shared" si="22"/>
        <v>-0.45230400000000004</v>
      </c>
      <c r="K290" s="8"/>
      <c r="L290" s="8">
        <f>help_quarterly_to_monthly!N290</f>
        <v>9610.6532838285166</v>
      </c>
      <c r="M290" s="8">
        <f t="shared" si="25"/>
        <v>-2.3683885535393681</v>
      </c>
      <c r="N290" s="11">
        <v>-0.23954130000000001</v>
      </c>
      <c r="O290" s="8">
        <v>119</v>
      </c>
      <c r="P290" s="11">
        <v>0.43338396624660602</v>
      </c>
      <c r="Q290" s="11">
        <v>-0.16741929999999999</v>
      </c>
      <c r="R290" s="8"/>
      <c r="S290" s="10">
        <v>0</v>
      </c>
      <c r="T290" s="12">
        <v>-2.7400000000000001E-2</v>
      </c>
      <c r="U290" s="8">
        <v>6.3899553343365811</v>
      </c>
      <c r="V290" s="11">
        <v>6.3155892500000004</v>
      </c>
    </row>
    <row r="291" spans="1:22" x14ac:dyDescent="0.2">
      <c r="A291">
        <v>1991</v>
      </c>
      <c r="B291">
        <v>2</v>
      </c>
      <c r="C291" s="8">
        <v>62.446199999999997</v>
      </c>
      <c r="D291" s="8">
        <v>134.80000000000001</v>
      </c>
      <c r="E291" s="8">
        <v>140.19999999999999</v>
      </c>
      <c r="F291" s="8">
        <v>6.25</v>
      </c>
      <c r="G291" s="8">
        <v>6.6</v>
      </c>
      <c r="H291" s="8">
        <v>2.2200000000000002</v>
      </c>
      <c r="I291" s="8">
        <v>-0.81</v>
      </c>
      <c r="J291" s="9">
        <f t="shared" si="22"/>
        <v>-0.33922800000000003</v>
      </c>
      <c r="K291" s="8"/>
      <c r="L291" s="8">
        <f>help_quarterly_to_monthly!N291</f>
        <v>9630.7615917847816</v>
      </c>
      <c r="M291" s="8">
        <f t="shared" si="25"/>
        <v>-2.7076165535393679</v>
      </c>
      <c r="N291" s="11">
        <v>-0.10302409999999999</v>
      </c>
      <c r="O291" s="8">
        <v>117.2</v>
      </c>
      <c r="P291" s="11">
        <v>0.33591590330708998</v>
      </c>
      <c r="Q291" s="11">
        <v>-0.2304378</v>
      </c>
      <c r="R291" s="8"/>
      <c r="S291" s="10">
        <v>-0.21851105438681601</v>
      </c>
      <c r="T291" s="12">
        <v>-0.13739999999999999</v>
      </c>
      <c r="U291" s="8">
        <v>6.1035951667305302</v>
      </c>
      <c r="V291" s="11">
        <v>5.9290273300000003</v>
      </c>
    </row>
    <row r="292" spans="1:22" x14ac:dyDescent="0.2">
      <c r="A292">
        <v>1991</v>
      </c>
      <c r="B292">
        <v>3</v>
      </c>
      <c r="C292" s="8">
        <v>62.119</v>
      </c>
      <c r="D292" s="8">
        <v>134.80000000000001</v>
      </c>
      <c r="E292" s="8">
        <v>140.5</v>
      </c>
      <c r="F292" s="8">
        <v>6.12</v>
      </c>
      <c r="G292" s="8">
        <v>6.8</v>
      </c>
      <c r="H292" s="8">
        <v>1.98</v>
      </c>
      <c r="I292" s="8">
        <v>-0.86</v>
      </c>
      <c r="J292" s="9">
        <f t="shared" si="22"/>
        <v>-0.36016799999999999</v>
      </c>
      <c r="K292" s="8"/>
      <c r="L292" s="8">
        <f>help_quarterly_to_monthly!N292</f>
        <v>9650.2460614317133</v>
      </c>
      <c r="M292" s="8">
        <f t="shared" si="25"/>
        <v>-3.0677845535393677</v>
      </c>
      <c r="N292" s="11">
        <v>-2.4090299999999999E-2</v>
      </c>
      <c r="O292" s="8">
        <v>116.2</v>
      </c>
      <c r="P292" s="11">
        <v>0.26754415378829199</v>
      </c>
      <c r="Q292" s="11">
        <v>-3.6336399999999998E-2</v>
      </c>
      <c r="R292" s="8"/>
      <c r="S292" s="10">
        <v>0.26871366486124199</v>
      </c>
      <c r="T292" s="12">
        <v>4.1200000000000001E-2</v>
      </c>
      <c r="U292" s="8">
        <v>5.7594285782680004</v>
      </c>
      <c r="V292" s="11">
        <v>5.9311863599999999</v>
      </c>
    </row>
    <row r="293" spans="1:22" x14ac:dyDescent="0.2">
      <c r="A293">
        <v>1991</v>
      </c>
      <c r="B293">
        <v>4</v>
      </c>
      <c r="C293" s="8">
        <v>62.241500000000002</v>
      </c>
      <c r="D293" s="8">
        <v>135.1</v>
      </c>
      <c r="E293" s="8">
        <v>140.9</v>
      </c>
      <c r="F293" s="8">
        <v>5.91</v>
      </c>
      <c r="G293" s="8">
        <v>6.7</v>
      </c>
      <c r="H293" s="8">
        <v>1.9</v>
      </c>
      <c r="I293" s="8">
        <v>0</v>
      </c>
      <c r="J293" s="9">
        <f t="shared" si="22"/>
        <v>0</v>
      </c>
      <c r="K293" s="8"/>
      <c r="L293" s="8">
        <f>help_quarterly_to_monthly!N293</f>
        <v>9669.7699510719285</v>
      </c>
      <c r="M293" s="8">
        <f t="shared" si="25"/>
        <v>-3.0677845535393677</v>
      </c>
      <c r="N293" s="11">
        <v>-2.8859900000000001E-2</v>
      </c>
      <c r="O293" s="8">
        <v>116</v>
      </c>
      <c r="P293" s="11">
        <v>0.221276610819678</v>
      </c>
      <c r="Q293" s="11">
        <v>-3.2139800000000003E-2</v>
      </c>
      <c r="R293" s="8"/>
      <c r="S293" s="10">
        <v>0</v>
      </c>
      <c r="T293" s="12">
        <v>-8.8800000000000004E-2</v>
      </c>
      <c r="U293" s="8">
        <v>5.5605727496531276</v>
      </c>
      <c r="V293" s="11">
        <v>5.6895020000000001</v>
      </c>
    </row>
    <row r="294" spans="1:22" x14ac:dyDescent="0.2">
      <c r="A294">
        <v>1991</v>
      </c>
      <c r="B294">
        <v>5</v>
      </c>
      <c r="C294" s="8">
        <v>62.864600000000003</v>
      </c>
      <c r="D294" s="8">
        <v>135.6</v>
      </c>
      <c r="E294" s="8">
        <v>141.30000000000001</v>
      </c>
      <c r="F294" s="8">
        <v>5.78</v>
      </c>
      <c r="G294" s="8">
        <v>6.9</v>
      </c>
      <c r="H294" s="8">
        <v>1.79</v>
      </c>
      <c r="I294" s="8">
        <v>-0.02</v>
      </c>
      <c r="J294" s="9">
        <f t="shared" si="22"/>
        <v>-8.3759999999999998E-3</v>
      </c>
      <c r="K294" s="8"/>
      <c r="L294" s="8">
        <f>help_quarterly_to_monthly!N294</f>
        <v>9689.3333404579953</v>
      </c>
      <c r="M294" s="8">
        <f t="shared" si="25"/>
        <v>-3.0761605535393679</v>
      </c>
      <c r="N294" s="11">
        <v>-0.1633722</v>
      </c>
      <c r="O294" s="8">
        <v>116.5</v>
      </c>
      <c r="P294" s="11">
        <v>0.20718490146968799</v>
      </c>
      <c r="Q294" s="11">
        <v>-0.19463440000000001</v>
      </c>
      <c r="R294" s="8"/>
      <c r="S294" s="10">
        <v>0.22885127364015001</v>
      </c>
      <c r="T294" s="12">
        <v>4.5100000000000001E-2</v>
      </c>
      <c r="U294" s="8">
        <v>5.5427558878704257</v>
      </c>
      <c r="V294" s="11">
        <v>5.4497689100000004</v>
      </c>
    </row>
    <row r="295" spans="1:22" x14ac:dyDescent="0.2">
      <c r="A295">
        <v>1991</v>
      </c>
      <c r="B295">
        <v>6</v>
      </c>
      <c r="C295" s="8">
        <v>63.437199999999997</v>
      </c>
      <c r="D295" s="8">
        <v>136</v>
      </c>
      <c r="E295" s="8">
        <v>141.80000000000001</v>
      </c>
      <c r="F295" s="8">
        <v>5.9</v>
      </c>
      <c r="G295" s="8">
        <v>6.9</v>
      </c>
      <c r="H295" s="8">
        <v>1.68</v>
      </c>
      <c r="I295" s="8">
        <v>7.0000000000000007E-2</v>
      </c>
      <c r="J295" s="9">
        <f t="shared" si="22"/>
        <v>2.9316000000000002E-2</v>
      </c>
      <c r="K295" s="8"/>
      <c r="L295" s="8">
        <f>help_quarterly_to_monthly!N295</f>
        <v>9708.5080205849354</v>
      </c>
      <c r="M295" s="8">
        <f t="shared" si="25"/>
        <v>-3.0468445535393678</v>
      </c>
      <c r="N295" s="11">
        <v>8.7521999999999999E-3</v>
      </c>
      <c r="O295" s="8">
        <v>116.4</v>
      </c>
      <c r="P295" s="11">
        <v>0.110391892159003</v>
      </c>
      <c r="Q295" s="11">
        <v>-9.0322000000000006E-3</v>
      </c>
      <c r="R295" s="8"/>
      <c r="S295" s="10">
        <v>0</v>
      </c>
      <c r="T295" s="12">
        <v>3.0800000000000001E-2</v>
      </c>
      <c r="U295" s="8">
        <v>5.5292042340923615</v>
      </c>
      <c r="V295" s="11">
        <v>5.63980339</v>
      </c>
    </row>
    <row r="296" spans="1:22" x14ac:dyDescent="0.2">
      <c r="A296">
        <v>1991</v>
      </c>
      <c r="B296">
        <v>7</v>
      </c>
      <c r="C296" s="8">
        <v>63.512799999999999</v>
      </c>
      <c r="D296" s="8">
        <v>136.19999999999999</v>
      </c>
      <c r="E296" s="8">
        <v>142.30000000000001</v>
      </c>
      <c r="F296" s="8">
        <v>5.82</v>
      </c>
      <c r="G296" s="8">
        <v>6.8</v>
      </c>
      <c r="H296" s="8">
        <v>1.62</v>
      </c>
      <c r="I296" s="8">
        <v>0.09</v>
      </c>
      <c r="J296" s="9">
        <f t="shared" si="22"/>
        <v>3.7691999999999996E-2</v>
      </c>
      <c r="K296" s="8"/>
      <c r="L296" s="8">
        <f>help_quarterly_to_monthly!N296</f>
        <v>9727.7206463935054</v>
      </c>
      <c r="M296" s="8">
        <f t="shared" si="25"/>
        <v>-3.0091525535393679</v>
      </c>
      <c r="N296" s="11">
        <v>0</v>
      </c>
      <c r="O296" s="8">
        <v>116.1</v>
      </c>
      <c r="P296" s="11">
        <v>0.22339402083048701</v>
      </c>
      <c r="Q296" s="11">
        <v>8.7097000000000008E-3</v>
      </c>
      <c r="R296" s="8"/>
      <c r="S296" s="10">
        <v>-5.5493807689249698E-2</v>
      </c>
      <c r="T296" s="12">
        <v>4.0800000000000003E-2</v>
      </c>
      <c r="U296" s="8">
        <v>5.4545253944367147</v>
      </c>
      <c r="V296" s="11">
        <v>5.59658999</v>
      </c>
    </row>
    <row r="297" spans="1:22" x14ac:dyDescent="0.2">
      <c r="A297">
        <v>1991</v>
      </c>
      <c r="B297">
        <v>8</v>
      </c>
      <c r="C297" s="8">
        <v>63.567100000000003</v>
      </c>
      <c r="D297" s="8">
        <v>136.6</v>
      </c>
      <c r="E297" s="8">
        <v>142.9</v>
      </c>
      <c r="F297" s="8">
        <v>5.66</v>
      </c>
      <c r="G297" s="8">
        <v>6.9</v>
      </c>
      <c r="H297" s="8">
        <v>1.75</v>
      </c>
      <c r="I297" s="8">
        <v>-0.31</v>
      </c>
      <c r="J297" s="9">
        <f t="shared" si="22"/>
        <v>-0.129828</v>
      </c>
      <c r="K297" s="8"/>
      <c r="L297" s="8">
        <f>help_quarterly_to_monthly!N297</f>
        <v>9746.9712929761754</v>
      </c>
      <c r="M297" s="8">
        <f t="shared" si="25"/>
        <v>-3.1389805535393678</v>
      </c>
      <c r="N297" s="11">
        <v>-0.112</v>
      </c>
      <c r="O297" s="8">
        <v>116.2</v>
      </c>
      <c r="P297" s="11">
        <v>0.15978942324658099</v>
      </c>
      <c r="Q297" s="11">
        <v>-8.0322599999999994E-2</v>
      </c>
      <c r="R297" s="8"/>
      <c r="S297" s="10">
        <v>0.120188785096387</v>
      </c>
      <c r="T297" s="12">
        <v>-3.1800000000000002E-2</v>
      </c>
      <c r="U297" s="8">
        <v>5.2085489472000077</v>
      </c>
      <c r="V297" s="11">
        <v>5.2206691100000002</v>
      </c>
    </row>
    <row r="298" spans="1:22" x14ac:dyDescent="0.2">
      <c r="A298">
        <v>1991</v>
      </c>
      <c r="B298">
        <v>9</v>
      </c>
      <c r="C298" s="8">
        <v>64.132999999999996</v>
      </c>
      <c r="D298" s="8">
        <v>137</v>
      </c>
      <c r="E298" s="8">
        <v>143.4</v>
      </c>
      <c r="F298" s="8">
        <v>5.45</v>
      </c>
      <c r="G298" s="8">
        <v>6.9</v>
      </c>
      <c r="H298" s="8">
        <v>1.86</v>
      </c>
      <c r="I298" s="8">
        <v>0.28000000000000003</v>
      </c>
      <c r="J298" s="9">
        <f t="shared" si="22"/>
        <v>0.11726400000000001</v>
      </c>
      <c r="K298" s="8"/>
      <c r="L298" s="8">
        <f>help_quarterly_to_monthly!N298</f>
        <v>9766.1290901197171</v>
      </c>
      <c r="M298" s="8">
        <f t="shared" si="25"/>
        <v>-3.0217165535393677</v>
      </c>
      <c r="N298" s="11">
        <v>1.8235899999999999E-2</v>
      </c>
      <c r="O298" s="8">
        <v>116.1</v>
      </c>
      <c r="P298" s="11">
        <v>0.17929278749798999</v>
      </c>
      <c r="Q298" s="11">
        <v>1.6129E-3</v>
      </c>
      <c r="R298" s="8"/>
      <c r="S298" s="10">
        <v>0</v>
      </c>
      <c r="T298" s="12">
        <v>2.64E-2</v>
      </c>
      <c r="U298" s="8">
        <v>5.0170614999771663</v>
      </c>
      <c r="V298" s="11">
        <v>5.0405851799999999</v>
      </c>
    </row>
    <row r="299" spans="1:22" x14ac:dyDescent="0.2">
      <c r="A299">
        <v>1991</v>
      </c>
      <c r="B299">
        <v>10</v>
      </c>
      <c r="C299" s="8">
        <v>64.021299999999997</v>
      </c>
      <c r="D299" s="8">
        <v>137.19999999999999</v>
      </c>
      <c r="E299" s="8">
        <v>143.69999999999999</v>
      </c>
      <c r="F299" s="8">
        <v>5.21</v>
      </c>
      <c r="G299" s="8">
        <v>7</v>
      </c>
      <c r="H299" s="8">
        <v>1.96</v>
      </c>
      <c r="I299" s="8">
        <v>-0.4</v>
      </c>
      <c r="J299" s="9">
        <f t="shared" si="22"/>
        <v>-0.16752</v>
      </c>
      <c r="K299" s="8"/>
      <c r="L299" s="8">
        <f>help_quarterly_to_monthly!N299</f>
        <v>9785.3245421593838</v>
      </c>
      <c r="M299" s="8">
        <f t="shared" si="25"/>
        <v>-3.1892365535393679</v>
      </c>
      <c r="N299" s="11">
        <v>-3.3457300000000002E-2</v>
      </c>
      <c r="O299" s="8">
        <v>116.4</v>
      </c>
      <c r="P299" s="11">
        <v>0.18045541668814999</v>
      </c>
      <c r="Q299" s="11">
        <v>-2.5806000000000002E-3</v>
      </c>
      <c r="R299" s="8"/>
      <c r="S299" s="10">
        <v>-3.3997996848675403E-2</v>
      </c>
      <c r="T299" s="12">
        <v>3.0499999999999999E-2</v>
      </c>
      <c r="U299" s="8">
        <v>4.7969809442014526</v>
      </c>
      <c r="V299" s="11">
        <v>4.7886805499999996</v>
      </c>
    </row>
    <row r="300" spans="1:22" x14ac:dyDescent="0.2">
      <c r="A300">
        <v>1991</v>
      </c>
      <c r="B300">
        <v>11</v>
      </c>
      <c r="C300" s="8">
        <v>63.948</v>
      </c>
      <c r="D300" s="8">
        <v>137.80000000000001</v>
      </c>
      <c r="E300" s="8">
        <v>144.19999999999999</v>
      </c>
      <c r="F300" s="8">
        <v>4.8099999999999996</v>
      </c>
      <c r="G300" s="8">
        <v>7</v>
      </c>
      <c r="H300" s="8">
        <v>2.0299999999999998</v>
      </c>
      <c r="I300" s="8">
        <v>-0.36</v>
      </c>
      <c r="J300" s="9">
        <f t="shared" si="22"/>
        <v>-0.15076799999999999</v>
      </c>
      <c r="K300" s="8"/>
      <c r="L300" s="8">
        <f>help_quarterly_to_monthly!N300</f>
        <v>9804.5577231063198</v>
      </c>
      <c r="M300" s="8">
        <f t="shared" si="25"/>
        <v>-3.3400045535393676</v>
      </c>
      <c r="N300" s="11">
        <v>-0.111752</v>
      </c>
      <c r="O300" s="8">
        <v>116.4</v>
      </c>
      <c r="P300" s="11">
        <v>0.18669485294597801</v>
      </c>
      <c r="Q300" s="11">
        <v>-0.13741929999999999</v>
      </c>
      <c r="R300" s="8"/>
      <c r="S300" s="10">
        <v>-0.11957558711953099</v>
      </c>
      <c r="T300" s="12">
        <v>-4.9500000000000002E-2</v>
      </c>
      <c r="U300" s="8">
        <v>4.4073854732359896</v>
      </c>
      <c r="V300" s="11">
        <v>4.3570172100000004</v>
      </c>
    </row>
    <row r="301" spans="1:22" x14ac:dyDescent="0.2">
      <c r="A301">
        <v>1991</v>
      </c>
      <c r="B301">
        <v>12</v>
      </c>
      <c r="C301" s="8">
        <v>63.6937</v>
      </c>
      <c r="D301" s="8">
        <v>138.19999999999999</v>
      </c>
      <c r="E301" s="8">
        <v>144.69999999999999</v>
      </c>
      <c r="F301" s="8">
        <v>4.43</v>
      </c>
      <c r="G301" s="8">
        <v>7.3</v>
      </c>
      <c r="H301" s="8">
        <v>2.17</v>
      </c>
      <c r="I301" s="8">
        <v>-0.75</v>
      </c>
      <c r="J301" s="9">
        <f t="shared" si="22"/>
        <v>-0.31409999999999999</v>
      </c>
      <c r="K301" s="8"/>
      <c r="L301" s="8">
        <f>help_quarterly_to_monthly!N301</f>
        <v>9823.7874104148232</v>
      </c>
      <c r="M301" s="8">
        <f>M302-J302</f>
        <v>-3.6541045535393675</v>
      </c>
      <c r="N301" s="11">
        <v>-0.13694210000000001</v>
      </c>
      <c r="O301" s="8">
        <v>115.9</v>
      </c>
      <c r="P301" s="11">
        <v>0.22059618344481599</v>
      </c>
      <c r="Q301" s="11">
        <v>-0.12064519999999999</v>
      </c>
      <c r="R301" s="8"/>
      <c r="S301" s="10">
        <v>0.14248596625020599</v>
      </c>
      <c r="T301" s="12">
        <v>-0.16839999999999999</v>
      </c>
      <c r="U301" s="8">
        <v>3.7480374803998235</v>
      </c>
      <c r="V301" s="11">
        <v>3.8117081000000002</v>
      </c>
    </row>
    <row r="302" spans="1:22" x14ac:dyDescent="0.2">
      <c r="A302">
        <v>1992</v>
      </c>
      <c r="B302">
        <v>1</v>
      </c>
      <c r="C302" s="8">
        <v>63.337400000000002</v>
      </c>
      <c r="D302" s="8">
        <v>138.30000000000001</v>
      </c>
      <c r="E302" s="8">
        <v>145.1</v>
      </c>
      <c r="F302" s="8">
        <v>4.03</v>
      </c>
      <c r="G302" s="8">
        <v>7.3</v>
      </c>
      <c r="H302" s="8">
        <v>2.1</v>
      </c>
      <c r="I302" s="8">
        <v>-0.08</v>
      </c>
      <c r="J302" s="9">
        <f t="shared" si="22"/>
        <v>-3.3503999999999999E-2</v>
      </c>
      <c r="K302" s="13">
        <v>9480.0814817142</v>
      </c>
      <c r="L302" s="8">
        <f>help_quarterly_to_monthly!N302</f>
        <v>9843.0548129251983</v>
      </c>
      <c r="M302" s="8">
        <f>(K302/L302-1)*100</f>
        <v>-3.6876085535393677</v>
      </c>
      <c r="N302" s="11">
        <v>-0.19838439999999999</v>
      </c>
      <c r="O302" s="8">
        <v>115.6</v>
      </c>
      <c r="P302" s="11">
        <v>7.5298093036039196E-2</v>
      </c>
      <c r="Q302" s="11">
        <v>-0.14935480000000001</v>
      </c>
      <c r="R302" s="8"/>
      <c r="S302" s="10">
        <v>0</v>
      </c>
      <c r="T302" s="12">
        <v>3.44E-2</v>
      </c>
      <c r="U302" s="8">
        <v>3.5965349293472455</v>
      </c>
      <c r="V302" s="11">
        <v>3.51964275</v>
      </c>
    </row>
    <row r="303" spans="1:22" x14ac:dyDescent="0.2">
      <c r="A303">
        <v>1992</v>
      </c>
      <c r="B303">
        <v>2</v>
      </c>
      <c r="C303" s="8">
        <v>63.7911</v>
      </c>
      <c r="D303" s="8">
        <v>138.6</v>
      </c>
      <c r="E303" s="8">
        <v>145.4</v>
      </c>
      <c r="F303" s="8">
        <v>4.0599999999999996</v>
      </c>
      <c r="G303" s="8">
        <v>7.4</v>
      </c>
      <c r="H303" s="8">
        <v>1.89</v>
      </c>
      <c r="I303" s="8">
        <v>0.11</v>
      </c>
      <c r="J303" s="9">
        <f t="shared" si="22"/>
        <v>4.6067999999999998E-2</v>
      </c>
      <c r="K303" s="13">
        <v>9521.4116456639604</v>
      </c>
      <c r="L303" s="8">
        <f>help_quarterly_to_monthly!N303</f>
        <v>9862.3600046083393</v>
      </c>
      <c r="M303" s="8">
        <f t="shared" ref="M303:M366" si="26">(K303/L303-1)*100</f>
        <v>-3.4570666532662164</v>
      </c>
      <c r="N303" s="11">
        <v>1.04358E-2</v>
      </c>
      <c r="O303" s="8">
        <v>116</v>
      </c>
      <c r="P303" s="11">
        <v>0.116322451504107</v>
      </c>
      <c r="Q303" s="11">
        <v>0</v>
      </c>
      <c r="R303" s="8"/>
      <c r="S303" s="10">
        <v>6.8219128510135396E-2</v>
      </c>
      <c r="T303" s="12">
        <v>3.44E-2</v>
      </c>
      <c r="U303" s="8">
        <v>3.5336203395473706</v>
      </c>
      <c r="V303" s="11">
        <v>3.55349922</v>
      </c>
    </row>
    <row r="304" spans="1:22" x14ac:dyDescent="0.2">
      <c r="A304">
        <v>1992</v>
      </c>
      <c r="B304">
        <v>3</v>
      </c>
      <c r="C304" s="8">
        <v>64.321200000000005</v>
      </c>
      <c r="D304" s="8">
        <v>139.1</v>
      </c>
      <c r="E304" s="8">
        <v>145.9</v>
      </c>
      <c r="F304" s="8">
        <v>3.98</v>
      </c>
      <c r="G304" s="8">
        <v>7.4</v>
      </c>
      <c r="H304" s="8">
        <v>1.71</v>
      </c>
      <c r="I304" s="8">
        <v>0.42</v>
      </c>
      <c r="J304" s="9">
        <f t="shared" si="22"/>
        <v>0.175896</v>
      </c>
      <c r="K304" s="13">
        <v>9600.0519239219393</v>
      </c>
      <c r="L304" s="8">
        <f>help_quarterly_to_monthly!N304</f>
        <v>9881.8861033719913</v>
      </c>
      <c r="M304" s="8">
        <f t="shared" si="26"/>
        <v>-2.8520282110302997</v>
      </c>
      <c r="N304" s="11">
        <v>2.1741E-3</v>
      </c>
      <c r="O304" s="8">
        <v>116.1</v>
      </c>
      <c r="P304" s="11">
        <v>5.90675353185868E-2</v>
      </c>
      <c r="Q304" s="11">
        <v>0</v>
      </c>
      <c r="R304" s="8"/>
      <c r="S304" s="10">
        <v>-5.9531148831694997E-2</v>
      </c>
      <c r="T304" s="12">
        <v>1.32E-2</v>
      </c>
      <c r="U304" s="8">
        <v>3.5292919631508921</v>
      </c>
      <c r="V304" s="11">
        <v>3.8926104100000001</v>
      </c>
    </row>
    <row r="305" spans="1:22" x14ac:dyDescent="0.2">
      <c r="A305">
        <v>1992</v>
      </c>
      <c r="B305">
        <v>4</v>
      </c>
      <c r="C305" s="8">
        <v>64.808800000000005</v>
      </c>
      <c r="D305" s="8">
        <v>139.4</v>
      </c>
      <c r="E305" s="8">
        <v>146.30000000000001</v>
      </c>
      <c r="F305" s="8">
        <v>3.73</v>
      </c>
      <c r="G305" s="8">
        <v>7.4</v>
      </c>
      <c r="H305" s="8">
        <v>1.73</v>
      </c>
      <c r="I305" s="8">
        <v>0.22</v>
      </c>
      <c r="J305" s="9">
        <f t="shared" si="22"/>
        <v>9.2135999999999996E-2</v>
      </c>
      <c r="K305" s="13">
        <v>9606.3222441301405</v>
      </c>
      <c r="L305" s="8">
        <f>help_quarterly_to_monthly!N305</f>
        <v>9901.4508610907578</v>
      </c>
      <c r="M305" s="8">
        <f t="shared" si="26"/>
        <v>-2.9806603204018289</v>
      </c>
      <c r="N305" s="11">
        <v>-0.14679600000000001</v>
      </c>
      <c r="O305" s="8">
        <v>116.3</v>
      </c>
      <c r="P305" s="11">
        <v>5.5358338911776002E-2</v>
      </c>
      <c r="Q305" s="11">
        <v>-0.14933340000000001</v>
      </c>
      <c r="R305" s="8"/>
      <c r="S305" s="10">
        <v>0</v>
      </c>
      <c r="T305" s="12">
        <v>-0.18679999999999999</v>
      </c>
      <c r="U305" s="8">
        <v>3.2667724651894838</v>
      </c>
      <c r="V305" s="11">
        <v>3.4932793900000001</v>
      </c>
    </row>
    <row r="306" spans="1:22" x14ac:dyDescent="0.2">
      <c r="A306">
        <v>1992</v>
      </c>
      <c r="B306">
        <v>5</v>
      </c>
      <c r="C306" s="8">
        <v>65.020200000000003</v>
      </c>
      <c r="D306" s="8">
        <v>139.69999999999999</v>
      </c>
      <c r="E306" s="8">
        <v>146.80000000000001</v>
      </c>
      <c r="F306" s="8">
        <v>3.82</v>
      </c>
      <c r="G306" s="8">
        <v>7.6</v>
      </c>
      <c r="H306" s="8">
        <v>1.74</v>
      </c>
      <c r="I306" s="8">
        <v>-0.05</v>
      </c>
      <c r="J306" s="9">
        <f t="shared" si="22"/>
        <v>-2.094E-2</v>
      </c>
      <c r="K306" s="13">
        <v>9588.4777808965191</v>
      </c>
      <c r="L306" s="8">
        <f>help_quarterly_to_monthly!N306</f>
        <v>9921.0543543040203</v>
      </c>
      <c r="M306" s="8">
        <f t="shared" si="26"/>
        <v>-3.3522301312987057</v>
      </c>
      <c r="N306" s="11">
        <v>-5.7143899999999997E-2</v>
      </c>
      <c r="O306" s="8">
        <v>117.2</v>
      </c>
      <c r="P306" s="11">
        <v>1.9094234184775301E-2</v>
      </c>
      <c r="Q306" s="11">
        <v>-4.67997E-2</v>
      </c>
      <c r="R306" s="8"/>
      <c r="S306" s="10">
        <v>0.15974837440046</v>
      </c>
      <c r="T306" s="12">
        <v>3.0099999999999998E-2</v>
      </c>
      <c r="U306" s="8">
        <v>3.2877719790374957</v>
      </c>
      <c r="V306" s="11">
        <v>3.34333897</v>
      </c>
    </row>
    <row r="307" spans="1:22" x14ac:dyDescent="0.2">
      <c r="A307">
        <v>1992</v>
      </c>
      <c r="B307">
        <v>6</v>
      </c>
      <c r="C307" s="8">
        <v>65.029499999999999</v>
      </c>
      <c r="D307" s="8">
        <v>140.1</v>
      </c>
      <c r="E307" s="8">
        <v>147.1</v>
      </c>
      <c r="F307" s="8">
        <v>3.76</v>
      </c>
      <c r="G307" s="8">
        <v>7.8</v>
      </c>
      <c r="H307" s="8">
        <v>1.79</v>
      </c>
      <c r="I307" s="8">
        <v>0.03</v>
      </c>
      <c r="J307" s="9">
        <f t="shared" si="22"/>
        <v>1.2564000000000001E-2</v>
      </c>
      <c r="K307" s="13">
        <v>9716.8291305624098</v>
      </c>
      <c r="L307" s="8">
        <f>help_quarterly_to_monthly!N307</f>
        <v>9941.0700834585787</v>
      </c>
      <c r="M307" s="8">
        <f t="shared" si="26"/>
        <v>-2.2557023641679552</v>
      </c>
      <c r="N307" s="11">
        <v>0</v>
      </c>
      <c r="O307" s="8">
        <v>118</v>
      </c>
      <c r="P307" s="11">
        <v>-1.9779991107515799E-4</v>
      </c>
      <c r="Q307" s="11">
        <v>6.1228999999999997E-3</v>
      </c>
      <c r="R307" s="8"/>
      <c r="S307" s="10">
        <v>0</v>
      </c>
      <c r="T307" s="12">
        <v>3.2199999999999999E-2</v>
      </c>
      <c r="U307" s="8">
        <v>3.4197985995995337</v>
      </c>
      <c r="V307" s="11">
        <v>3.3915966200000001</v>
      </c>
    </row>
    <row r="308" spans="1:22" x14ac:dyDescent="0.2">
      <c r="A308">
        <v>1992</v>
      </c>
      <c r="B308">
        <v>7</v>
      </c>
      <c r="C308" s="8">
        <v>65.617199999999997</v>
      </c>
      <c r="D308" s="8">
        <v>140.5</v>
      </c>
      <c r="E308" s="8">
        <v>147.6</v>
      </c>
      <c r="F308" s="8">
        <v>3.25</v>
      </c>
      <c r="G308" s="8">
        <v>7.7</v>
      </c>
      <c r="H308" s="8">
        <v>2</v>
      </c>
      <c r="I308" s="8">
        <v>0.4</v>
      </c>
      <c r="J308" s="9">
        <f t="shared" si="22"/>
        <v>0.16752</v>
      </c>
      <c r="K308" s="13">
        <v>9734.27832185232</v>
      </c>
      <c r="L308" s="8">
        <f>help_quarterly_to_monthly!N308</f>
        <v>9961.1261943507325</v>
      </c>
      <c r="M308" s="8">
        <f t="shared" si="26"/>
        <v>-2.2773315795061921</v>
      </c>
      <c r="N308" s="11">
        <v>-8.2761299999999996E-2</v>
      </c>
      <c r="O308" s="8">
        <v>117.9</v>
      </c>
      <c r="P308" s="11">
        <v>-7.2183161106125895E-2</v>
      </c>
      <c r="Q308" s="11">
        <v>-0.29032249999999998</v>
      </c>
      <c r="R308" s="8"/>
      <c r="S308" s="10">
        <v>-6.8441934803445903E-2</v>
      </c>
      <c r="T308" s="12">
        <v>-0.26779999999999998</v>
      </c>
      <c r="U308" s="8">
        <v>3.1008882017830741</v>
      </c>
      <c r="V308" s="11">
        <v>2.8695740999999999</v>
      </c>
    </row>
    <row r="309" spans="1:22" x14ac:dyDescent="0.2">
      <c r="A309">
        <v>1992</v>
      </c>
      <c r="B309">
        <v>8</v>
      </c>
      <c r="C309" s="8">
        <v>65.294300000000007</v>
      </c>
      <c r="D309" s="8">
        <v>140.80000000000001</v>
      </c>
      <c r="E309" s="8">
        <v>147.9</v>
      </c>
      <c r="F309" s="8">
        <v>3.3</v>
      </c>
      <c r="G309" s="8">
        <v>7.6</v>
      </c>
      <c r="H309" s="8">
        <v>2.06</v>
      </c>
      <c r="I309" s="8">
        <v>-0.56999999999999995</v>
      </c>
      <c r="J309" s="9">
        <f t="shared" si="22"/>
        <v>-0.23871599999999998</v>
      </c>
      <c r="K309" s="13">
        <v>9714.4976866820598</v>
      </c>
      <c r="L309" s="8">
        <f>help_quarterly_to_monthly!N309</f>
        <v>9981.2227684506415</v>
      </c>
      <c r="M309" s="8">
        <f t="shared" si="26"/>
        <v>-2.6722685983090688</v>
      </c>
      <c r="N309" s="11">
        <v>8.0730999999999997E-3</v>
      </c>
      <c r="O309" s="8">
        <v>117.7</v>
      </c>
      <c r="P309" s="11">
        <v>0.103479287782359</v>
      </c>
      <c r="Q309" s="11">
        <v>-5.4838999999999999E-3</v>
      </c>
      <c r="R309" s="8"/>
      <c r="S309" s="10">
        <v>2.47962276043397E-2</v>
      </c>
      <c r="T309" s="12">
        <v>1.9199999999999998E-2</v>
      </c>
      <c r="U309" s="8">
        <v>3.0814570680021145</v>
      </c>
      <c r="V309" s="11">
        <v>2.77111171</v>
      </c>
    </row>
    <row r="310" spans="1:22" x14ac:dyDescent="0.2">
      <c r="A310">
        <v>1992</v>
      </c>
      <c r="B310">
        <v>9</v>
      </c>
      <c r="C310" s="8">
        <v>65.445999999999998</v>
      </c>
      <c r="D310" s="8">
        <v>141.1</v>
      </c>
      <c r="E310" s="8">
        <v>148.1</v>
      </c>
      <c r="F310" s="8">
        <v>3.22</v>
      </c>
      <c r="G310" s="8">
        <v>7.6</v>
      </c>
      <c r="H310" s="8">
        <v>2.2000000000000002</v>
      </c>
      <c r="I310" s="8">
        <v>0.06</v>
      </c>
      <c r="J310" s="9">
        <f t="shared" si="22"/>
        <v>2.5128000000000001E-2</v>
      </c>
      <c r="K310" s="13">
        <v>9748.6267812467904</v>
      </c>
      <c r="L310" s="8">
        <f>help_quarterly_to_monthly!N310</f>
        <v>10001.515691859777</v>
      </c>
      <c r="M310" s="8">
        <f t="shared" si="26"/>
        <v>-2.528505862554542</v>
      </c>
      <c r="N310" s="11">
        <v>1.49982E-2</v>
      </c>
      <c r="O310" s="8">
        <v>118</v>
      </c>
      <c r="P310" s="11">
        <v>0.19409800671868699</v>
      </c>
      <c r="Q310" s="11">
        <v>1.4806400000000001E-2</v>
      </c>
      <c r="R310" s="8"/>
      <c r="S310" s="10">
        <v>0</v>
      </c>
      <c r="T310" s="12">
        <v>4.1000000000000002E-2</v>
      </c>
      <c r="U310" s="8">
        <v>2.8495007488706001</v>
      </c>
      <c r="V310" s="11">
        <v>2.4951392499999998</v>
      </c>
    </row>
    <row r="311" spans="1:22" x14ac:dyDescent="0.2">
      <c r="A311">
        <v>1992</v>
      </c>
      <c r="B311">
        <v>10</v>
      </c>
      <c r="C311" s="8">
        <v>65.936899999999994</v>
      </c>
      <c r="D311" s="8">
        <v>141.69999999999999</v>
      </c>
      <c r="E311" s="8">
        <v>148.80000000000001</v>
      </c>
      <c r="F311" s="8">
        <v>3.1</v>
      </c>
      <c r="G311" s="8">
        <v>7.3</v>
      </c>
      <c r="H311" s="8">
        <v>2.25</v>
      </c>
      <c r="I311" s="8">
        <v>0.22</v>
      </c>
      <c r="J311" s="9">
        <f t="shared" si="22"/>
        <v>9.2135999999999996E-2</v>
      </c>
      <c r="K311" s="13">
        <v>9803.3677483008305</v>
      </c>
      <c r="L311" s="8">
        <f>help_quarterly_to_monthly!N311</f>
        <v>10021.849873013563</v>
      </c>
      <c r="M311" s="8">
        <f t="shared" si="26"/>
        <v>-2.1800578484123312</v>
      </c>
      <c r="N311" s="11">
        <v>0</v>
      </c>
      <c r="O311" s="8">
        <v>118.1</v>
      </c>
      <c r="P311" s="11">
        <v>0.140023260786827</v>
      </c>
      <c r="Q311" s="11">
        <v>9.0646000000000008E-3</v>
      </c>
      <c r="R311" s="8"/>
      <c r="S311" s="10">
        <v>-0.15783087707368801</v>
      </c>
      <c r="T311" s="12">
        <v>4.1000000000000002E-2</v>
      </c>
      <c r="U311" s="8">
        <v>2.9483994318416782</v>
      </c>
      <c r="V311" s="11">
        <v>2.62109163</v>
      </c>
    </row>
    <row r="312" spans="1:22" x14ac:dyDescent="0.2">
      <c r="A312">
        <v>1992</v>
      </c>
      <c r="B312">
        <v>11</v>
      </c>
      <c r="C312" s="8">
        <v>66.217399999999998</v>
      </c>
      <c r="D312" s="8">
        <v>142.1</v>
      </c>
      <c r="E312" s="8">
        <v>149.19999999999999</v>
      </c>
      <c r="F312" s="8">
        <v>3.09</v>
      </c>
      <c r="G312" s="8">
        <v>7.4</v>
      </c>
      <c r="H312" s="8">
        <v>2.09</v>
      </c>
      <c r="I312" s="8">
        <v>0.11</v>
      </c>
      <c r="J312" s="9">
        <f t="shared" si="22"/>
        <v>4.6067999999999998E-2</v>
      </c>
      <c r="K312" s="13">
        <v>9831.1949933898304</v>
      </c>
      <c r="L312" s="8">
        <f>help_quarterly_to_monthly!N312</f>
        <v>10042.225395793572</v>
      </c>
      <c r="M312" s="8">
        <f t="shared" si="26"/>
        <v>-2.1014306499447466</v>
      </c>
      <c r="N312" s="11">
        <v>-2.1662500000000001E-2</v>
      </c>
      <c r="O312" s="8">
        <v>117.8</v>
      </c>
      <c r="P312" s="11">
        <v>7.2827400551803895E-2</v>
      </c>
      <c r="Q312" s="11">
        <v>1.9354999999999999E-3</v>
      </c>
      <c r="R312" s="8"/>
      <c r="S312" s="10">
        <v>3.1402280189888901E-2</v>
      </c>
      <c r="T312" s="12">
        <v>-1E-4</v>
      </c>
      <c r="U312" s="8">
        <v>2.9830531629806192</v>
      </c>
      <c r="V312" s="11">
        <v>2.9785528000000001</v>
      </c>
    </row>
    <row r="313" spans="1:22" x14ac:dyDescent="0.2">
      <c r="A313">
        <v>1992</v>
      </c>
      <c r="B313">
        <v>12</v>
      </c>
      <c r="C313" s="8">
        <v>66.277199999999993</v>
      </c>
      <c r="D313" s="8">
        <v>142.30000000000001</v>
      </c>
      <c r="E313" s="8">
        <v>149.6</v>
      </c>
      <c r="F313" s="8">
        <v>2.92</v>
      </c>
      <c r="G313" s="8">
        <v>7.4</v>
      </c>
      <c r="H313" s="8">
        <v>2.04</v>
      </c>
      <c r="I313" s="8">
        <v>0.42</v>
      </c>
      <c r="J313" s="9">
        <f t="shared" si="22"/>
        <v>0.175896</v>
      </c>
      <c r="K313" s="13">
        <v>9867.3039745413498</v>
      </c>
      <c r="L313" s="8">
        <f>help_quarterly_to_monthly!N313</f>
        <v>10062.869625942531</v>
      </c>
      <c r="M313" s="8">
        <f t="shared" si="26"/>
        <v>-1.9434381908019938</v>
      </c>
      <c r="N313" s="11">
        <v>-1.7083399999999999E-2</v>
      </c>
      <c r="O313" s="8">
        <v>117.6</v>
      </c>
      <c r="P313" s="11">
        <v>0.13724073643743301</v>
      </c>
      <c r="Q313" s="11">
        <v>-2.9031999999999999E-3</v>
      </c>
      <c r="R313" s="8"/>
      <c r="S313" s="10">
        <v>-0.16963954187365299</v>
      </c>
      <c r="T313" s="12">
        <v>-6.4000000000000003E-3</v>
      </c>
      <c r="U313" s="8">
        <v>2.7575771484674414</v>
      </c>
      <c r="V313" s="11">
        <v>3.0591457900000001</v>
      </c>
    </row>
    <row r="314" spans="1:22" x14ac:dyDescent="0.2">
      <c r="A314">
        <v>1993</v>
      </c>
      <c r="B314">
        <v>1</v>
      </c>
      <c r="C314" s="8">
        <v>66.564300000000003</v>
      </c>
      <c r="D314" s="8">
        <v>142.80000000000001</v>
      </c>
      <c r="E314" s="8">
        <v>150.1</v>
      </c>
      <c r="F314" s="8">
        <v>3.02</v>
      </c>
      <c r="G314" s="8">
        <v>7.3</v>
      </c>
      <c r="H314" s="8">
        <v>2.0699999999999998</v>
      </c>
      <c r="I314" s="8">
        <v>0.22</v>
      </c>
      <c r="J314" s="9">
        <f t="shared" si="22"/>
        <v>9.2135999999999996E-2</v>
      </c>
      <c r="K314" s="13">
        <v>9852.2176859072697</v>
      </c>
      <c r="L314" s="8">
        <f>help_quarterly_to_monthly!N314</f>
        <v>10083.556295314054</v>
      </c>
      <c r="M314" s="8">
        <f t="shared" si="26"/>
        <v>-2.2942164711698965</v>
      </c>
      <c r="N314" s="11">
        <v>2.7485800000000001E-2</v>
      </c>
      <c r="O314" s="8">
        <v>118</v>
      </c>
      <c r="P314" s="11">
        <v>8.5795342040337494E-2</v>
      </c>
      <c r="Q314" s="11">
        <v>-7.0968000000000003E-3</v>
      </c>
      <c r="R314" s="8"/>
      <c r="S314" s="10">
        <v>0</v>
      </c>
      <c r="T314" s="12">
        <v>-4.1999999999999997E-3</v>
      </c>
      <c r="U314" s="8">
        <v>2.8158270476663896</v>
      </c>
      <c r="V314" s="11">
        <v>2.8802551599999999</v>
      </c>
    </row>
    <row r="315" spans="1:22" x14ac:dyDescent="0.2">
      <c r="A315">
        <v>1993</v>
      </c>
      <c r="B315">
        <v>2</v>
      </c>
      <c r="C315" s="8">
        <v>66.859399999999994</v>
      </c>
      <c r="D315" s="8">
        <v>143.1</v>
      </c>
      <c r="E315" s="8">
        <v>150.6</v>
      </c>
      <c r="F315" s="8">
        <v>3.03</v>
      </c>
      <c r="G315" s="8">
        <v>7.1</v>
      </c>
      <c r="H315" s="8">
        <v>2.13</v>
      </c>
      <c r="I315" s="8">
        <v>0.12</v>
      </c>
      <c r="J315" s="9">
        <f t="shared" si="22"/>
        <v>5.0256000000000002E-2</v>
      </c>
      <c r="K315" s="13">
        <v>9867.76127234466</v>
      </c>
      <c r="L315" s="8">
        <f>help_quarterly_to_monthly!N315</f>
        <v>10104.285491152224</v>
      </c>
      <c r="M315" s="8">
        <f t="shared" si="26"/>
        <v>-2.3408307199422995</v>
      </c>
      <c r="N315" s="11">
        <v>0</v>
      </c>
      <c r="O315" s="8">
        <v>118.4</v>
      </c>
      <c r="P315" s="11">
        <v>5.4034181961811999E-2</v>
      </c>
      <c r="Q315" s="11">
        <v>-1.7857100000000001E-2</v>
      </c>
      <c r="R315" s="8"/>
      <c r="S315" s="10">
        <v>0.12755623650749701</v>
      </c>
      <c r="T315" s="12">
        <v>-2.4199999999999999E-2</v>
      </c>
      <c r="U315" s="8">
        <v>2.8704482054159035</v>
      </c>
      <c r="V315" s="11">
        <v>2.79624797</v>
      </c>
    </row>
    <row r="316" spans="1:22" x14ac:dyDescent="0.2">
      <c r="A316">
        <v>1993</v>
      </c>
      <c r="B316">
        <v>3</v>
      </c>
      <c r="C316" s="8">
        <v>66.765799999999999</v>
      </c>
      <c r="D316" s="8">
        <v>143.30000000000001</v>
      </c>
      <c r="E316" s="8">
        <v>150.80000000000001</v>
      </c>
      <c r="F316" s="8">
        <v>3.07</v>
      </c>
      <c r="G316" s="8">
        <v>7</v>
      </c>
      <c r="H316" s="8">
        <v>2.17</v>
      </c>
      <c r="I316" s="8">
        <v>-0.48</v>
      </c>
      <c r="J316" s="9">
        <f t="shared" si="22"/>
        <v>-0.20102400000000001</v>
      </c>
      <c r="K316" s="13">
        <v>9831.2534860003307</v>
      </c>
      <c r="L316" s="8">
        <f>help_quarterly_to_monthly!N316</f>
        <v>10125.447493443437</v>
      </c>
      <c r="M316" s="8">
        <f t="shared" si="26"/>
        <v>-2.9054914129336584</v>
      </c>
      <c r="N316" s="11">
        <v>0</v>
      </c>
      <c r="O316" s="8">
        <v>118.7</v>
      </c>
      <c r="P316" s="11">
        <v>2.7605931762106201E-2</v>
      </c>
      <c r="Q316" s="11">
        <v>-2.1429000000000001E-3</v>
      </c>
      <c r="R316" s="8"/>
      <c r="S316" s="10">
        <v>-2.1546340839983701E-2</v>
      </c>
      <c r="T316" s="12">
        <v>8.3000000000000001E-3</v>
      </c>
      <c r="U316" s="8">
        <v>2.9254777726549079</v>
      </c>
      <c r="V316" s="11">
        <v>2.8261506500000002</v>
      </c>
    </row>
    <row r="317" spans="1:22" x14ac:dyDescent="0.2">
      <c r="A317">
        <v>1993</v>
      </c>
      <c r="B317">
        <v>4</v>
      </c>
      <c r="C317" s="8">
        <v>67</v>
      </c>
      <c r="D317" s="8">
        <v>143.80000000000001</v>
      </c>
      <c r="E317" s="8">
        <v>151.4</v>
      </c>
      <c r="F317" s="8">
        <v>2.96</v>
      </c>
      <c r="G317" s="8">
        <v>7.1</v>
      </c>
      <c r="H317" s="8">
        <v>2.17</v>
      </c>
      <c r="I317" s="8">
        <v>0.25</v>
      </c>
      <c r="J317" s="9">
        <f t="shared" si="22"/>
        <v>0.1047</v>
      </c>
      <c r="K317" s="13">
        <v>9869.8467956607801</v>
      </c>
      <c r="L317" s="8">
        <f>help_quarterly_to_monthly!N317</f>
        <v>10146.653816566755</v>
      </c>
      <c r="M317" s="8">
        <f t="shared" si="26"/>
        <v>-2.7280621366427615</v>
      </c>
      <c r="N317" s="11">
        <v>0</v>
      </c>
      <c r="O317" s="8">
        <v>119.3</v>
      </c>
      <c r="P317" s="11">
        <v>5.3565087844971798E-2</v>
      </c>
      <c r="Q317" s="11">
        <v>0</v>
      </c>
      <c r="R317" s="8"/>
      <c r="S317" s="10">
        <v>0</v>
      </c>
      <c r="T317" s="12">
        <v>8.3000000000000001E-3</v>
      </c>
      <c r="U317" s="8">
        <v>2.9122603309176931</v>
      </c>
      <c r="V317" s="11">
        <v>2.7178569399999999</v>
      </c>
    </row>
    <row r="318" spans="1:22" x14ac:dyDescent="0.2">
      <c r="A318">
        <v>1993</v>
      </c>
      <c r="B318">
        <v>5</v>
      </c>
      <c r="C318" s="8">
        <v>66.767399999999995</v>
      </c>
      <c r="D318" s="8">
        <v>144.19999999999999</v>
      </c>
      <c r="E318" s="8">
        <v>151.80000000000001</v>
      </c>
      <c r="F318" s="8">
        <v>3</v>
      </c>
      <c r="G318" s="8">
        <v>7.1</v>
      </c>
      <c r="H318" s="8">
        <v>2.17</v>
      </c>
      <c r="I318" s="8">
        <v>-0.09</v>
      </c>
      <c r="J318" s="9">
        <f t="shared" si="22"/>
        <v>-3.7691999999999996E-2</v>
      </c>
      <c r="K318" s="13">
        <v>9928.2299041167098</v>
      </c>
      <c r="L318" s="8">
        <f>help_quarterly_to_monthly!N318</f>
        <v>10167.90455334595</v>
      </c>
      <c r="M318" s="8">
        <f t="shared" si="26"/>
        <v>-2.3571685588882785</v>
      </c>
      <c r="N318" s="11">
        <v>-1.0831800000000001E-2</v>
      </c>
      <c r="O318" s="8">
        <v>119.7</v>
      </c>
      <c r="P318" s="11">
        <v>2.5638141158197202E-2</v>
      </c>
      <c r="Q318" s="11">
        <v>-8.3870999999999998E-3</v>
      </c>
      <c r="R318" s="8"/>
      <c r="S318" s="10">
        <v>0.32866478166651902</v>
      </c>
      <c r="T318" s="12">
        <v>-2.3199999999999998E-2</v>
      </c>
      <c r="U318" s="8">
        <v>3.1014109913332009</v>
      </c>
      <c r="V318" s="11">
        <v>2.77392599</v>
      </c>
    </row>
    <row r="319" spans="1:22" x14ac:dyDescent="0.2">
      <c r="A319">
        <v>1993</v>
      </c>
      <c r="B319">
        <v>6</v>
      </c>
      <c r="C319" s="8">
        <v>66.878100000000003</v>
      </c>
      <c r="D319" s="8">
        <v>144.30000000000001</v>
      </c>
      <c r="E319" s="8">
        <v>152.1</v>
      </c>
      <c r="F319" s="8">
        <v>3.04</v>
      </c>
      <c r="G319" s="8">
        <v>7</v>
      </c>
      <c r="H319" s="8">
        <v>2.11</v>
      </c>
      <c r="I319" s="8">
        <v>0.01</v>
      </c>
      <c r="J319" s="9">
        <f t="shared" si="22"/>
        <v>4.1879999999999999E-3</v>
      </c>
      <c r="K319" s="13">
        <v>9925.2267172779193</v>
      </c>
      <c r="L319" s="8">
        <f>help_quarterly_to_monthly!N319</f>
        <v>10189.332377326482</v>
      </c>
      <c r="M319" s="8">
        <f t="shared" si="26"/>
        <v>-2.5919819892837759</v>
      </c>
      <c r="N319" s="11">
        <v>-1.49982E-2</v>
      </c>
      <c r="O319" s="8">
        <v>119.5</v>
      </c>
      <c r="P319" s="11">
        <v>-5.4896388796873002E-2</v>
      </c>
      <c r="Q319" s="11">
        <v>-1.1612900000000001E-2</v>
      </c>
      <c r="R319" s="8"/>
      <c r="S319" s="10">
        <v>0</v>
      </c>
      <c r="T319" s="12">
        <v>-4.8999999999999998E-3</v>
      </c>
      <c r="U319" s="8">
        <v>3.1366293259270246</v>
      </c>
      <c r="V319" s="11">
        <v>2.9963619700000002</v>
      </c>
    </row>
    <row r="320" spans="1:22" x14ac:dyDescent="0.2">
      <c r="A320">
        <v>1993</v>
      </c>
      <c r="B320">
        <v>7</v>
      </c>
      <c r="C320" s="8">
        <v>67.084500000000006</v>
      </c>
      <c r="D320" s="8">
        <v>144.5</v>
      </c>
      <c r="E320" s="8">
        <v>152.30000000000001</v>
      </c>
      <c r="F320" s="8">
        <v>3.06</v>
      </c>
      <c r="G320" s="8">
        <v>6.9</v>
      </c>
      <c r="H320" s="8">
        <v>2.12</v>
      </c>
      <c r="I320" s="8">
        <v>0.01</v>
      </c>
      <c r="J320" s="9">
        <f t="shared" si="22"/>
        <v>4.1879999999999999E-3</v>
      </c>
      <c r="K320" s="13">
        <v>9903.5814924275692</v>
      </c>
      <c r="L320" s="8">
        <f>help_quarterly_to_monthly!N320</f>
        <v>10210.805358265196</v>
      </c>
      <c r="M320" s="8">
        <f t="shared" si="26"/>
        <v>-3.0088113038893916</v>
      </c>
      <c r="N320" s="11">
        <v>2.0872100000000001E-2</v>
      </c>
      <c r="O320" s="8">
        <v>119.2</v>
      </c>
      <c r="P320" s="11">
        <v>-6.1114120303124901E-2</v>
      </c>
      <c r="Q320" s="11">
        <v>0</v>
      </c>
      <c r="R320" s="8"/>
      <c r="S320" s="10">
        <v>2.2872616559533002E-2</v>
      </c>
      <c r="T320" s="12">
        <v>-4.8999999999999998E-3</v>
      </c>
      <c r="U320" s="8">
        <v>3.0810375885991443</v>
      </c>
      <c r="V320" s="11">
        <v>2.9785738799999999</v>
      </c>
    </row>
    <row r="321" spans="1:22" x14ac:dyDescent="0.2">
      <c r="A321">
        <v>1993</v>
      </c>
      <c r="B321">
        <v>8</v>
      </c>
      <c r="C321" s="8">
        <v>67.013999999999996</v>
      </c>
      <c r="D321" s="8">
        <v>144.80000000000001</v>
      </c>
      <c r="E321" s="8">
        <v>152.80000000000001</v>
      </c>
      <c r="F321" s="8">
        <v>3.03</v>
      </c>
      <c r="G321" s="8">
        <v>6.8</v>
      </c>
      <c r="H321" s="8">
        <v>1.92</v>
      </c>
      <c r="I321" s="8">
        <v>-0.01</v>
      </c>
      <c r="J321" s="9">
        <f t="shared" si="22"/>
        <v>-4.1879999999999999E-3</v>
      </c>
      <c r="K321" s="13">
        <v>9942.8193727979997</v>
      </c>
      <c r="L321" s="8">
        <f>help_quarterly_to_monthly!N321</f>
        <v>10232.323591325749</v>
      </c>
      <c r="M321" s="8">
        <f t="shared" si="26"/>
        <v>-2.8293106247457844</v>
      </c>
      <c r="N321" s="11">
        <v>6.0878E-3</v>
      </c>
      <c r="O321" s="8">
        <v>118.7</v>
      </c>
      <c r="P321" s="11">
        <v>-2.9599866894211901E-2</v>
      </c>
      <c r="Q321" s="11">
        <v>4.5161000000000003E-3</v>
      </c>
      <c r="R321" s="8"/>
      <c r="S321" s="10">
        <v>6.7882076268785799E-2</v>
      </c>
      <c r="T321" s="12">
        <v>1.4500000000000001E-2</v>
      </c>
      <c r="U321" s="8">
        <v>3.0861796224403344</v>
      </c>
      <c r="V321" s="11">
        <v>2.9645353399999999</v>
      </c>
    </row>
    <row r="322" spans="1:22" x14ac:dyDescent="0.2">
      <c r="A322">
        <v>1993</v>
      </c>
      <c r="B322">
        <v>9</v>
      </c>
      <c r="C322" s="8">
        <v>67.334500000000006</v>
      </c>
      <c r="D322" s="8">
        <v>145</v>
      </c>
      <c r="E322" s="8">
        <v>152.9</v>
      </c>
      <c r="F322" s="8">
        <v>3.09</v>
      </c>
      <c r="G322" s="8">
        <v>6.7</v>
      </c>
      <c r="H322" s="8">
        <v>1.98</v>
      </c>
      <c r="I322" s="8">
        <v>0.35</v>
      </c>
      <c r="J322" s="9">
        <f t="shared" si="22"/>
        <v>0.14657999999999999</v>
      </c>
      <c r="K322" s="13">
        <v>10018.773117500201</v>
      </c>
      <c r="L322" s="8">
        <f>help_quarterly_to_monthly!N322</f>
        <v>10254.065198159269</v>
      </c>
      <c r="M322" s="8">
        <f t="shared" si="26"/>
        <v>-2.2946224361954148</v>
      </c>
      <c r="N322" s="11">
        <v>0</v>
      </c>
      <c r="O322" s="8">
        <v>118.7</v>
      </c>
      <c r="P322" s="11">
        <v>2.7268145041288199E-2</v>
      </c>
      <c r="Q322" s="11">
        <v>8.4839000000000008E-3</v>
      </c>
      <c r="R322" s="8"/>
      <c r="S322" s="10">
        <v>0.16499764705967099</v>
      </c>
      <c r="T322" s="12">
        <v>2.0400000000000001E-2</v>
      </c>
      <c r="U322" s="8">
        <v>3.0376446366619425</v>
      </c>
      <c r="V322" s="11">
        <v>2.9248152900000002</v>
      </c>
    </row>
    <row r="323" spans="1:22" x14ac:dyDescent="0.2">
      <c r="A323">
        <v>1993</v>
      </c>
      <c r="B323">
        <v>10</v>
      </c>
      <c r="C323" s="8">
        <v>67.851500000000001</v>
      </c>
      <c r="D323" s="8">
        <v>145.6</v>
      </c>
      <c r="E323" s="8">
        <v>153.4</v>
      </c>
      <c r="F323" s="8">
        <v>2.99</v>
      </c>
      <c r="G323" s="8">
        <v>6.8</v>
      </c>
      <c r="H323" s="8">
        <v>1.98</v>
      </c>
      <c r="I323" s="8">
        <v>0.35</v>
      </c>
      <c r="J323" s="9">
        <f t="shared" si="22"/>
        <v>0.14657999999999999</v>
      </c>
      <c r="K323" s="13">
        <v>10016.5400220429</v>
      </c>
      <c r="L323" s="8">
        <f>help_quarterly_to_monthly!N323</f>
        <v>10275.853001486037</v>
      </c>
      <c r="M323" s="8">
        <f t="shared" si="26"/>
        <v>-2.5235177985286183</v>
      </c>
      <c r="N323" s="11">
        <v>0</v>
      </c>
      <c r="O323" s="8">
        <v>119.1</v>
      </c>
      <c r="P323" s="11">
        <v>-1.4785169689391E-2</v>
      </c>
      <c r="Q323" s="11">
        <v>7.0000000000000001E-3</v>
      </c>
      <c r="R323" s="8"/>
      <c r="S323" s="10">
        <v>0</v>
      </c>
      <c r="T323" s="12">
        <v>1.04E-2</v>
      </c>
      <c r="U323" s="8">
        <v>3.1113714524016278</v>
      </c>
      <c r="V323" s="11">
        <v>2.96977593</v>
      </c>
    </row>
    <row r="324" spans="1:22" x14ac:dyDescent="0.2">
      <c r="A324">
        <v>1993</v>
      </c>
      <c r="B324">
        <v>11</v>
      </c>
      <c r="C324" s="8">
        <v>68.132599999999996</v>
      </c>
      <c r="D324" s="8">
        <v>146</v>
      </c>
      <c r="E324" s="8">
        <v>153.9</v>
      </c>
      <c r="F324" s="8">
        <v>3.02</v>
      </c>
      <c r="G324" s="8">
        <v>6.6</v>
      </c>
      <c r="H324" s="8">
        <v>1.94</v>
      </c>
      <c r="I324" s="8">
        <v>0.26</v>
      </c>
      <c r="J324" s="9">
        <f t="shared" si="22"/>
        <v>0.108888</v>
      </c>
      <c r="K324" s="13">
        <v>10114.4439226053</v>
      </c>
      <c r="L324" s="8">
        <f>help_quarterly_to_monthly!N324</f>
        <v>10297.687099464207</v>
      </c>
      <c r="M324" s="8">
        <f t="shared" si="26"/>
        <v>-1.7794595532859114</v>
      </c>
      <c r="N324" s="11">
        <v>1.0770800000000001E-2</v>
      </c>
      <c r="O324" s="8">
        <v>119</v>
      </c>
      <c r="P324" s="11">
        <v>-0.13399273087008501</v>
      </c>
      <c r="Q324" s="11">
        <v>0</v>
      </c>
      <c r="R324" s="8"/>
      <c r="S324" s="10">
        <v>-3.3659385921847002E-2</v>
      </c>
      <c r="T324" s="12">
        <v>-6.3E-3</v>
      </c>
      <c r="U324" s="8">
        <v>3.1346851842605168</v>
      </c>
      <c r="V324" s="11">
        <v>3.0561311600000001</v>
      </c>
    </row>
    <row r="325" spans="1:22" x14ac:dyDescent="0.2">
      <c r="A325">
        <v>1993</v>
      </c>
      <c r="B325">
        <v>12</v>
      </c>
      <c r="C325" s="8">
        <v>68.505399999999995</v>
      </c>
      <c r="D325" s="8">
        <v>146.30000000000001</v>
      </c>
      <c r="E325" s="8">
        <v>154.30000000000001</v>
      </c>
      <c r="F325" s="8">
        <v>2.96</v>
      </c>
      <c r="G325" s="8">
        <v>6.5</v>
      </c>
      <c r="H325" s="8">
        <v>1.92</v>
      </c>
      <c r="I325" s="8">
        <v>0.47</v>
      </c>
      <c r="J325" s="9">
        <f t="shared" ref="J325:J388" si="27">I325*0.4188</f>
        <v>0.19683599999999998</v>
      </c>
      <c r="K325" s="13">
        <v>10140.437349153</v>
      </c>
      <c r="L325" s="8">
        <f>help_quarterly_to_monthly!N325</f>
        <v>10319.632323431415</v>
      </c>
      <c r="M325" s="8">
        <f t="shared" si="26"/>
        <v>-1.7364472750791782</v>
      </c>
      <c r="N325" s="11">
        <v>1.23093E-2</v>
      </c>
      <c r="O325" s="8">
        <v>118.6</v>
      </c>
      <c r="P325" s="11">
        <v>-0.14351793340354699</v>
      </c>
      <c r="Q325" s="11">
        <v>-3.2258E-3</v>
      </c>
      <c r="R325" s="8"/>
      <c r="S325" s="10">
        <v>-0.127627890676107</v>
      </c>
      <c r="T325" s="12">
        <v>-4.7199999999999999E-2</v>
      </c>
      <c r="U325" s="8">
        <v>3.1274461118739763</v>
      </c>
      <c r="V325" s="11">
        <v>3.0677681200000002</v>
      </c>
    </row>
    <row r="326" spans="1:22" x14ac:dyDescent="0.2">
      <c r="A326">
        <v>1994</v>
      </c>
      <c r="B326">
        <v>1</v>
      </c>
      <c r="C326" s="8">
        <v>68.764799999999994</v>
      </c>
      <c r="D326" s="8">
        <v>146.30000000000001</v>
      </c>
      <c r="E326" s="8">
        <v>154.5</v>
      </c>
      <c r="F326" s="8">
        <v>3.05</v>
      </c>
      <c r="G326" s="8">
        <v>6.6</v>
      </c>
      <c r="H326" s="8">
        <v>1.9</v>
      </c>
      <c r="I326" s="8">
        <v>0.1</v>
      </c>
      <c r="J326" s="9">
        <f t="shared" si="27"/>
        <v>4.1880000000000001E-2</v>
      </c>
      <c r="K326" s="13">
        <v>10139.567545225</v>
      </c>
      <c r="L326" s="8">
        <f>help_quarterly_to_monthly!N326</f>
        <v>10341.624314488196</v>
      </c>
      <c r="M326" s="8">
        <f t="shared" si="26"/>
        <v>-1.9538204359263234</v>
      </c>
      <c r="N326" s="11">
        <v>0</v>
      </c>
      <c r="O326" s="8">
        <v>119.1</v>
      </c>
      <c r="P326" s="11">
        <v>-0.22771486086345699</v>
      </c>
      <c r="Q326" s="11">
        <v>-6.7742000000000002E-3</v>
      </c>
      <c r="R326" s="8"/>
      <c r="S326" s="10">
        <v>0</v>
      </c>
      <c r="T326" s="12">
        <v>-2.75E-2</v>
      </c>
      <c r="U326" s="8">
        <v>3.0453315105667413</v>
      </c>
      <c r="V326" s="11">
        <v>2.9878276600000002</v>
      </c>
    </row>
    <row r="327" spans="1:22" x14ac:dyDescent="0.2">
      <c r="A327">
        <v>1994</v>
      </c>
      <c r="B327">
        <v>2</v>
      </c>
      <c r="C327" s="8">
        <v>68.783600000000007</v>
      </c>
      <c r="D327" s="8">
        <v>146.69999999999999</v>
      </c>
      <c r="E327" s="8">
        <v>154.80000000000001</v>
      </c>
      <c r="F327" s="8">
        <v>3.25</v>
      </c>
      <c r="G327" s="8">
        <v>6.6</v>
      </c>
      <c r="H327" s="8">
        <v>1.79</v>
      </c>
      <c r="I327" s="8">
        <v>0.18</v>
      </c>
      <c r="J327" s="9">
        <f t="shared" si="27"/>
        <v>7.5383999999999993E-2</v>
      </c>
      <c r="K327" s="13">
        <v>10195.9694865607</v>
      </c>
      <c r="L327" s="8">
        <f>help_quarterly_to_monthly!N327</f>
        <v>10363.66317229909</v>
      </c>
      <c r="M327" s="8">
        <f t="shared" si="26"/>
        <v>-1.6180927819674396</v>
      </c>
      <c r="N327" s="11">
        <v>0.1458303</v>
      </c>
      <c r="O327" s="8">
        <v>119.3</v>
      </c>
      <c r="P327" s="11">
        <v>-0.43831650820629298</v>
      </c>
      <c r="Q327" s="11">
        <v>0</v>
      </c>
      <c r="R327" s="8"/>
      <c r="S327" s="10">
        <v>0.26207629436368401</v>
      </c>
      <c r="T327" s="12">
        <v>-2.75E-2</v>
      </c>
      <c r="U327" s="8">
        <v>3.4286792263170875</v>
      </c>
      <c r="V327" s="11">
        <v>3.2955721499999999</v>
      </c>
    </row>
    <row r="328" spans="1:22" x14ac:dyDescent="0.2">
      <c r="A328">
        <v>1994</v>
      </c>
      <c r="B328">
        <v>3</v>
      </c>
      <c r="C328" s="8">
        <v>69.476600000000005</v>
      </c>
      <c r="D328" s="8">
        <v>147.1</v>
      </c>
      <c r="E328" s="8">
        <v>155.30000000000001</v>
      </c>
      <c r="F328" s="8">
        <v>3.34</v>
      </c>
      <c r="G328" s="8">
        <v>6.5</v>
      </c>
      <c r="H328" s="8">
        <v>1.65</v>
      </c>
      <c r="I328" s="8">
        <v>0.95</v>
      </c>
      <c r="J328" s="9">
        <f t="shared" si="27"/>
        <v>0.39785999999999999</v>
      </c>
      <c r="K328" s="13">
        <v>10229.594287282</v>
      </c>
      <c r="L328" s="8">
        <f>help_quarterly_to_monthly!N328</f>
        <v>10385.754213306429</v>
      </c>
      <c r="M328" s="8">
        <f t="shared" si="26"/>
        <v>-1.5035973586237428</v>
      </c>
      <c r="N328" s="11">
        <v>1.7496500000000002E-2</v>
      </c>
      <c r="O328" s="8">
        <v>119.7</v>
      </c>
      <c r="P328" s="11">
        <v>-0.32108689171369198</v>
      </c>
      <c r="Q328" s="11">
        <v>0</v>
      </c>
      <c r="R328" s="8"/>
      <c r="S328" s="10">
        <v>0.34181736976563498</v>
      </c>
      <c r="T328" s="12">
        <v>1.3599999999999999E-2</v>
      </c>
      <c r="U328" s="8">
        <v>3.6875159371358821</v>
      </c>
      <c r="V328" s="11">
        <v>3.6565062799999999</v>
      </c>
    </row>
    <row r="329" spans="1:22" x14ac:dyDescent="0.2">
      <c r="A329">
        <v>1994</v>
      </c>
      <c r="B329">
        <v>4</v>
      </c>
      <c r="C329" s="8">
        <v>69.8703</v>
      </c>
      <c r="D329" s="8">
        <v>147.19999999999999</v>
      </c>
      <c r="E329" s="8">
        <v>155.5</v>
      </c>
      <c r="F329" s="8">
        <v>3.56</v>
      </c>
      <c r="G329" s="8">
        <v>6.4</v>
      </c>
      <c r="H329" s="8">
        <v>1.55</v>
      </c>
      <c r="I329" s="8">
        <v>0.24</v>
      </c>
      <c r="J329" s="9">
        <f t="shared" si="27"/>
        <v>0.100512</v>
      </c>
      <c r="K329" s="13">
        <v>10264.063039904901</v>
      </c>
      <c r="L329" s="8">
        <f>help_quarterly_to_monthly!N329</f>
        <v>10407.892343271104</v>
      </c>
      <c r="M329" s="8">
        <f t="shared" si="26"/>
        <v>-1.3819253564742229</v>
      </c>
      <c r="N329" s="11">
        <v>6.4997600000000003E-2</v>
      </c>
      <c r="O329" s="8">
        <v>119.7</v>
      </c>
      <c r="P329" s="11">
        <v>-0.27288128202180201</v>
      </c>
      <c r="Q329" s="11">
        <v>5.1999999999999998E-2</v>
      </c>
      <c r="R329" s="8"/>
      <c r="S329" s="10">
        <v>0</v>
      </c>
      <c r="T329" s="12">
        <v>0.1336</v>
      </c>
      <c r="U329" s="8">
        <v>4.0658580952835122</v>
      </c>
      <c r="V329" s="11">
        <v>3.9372546100000001</v>
      </c>
    </row>
    <row r="330" spans="1:22" x14ac:dyDescent="0.2">
      <c r="A330">
        <v>1994</v>
      </c>
      <c r="B330">
        <v>5</v>
      </c>
      <c r="C330" s="8">
        <v>70.228099999999998</v>
      </c>
      <c r="D330" s="8">
        <v>147.5</v>
      </c>
      <c r="E330" s="8">
        <v>155.9</v>
      </c>
      <c r="F330" s="8">
        <v>4.01</v>
      </c>
      <c r="G330" s="8">
        <v>6.1</v>
      </c>
      <c r="H330" s="8">
        <v>1.44</v>
      </c>
      <c r="I330" s="8">
        <v>0.41</v>
      </c>
      <c r="J330" s="9">
        <f t="shared" si="27"/>
        <v>0.171708</v>
      </c>
      <c r="K330" s="13">
        <v>10363.006100959999</v>
      </c>
      <c r="L330" s="8">
        <f>help_quarterly_to_monthly!N330</f>
        <v>10430.07766256725</v>
      </c>
      <c r="M330" s="8">
        <f t="shared" si="26"/>
        <v>-0.64305908140995793</v>
      </c>
      <c r="N330" s="11">
        <v>0.1385798</v>
      </c>
      <c r="O330" s="8">
        <v>119.9</v>
      </c>
      <c r="P330" s="11">
        <v>-0.277837648039434</v>
      </c>
      <c r="Q330" s="11">
        <v>9.2193499999999998E-2</v>
      </c>
      <c r="R330" s="8"/>
      <c r="S330" s="10">
        <v>0.32472290432443701</v>
      </c>
      <c r="T330" s="12">
        <v>2.8899999999999999E-2</v>
      </c>
      <c r="U330" s="8">
        <v>4.4317831166752715</v>
      </c>
      <c r="V330" s="11">
        <v>4.4027607299999998</v>
      </c>
    </row>
    <row r="331" spans="1:22" x14ac:dyDescent="0.2">
      <c r="A331">
        <v>1994</v>
      </c>
      <c r="B331">
        <v>6</v>
      </c>
      <c r="C331" s="8">
        <v>70.676299999999998</v>
      </c>
      <c r="D331" s="8">
        <v>147.9</v>
      </c>
      <c r="E331" s="8">
        <v>156.4</v>
      </c>
      <c r="F331" s="8">
        <v>4.25</v>
      </c>
      <c r="G331" s="8">
        <v>6.1</v>
      </c>
      <c r="H331" s="8">
        <v>1.55</v>
      </c>
      <c r="I331" s="8">
        <v>0.42</v>
      </c>
      <c r="J331" s="9">
        <f t="shared" si="27"/>
        <v>0.175896</v>
      </c>
      <c r="K331" s="13">
        <v>10352.1978986454</v>
      </c>
      <c r="L331" s="8">
        <f>help_quarterly_to_monthly!N331</f>
        <v>10452.572747677039</v>
      </c>
      <c r="M331" s="8">
        <f t="shared" si="26"/>
        <v>-0.96028845198850021</v>
      </c>
      <c r="N331" s="11">
        <v>5.7145799999999997E-2</v>
      </c>
      <c r="O331" s="8">
        <v>120.5</v>
      </c>
      <c r="P331" s="11">
        <v>-0.32416648946612903</v>
      </c>
      <c r="Q331" s="11">
        <v>2.58064E-2</v>
      </c>
      <c r="R331" s="8"/>
      <c r="S331" s="10">
        <v>0</v>
      </c>
      <c r="T331" s="12">
        <v>1.66E-2</v>
      </c>
      <c r="U331" s="8">
        <v>4.6837812251880813</v>
      </c>
      <c r="V331" s="11">
        <v>4.4165142800000003</v>
      </c>
    </row>
    <row r="332" spans="1:22" x14ac:dyDescent="0.2">
      <c r="A332">
        <v>1994</v>
      </c>
      <c r="B332">
        <v>7</v>
      </c>
      <c r="C332" s="8">
        <v>70.784599999999998</v>
      </c>
      <c r="D332" s="8">
        <v>148.4</v>
      </c>
      <c r="E332" s="8">
        <v>156.69999999999999</v>
      </c>
      <c r="F332" s="8">
        <v>4.26</v>
      </c>
      <c r="G332" s="8">
        <v>6.1</v>
      </c>
      <c r="H332" s="8">
        <v>1.5</v>
      </c>
      <c r="I332" s="8">
        <v>0.05</v>
      </c>
      <c r="J332" s="9">
        <f t="shared" si="27"/>
        <v>2.094E-2</v>
      </c>
      <c r="K332" s="13">
        <v>10354.902628067901</v>
      </c>
      <c r="L332" s="8">
        <f>help_quarterly_to_monthly!N332</f>
        <v>10475.116349094231</v>
      </c>
      <c r="M332" s="8">
        <f t="shared" si="26"/>
        <v>-1.1476122748433681</v>
      </c>
      <c r="N332" s="11">
        <v>-4.1599999999999998E-2</v>
      </c>
      <c r="O332" s="8">
        <v>120.7</v>
      </c>
      <c r="P332" s="11">
        <v>-0.30595256569773199</v>
      </c>
      <c r="Q332" s="11">
        <v>0</v>
      </c>
      <c r="R332" s="8"/>
      <c r="S332" s="10">
        <v>7.3651585555399302E-2</v>
      </c>
      <c r="T332" s="12">
        <v>1.66E-2</v>
      </c>
      <c r="U332" s="8">
        <v>4.7013638764746188</v>
      </c>
      <c r="V332" s="11">
        <v>4.5645873000000003</v>
      </c>
    </row>
    <row r="333" spans="1:22" x14ac:dyDescent="0.2">
      <c r="A333">
        <v>1994</v>
      </c>
      <c r="B333">
        <v>8</v>
      </c>
      <c r="C333" s="8">
        <v>71.205299999999994</v>
      </c>
      <c r="D333" s="8">
        <v>149</v>
      </c>
      <c r="E333" s="8">
        <v>157.1</v>
      </c>
      <c r="F333" s="8">
        <v>4.47</v>
      </c>
      <c r="G333" s="8">
        <v>6</v>
      </c>
      <c r="H333" s="8">
        <v>1.5</v>
      </c>
      <c r="I333" s="8">
        <v>0.75</v>
      </c>
      <c r="J333" s="9">
        <f t="shared" si="27"/>
        <v>0.31409999999999999</v>
      </c>
      <c r="K333" s="13">
        <v>10425.4984804945</v>
      </c>
      <c r="L333" s="8">
        <f>help_quarterly_to_monthly!N333</f>
        <v>10497.70857145644</v>
      </c>
      <c r="M333" s="8">
        <f t="shared" si="26"/>
        <v>-0.68786526574267093</v>
      </c>
      <c r="N333" s="11">
        <v>5.59949E-2</v>
      </c>
      <c r="O333" s="8">
        <v>121.2</v>
      </c>
      <c r="P333" s="11">
        <v>-0.24692078713628199</v>
      </c>
      <c r="Q333" s="11">
        <v>0</v>
      </c>
      <c r="R333" s="8"/>
      <c r="S333" s="10">
        <v>0.44582966213249903</v>
      </c>
      <c r="T333" s="12">
        <v>2.3999999999999998E-3</v>
      </c>
      <c r="U333" s="8">
        <v>4.7429316285438254</v>
      </c>
      <c r="V333" s="11">
        <v>4.6872511299999999</v>
      </c>
    </row>
    <row r="334" spans="1:22" x14ac:dyDescent="0.2">
      <c r="A334">
        <v>1994</v>
      </c>
      <c r="B334">
        <v>9</v>
      </c>
      <c r="C334" s="8">
        <v>71.476699999999994</v>
      </c>
      <c r="D334" s="8">
        <v>149.30000000000001</v>
      </c>
      <c r="E334" s="8">
        <v>157.5</v>
      </c>
      <c r="F334" s="8">
        <v>4.7300000000000004</v>
      </c>
      <c r="G334" s="8">
        <v>5.9</v>
      </c>
      <c r="H334" s="8">
        <v>1.52</v>
      </c>
      <c r="I334" s="8">
        <v>0.14000000000000001</v>
      </c>
      <c r="J334" s="9">
        <f t="shared" si="27"/>
        <v>5.8632000000000004E-2</v>
      </c>
      <c r="K334" s="13">
        <v>10380.126256452801</v>
      </c>
      <c r="L334" s="8">
        <f>help_quarterly_to_monthly!N334</f>
        <v>10520.47683906545</v>
      </c>
      <c r="M334" s="8">
        <f t="shared" si="26"/>
        <v>-1.3340705441362566</v>
      </c>
      <c r="N334" s="11">
        <v>4.7995200000000002E-2</v>
      </c>
      <c r="O334" s="8">
        <v>121</v>
      </c>
      <c r="P334" s="11">
        <v>-0.39919171357626998</v>
      </c>
      <c r="Q334" s="11">
        <v>-3.9998999999999998E-3</v>
      </c>
      <c r="R334" s="8"/>
      <c r="S334" s="10">
        <v>6.6477307435973507E-2</v>
      </c>
      <c r="T334" s="12">
        <v>-4.53E-2</v>
      </c>
      <c r="U334" s="8">
        <v>5.0768406406606505</v>
      </c>
      <c r="V334" s="11">
        <v>4.9028215599999996</v>
      </c>
    </row>
    <row r="335" spans="1:22" x14ac:dyDescent="0.2">
      <c r="A335">
        <v>1994</v>
      </c>
      <c r="B335">
        <v>10</v>
      </c>
      <c r="C335" s="8">
        <v>72.081999999999994</v>
      </c>
      <c r="D335" s="8">
        <v>149.4</v>
      </c>
      <c r="E335" s="8">
        <v>157.80000000000001</v>
      </c>
      <c r="F335" s="8">
        <v>4.76</v>
      </c>
      <c r="G335" s="8">
        <v>5.8</v>
      </c>
      <c r="H335" s="8">
        <v>1.46</v>
      </c>
      <c r="I335" s="8">
        <v>0.61</v>
      </c>
      <c r="J335" s="9">
        <f t="shared" si="27"/>
        <v>0.25546799999999997</v>
      </c>
      <c r="K335" s="13">
        <v>10475.170642176199</v>
      </c>
      <c r="L335" s="8">
        <f>help_quarterly_to_monthly!N335</f>
        <v>10543.294488309182</v>
      </c>
      <c r="M335" s="8">
        <f t="shared" si="26"/>
        <v>-0.64613433883043969</v>
      </c>
      <c r="N335" s="11">
        <v>-7.8000100000000003E-2</v>
      </c>
      <c r="O335" s="8">
        <v>120.9</v>
      </c>
      <c r="P335" s="11">
        <v>-0.29019349713118098</v>
      </c>
      <c r="Q335" s="11">
        <v>-2.5999999999999999E-2</v>
      </c>
      <c r="R335" s="8"/>
      <c r="S335" s="10">
        <v>0</v>
      </c>
      <c r="T335" s="12">
        <v>-1.5299999999999999E-2</v>
      </c>
      <c r="U335" s="8">
        <v>5.2724946967561106</v>
      </c>
      <c r="V335" s="11">
        <v>5.2384197099999996</v>
      </c>
    </row>
    <row r="336" spans="1:22" x14ac:dyDescent="0.2">
      <c r="A336">
        <v>1994</v>
      </c>
      <c r="B336">
        <v>11</v>
      </c>
      <c r="C336" s="8">
        <v>72.526300000000006</v>
      </c>
      <c r="D336" s="8">
        <v>149.80000000000001</v>
      </c>
      <c r="E336" s="8">
        <v>158.19999999999999</v>
      </c>
      <c r="F336" s="8">
        <v>5.29</v>
      </c>
      <c r="G336" s="8">
        <v>5.6</v>
      </c>
      <c r="H336" s="8">
        <v>1.36</v>
      </c>
      <c r="I336" s="8">
        <v>0.47</v>
      </c>
      <c r="J336" s="9">
        <f t="shared" si="27"/>
        <v>0.19683599999999998</v>
      </c>
      <c r="K336" s="13">
        <v>10469.0660630857</v>
      </c>
      <c r="L336" s="8">
        <f>help_quarterly_to_monthly!N336</f>
        <v>10566.161626290428</v>
      </c>
      <c r="M336" s="8">
        <f t="shared" si="26"/>
        <v>-0.91892937699473709</v>
      </c>
      <c r="N336" s="11">
        <v>6.4000000000000001E-2</v>
      </c>
      <c r="O336" s="8">
        <v>121.5</v>
      </c>
      <c r="P336" s="11">
        <v>-0.25713004989744798</v>
      </c>
      <c r="Q336" s="11">
        <v>4.2666700000000002E-2</v>
      </c>
      <c r="R336" s="8"/>
      <c r="S336" s="10">
        <v>0.59945479023510895</v>
      </c>
      <c r="T336" s="12">
        <v>5.2200000000000003E-2</v>
      </c>
      <c r="U336" s="8">
        <v>5.9660258236927231</v>
      </c>
      <c r="V336" s="11">
        <v>5.5793060600000004</v>
      </c>
    </row>
    <row r="337" spans="1:22" x14ac:dyDescent="0.2">
      <c r="A337">
        <v>1994</v>
      </c>
      <c r="B337">
        <v>12</v>
      </c>
      <c r="C337" s="8">
        <v>73.287899999999993</v>
      </c>
      <c r="D337" s="8">
        <v>150.1</v>
      </c>
      <c r="E337" s="8">
        <v>158.30000000000001</v>
      </c>
      <c r="F337" s="8">
        <v>5.45</v>
      </c>
      <c r="G337" s="8">
        <v>5.5</v>
      </c>
      <c r="H337" s="8">
        <v>1.29</v>
      </c>
      <c r="I337" s="8">
        <v>0.6</v>
      </c>
      <c r="J337" s="9">
        <f t="shared" si="27"/>
        <v>0.25128</v>
      </c>
      <c r="K337" s="13">
        <v>10573.577858029999</v>
      </c>
      <c r="L337" s="8">
        <f>help_quarterly_to_monthly!N337</f>
        <v>10589.077033099571</v>
      </c>
      <c r="M337" s="8">
        <f t="shared" si="26"/>
        <v>-0.14636946186267208</v>
      </c>
      <c r="N337" s="11">
        <v>-3.1274900000000001E-2</v>
      </c>
      <c r="O337" s="8">
        <v>121.9</v>
      </c>
      <c r="P337" s="11">
        <v>-0.183783441879491</v>
      </c>
      <c r="Q337" s="11">
        <v>1.7978399999999999E-2</v>
      </c>
      <c r="R337" s="8"/>
      <c r="S337" s="10">
        <v>-0.21494345487781899</v>
      </c>
      <c r="T337" s="12">
        <v>-5.4600000000000003E-2</v>
      </c>
      <c r="U337" s="8">
        <v>7.116965918070921</v>
      </c>
      <c r="V337" s="11">
        <v>5.8847090399999997</v>
      </c>
    </row>
    <row r="338" spans="1:22" x14ac:dyDescent="0.2">
      <c r="A338">
        <v>1995</v>
      </c>
      <c r="B338">
        <v>1</v>
      </c>
      <c r="C338" s="8">
        <v>73.421899999999994</v>
      </c>
      <c r="D338" s="8">
        <v>150.5</v>
      </c>
      <c r="E338" s="8">
        <v>159</v>
      </c>
      <c r="F338" s="8">
        <v>5.53</v>
      </c>
      <c r="G338" s="8">
        <v>5.6</v>
      </c>
      <c r="H338" s="8">
        <v>1.3</v>
      </c>
      <c r="I338" s="8">
        <v>0.11</v>
      </c>
      <c r="J338" s="9">
        <f t="shared" si="27"/>
        <v>4.6067999999999998E-2</v>
      </c>
      <c r="K338" s="13">
        <v>10576.1354343325</v>
      </c>
      <c r="L338" s="8">
        <f>help_quarterly_to_monthly!N338</f>
        <v>10612.042137792185</v>
      </c>
      <c r="M338" s="8">
        <f t="shared" si="26"/>
        <v>-0.33835809350786228</v>
      </c>
      <c r="N338" s="11">
        <v>-0.13818510000000001</v>
      </c>
      <c r="O338" s="8">
        <v>122.9</v>
      </c>
      <c r="P338" s="11">
        <v>-0.22928846961473401</v>
      </c>
      <c r="Q338" s="11">
        <v>-3.0645100000000002E-2</v>
      </c>
      <c r="R338" s="8">
        <v>0</v>
      </c>
      <c r="S338" s="10">
        <v>0</v>
      </c>
      <c r="T338" s="12">
        <v>1.1599999999999999E-2</v>
      </c>
      <c r="U338" s="8">
        <v>6.3189761237290005</v>
      </c>
      <c r="V338" s="11">
        <v>6.0214688000000001</v>
      </c>
    </row>
    <row r="339" spans="1:22" x14ac:dyDescent="0.2">
      <c r="A339">
        <v>1995</v>
      </c>
      <c r="B339">
        <v>2</v>
      </c>
      <c r="C339" s="8">
        <v>73.302499999999995</v>
      </c>
      <c r="D339" s="8">
        <v>150.9</v>
      </c>
      <c r="E339" s="8">
        <v>159.4</v>
      </c>
      <c r="F339" s="8">
        <v>5.92</v>
      </c>
      <c r="G339" s="8">
        <v>5.4</v>
      </c>
      <c r="H339" s="8">
        <v>1.38</v>
      </c>
      <c r="I339" s="8">
        <v>-0.27</v>
      </c>
      <c r="J339" s="9">
        <f t="shared" si="27"/>
        <v>-0.11307600000000001</v>
      </c>
      <c r="K339" s="13">
        <v>10499.711731563901</v>
      </c>
      <c r="L339" s="8">
        <f>help_quarterly_to_monthly!N339</f>
        <v>10635.057048150758</v>
      </c>
      <c r="M339" s="8">
        <f t="shared" si="26"/>
        <v>-1.2726336678221428</v>
      </c>
      <c r="N339" s="11">
        <v>6.2230000000000001E-2</v>
      </c>
      <c r="O339" s="8">
        <v>123.5</v>
      </c>
      <c r="P339" s="11">
        <v>-0.28137207267946801</v>
      </c>
      <c r="Q339" s="11">
        <v>0</v>
      </c>
      <c r="R339" s="8">
        <v>4.5892099999999998E-2</v>
      </c>
      <c r="S339" s="10">
        <v>0.52027857293451796</v>
      </c>
      <c r="T339" s="12">
        <v>1.1599999999999999E-2</v>
      </c>
      <c r="U339" s="8">
        <v>5.9908237062983147</v>
      </c>
      <c r="V339" s="11">
        <v>6.0207722199999996</v>
      </c>
    </row>
    <row r="340" spans="1:22" x14ac:dyDescent="0.2">
      <c r="A340">
        <v>1995</v>
      </c>
      <c r="B340">
        <v>3</v>
      </c>
      <c r="C340" s="8">
        <v>73.408100000000005</v>
      </c>
      <c r="D340" s="8">
        <v>151.19999999999999</v>
      </c>
      <c r="E340" s="8">
        <v>159.9</v>
      </c>
      <c r="F340" s="8">
        <v>5.98</v>
      </c>
      <c r="G340" s="8">
        <v>5.4</v>
      </c>
      <c r="H340" s="8">
        <v>1.5</v>
      </c>
      <c r="I340" s="8">
        <v>-0.08</v>
      </c>
      <c r="J340" s="9">
        <f t="shared" si="27"/>
        <v>-3.3503999999999999E-2</v>
      </c>
      <c r="K340" s="13">
        <v>10554.0761968037</v>
      </c>
      <c r="L340" s="8">
        <f>help_quarterly_to_monthly!N340</f>
        <v>10658.296321482296</v>
      </c>
      <c r="M340" s="8">
        <f t="shared" si="26"/>
        <v>-0.97783099226219639</v>
      </c>
      <c r="N340" s="11">
        <v>-1.2903000000000001E-3</v>
      </c>
      <c r="O340" s="8">
        <v>123.9</v>
      </c>
      <c r="P340" s="11">
        <v>-0.29223039081469399</v>
      </c>
      <c r="Q340" s="11">
        <v>2.5806000000000002E-3</v>
      </c>
      <c r="R340" s="8">
        <v>3.13224E-2</v>
      </c>
      <c r="S340" s="10">
        <v>0.25415104127348098</v>
      </c>
      <c r="T340" s="12">
        <v>5.1400000000000001E-2</v>
      </c>
      <c r="U340" s="8">
        <v>5.9993918736314997</v>
      </c>
      <c r="V340" s="11">
        <v>5.9592338700000003</v>
      </c>
    </row>
    <row r="341" spans="1:22" x14ac:dyDescent="0.2">
      <c r="A341">
        <v>1995</v>
      </c>
      <c r="B341">
        <v>4</v>
      </c>
      <c r="C341" s="8">
        <v>73.361199999999997</v>
      </c>
      <c r="D341" s="8">
        <v>151.80000000000001</v>
      </c>
      <c r="E341" s="8">
        <v>160.4</v>
      </c>
      <c r="F341" s="8">
        <v>6.05</v>
      </c>
      <c r="G341" s="8">
        <v>5.8</v>
      </c>
      <c r="H341" s="8">
        <v>1.54</v>
      </c>
      <c r="I341" s="8">
        <v>-0.5</v>
      </c>
      <c r="J341" s="9">
        <f t="shared" si="27"/>
        <v>-0.2094</v>
      </c>
      <c r="K341" s="13">
        <v>10521.6989563643</v>
      </c>
      <c r="L341" s="8">
        <f>help_quarterly_to_monthly!N341</f>
        <v>10681.58637628332</v>
      </c>
      <c r="M341" s="8">
        <f t="shared" si="26"/>
        <v>-1.49685088231859</v>
      </c>
      <c r="N341" s="11">
        <v>-8.7097000000000008E-3</v>
      </c>
      <c r="O341" s="8">
        <v>124.6</v>
      </c>
      <c r="P341" s="11">
        <v>-0.23555682515031401</v>
      </c>
      <c r="Q341" s="11">
        <v>1.7419299999999999E-2</v>
      </c>
      <c r="R341" s="8">
        <v>0</v>
      </c>
      <c r="S341" s="10">
        <v>0</v>
      </c>
      <c r="T341" s="12">
        <v>3.1399999999999997E-2</v>
      </c>
      <c r="U341" s="8">
        <v>5.9273556122015902</v>
      </c>
      <c r="V341" s="11">
        <v>5.8648415299999996</v>
      </c>
    </row>
    <row r="342" spans="1:22" x14ac:dyDescent="0.2">
      <c r="A342">
        <v>1995</v>
      </c>
      <c r="B342">
        <v>5</v>
      </c>
      <c r="C342" s="8">
        <v>73.610399999999998</v>
      </c>
      <c r="D342" s="8">
        <v>152.1</v>
      </c>
      <c r="E342" s="8">
        <v>160.69999999999999</v>
      </c>
      <c r="F342" s="8">
        <v>6.01</v>
      </c>
      <c r="G342" s="8">
        <v>5.6</v>
      </c>
      <c r="H342" s="8">
        <v>1.57</v>
      </c>
      <c r="I342" s="8">
        <v>-0.05</v>
      </c>
      <c r="J342" s="9">
        <f t="shared" si="27"/>
        <v>-2.094E-2</v>
      </c>
      <c r="K342" s="13">
        <v>10551.149380611299</v>
      </c>
      <c r="L342" s="8">
        <f>help_quarterly_to_monthly!N342</f>
        <v>10704.927323519332</v>
      </c>
      <c r="M342" s="8">
        <f t="shared" si="26"/>
        <v>-1.4365155246796824</v>
      </c>
      <c r="N342" s="11">
        <v>2.8600000000000001E-6</v>
      </c>
      <c r="O342" s="8">
        <v>124.9</v>
      </c>
      <c r="P342" s="11">
        <v>-0.33294892494913603</v>
      </c>
      <c r="Q342" s="11">
        <v>0</v>
      </c>
      <c r="R342" s="8">
        <v>-1.2995999999999999E-3</v>
      </c>
      <c r="S342" s="10">
        <v>0.24621609903976699</v>
      </c>
      <c r="T342" s="12">
        <v>3.4700000000000002E-2</v>
      </c>
      <c r="U342" s="8">
        <v>5.7943863497732311</v>
      </c>
      <c r="V342" s="11">
        <v>5.7253518300000001</v>
      </c>
    </row>
    <row r="343" spans="1:22" x14ac:dyDescent="0.2">
      <c r="A343">
        <v>1995</v>
      </c>
      <c r="B343">
        <v>6</v>
      </c>
      <c r="C343" s="8">
        <v>73.860200000000006</v>
      </c>
      <c r="D343" s="8">
        <v>152.4</v>
      </c>
      <c r="E343" s="8">
        <v>161.1</v>
      </c>
      <c r="F343" s="8">
        <v>6</v>
      </c>
      <c r="G343" s="8">
        <v>5.6</v>
      </c>
      <c r="H343" s="8">
        <v>1.73</v>
      </c>
      <c r="I343" s="8">
        <v>0.22</v>
      </c>
      <c r="J343" s="9">
        <f t="shared" si="27"/>
        <v>9.2135999999999996E-2</v>
      </c>
      <c r="K343" s="13">
        <v>10651.8643456178</v>
      </c>
      <c r="L343" s="8">
        <f>help_quarterly_to_monthly!N343</f>
        <v>10728.3771952815</v>
      </c>
      <c r="M343" s="8">
        <f t="shared" si="26"/>
        <v>-0.7131819498045977</v>
      </c>
      <c r="N343" s="11">
        <v>7.1500000000000002E-6</v>
      </c>
      <c r="O343" s="8">
        <v>125.3</v>
      </c>
      <c r="P343" s="11">
        <v>-0.14308316647349201</v>
      </c>
      <c r="Q343" s="11">
        <v>0</v>
      </c>
      <c r="R343" s="8">
        <v>0</v>
      </c>
      <c r="S343" s="10">
        <v>0</v>
      </c>
      <c r="T343" s="12">
        <v>6.7500000000000004E-2</v>
      </c>
      <c r="U343" s="8">
        <v>5.6774720097210993</v>
      </c>
      <c r="V343" s="11">
        <v>5.5480012299999997</v>
      </c>
    </row>
    <row r="344" spans="1:22" x14ac:dyDescent="0.2">
      <c r="A344">
        <v>1995</v>
      </c>
      <c r="B344">
        <v>7</v>
      </c>
      <c r="C344" s="8">
        <v>73.566400000000002</v>
      </c>
      <c r="D344" s="8">
        <v>152.6</v>
      </c>
      <c r="E344" s="8">
        <v>161.4</v>
      </c>
      <c r="F344" s="8">
        <v>5.85</v>
      </c>
      <c r="G344" s="8">
        <v>5.7</v>
      </c>
      <c r="H344" s="8">
        <v>1.76</v>
      </c>
      <c r="I344" s="8">
        <v>-0.56000000000000005</v>
      </c>
      <c r="J344" s="9">
        <f t="shared" si="27"/>
        <v>-0.23452800000000001</v>
      </c>
      <c r="K344" s="13">
        <v>10599.0444564546</v>
      </c>
      <c r="L344" s="8">
        <f>help_quarterly_to_monthly!N344</f>
        <v>10751.878435583523</v>
      </c>
      <c r="M344" s="8">
        <f t="shared" si="26"/>
        <v>-1.4214630498715186</v>
      </c>
      <c r="N344" s="11">
        <v>-9.3600000000000003E-2</v>
      </c>
      <c r="O344" s="8">
        <v>125.3</v>
      </c>
      <c r="P344" s="11">
        <v>-0.31874499248329102</v>
      </c>
      <c r="Q344" s="11">
        <v>-0.12580649999999999</v>
      </c>
      <c r="R344" s="8">
        <v>-0.146394</v>
      </c>
      <c r="S344" s="10">
        <v>2.88374340275422E-2</v>
      </c>
      <c r="T344" s="12">
        <v>-8.2500000000000004E-2</v>
      </c>
      <c r="U344" s="8">
        <v>5.5397116567753404</v>
      </c>
      <c r="V344" s="11">
        <v>5.45640283</v>
      </c>
    </row>
    <row r="345" spans="1:22" x14ac:dyDescent="0.2">
      <c r="A345">
        <v>1995</v>
      </c>
      <c r="B345">
        <v>8</v>
      </c>
      <c r="C345" s="8">
        <v>74.495000000000005</v>
      </c>
      <c r="D345" s="8">
        <v>152.9</v>
      </c>
      <c r="E345" s="8">
        <v>161.80000000000001</v>
      </c>
      <c r="F345" s="8">
        <v>5.74</v>
      </c>
      <c r="G345" s="8">
        <v>5.7</v>
      </c>
      <c r="H345" s="8">
        <v>1.7</v>
      </c>
      <c r="I345" s="8">
        <v>0.7</v>
      </c>
      <c r="J345" s="9">
        <f t="shared" si="27"/>
        <v>0.29315999999999998</v>
      </c>
      <c r="K345" s="13">
        <v>10657.280661192201</v>
      </c>
      <c r="L345" s="8">
        <f>help_quarterly_to_monthly!N345</f>
        <v>10775.431156951647</v>
      </c>
      <c r="M345" s="8">
        <f t="shared" si="26"/>
        <v>-1.0964804474039358</v>
      </c>
      <c r="N345" s="11">
        <v>-6.8935000000000003E-3</v>
      </c>
      <c r="O345" s="8">
        <v>125.1</v>
      </c>
      <c r="P345" s="11">
        <v>-0.18834125277290301</v>
      </c>
      <c r="Q345" s="11">
        <v>-2.41935E-2</v>
      </c>
      <c r="R345" s="8">
        <v>3.1976400000000002E-2</v>
      </c>
      <c r="S345" s="10">
        <v>-2.7832670449808399E-2</v>
      </c>
      <c r="T345" s="12">
        <v>2.4400000000000002E-2</v>
      </c>
      <c r="U345" s="8">
        <v>5.4924978865608862</v>
      </c>
      <c r="V345" s="11">
        <v>5.48807432</v>
      </c>
    </row>
    <row r="346" spans="1:22" x14ac:dyDescent="0.2">
      <c r="A346">
        <v>1995</v>
      </c>
      <c r="B346">
        <v>9</v>
      </c>
      <c r="C346" s="8">
        <v>74.793700000000001</v>
      </c>
      <c r="D346" s="8">
        <v>153.1</v>
      </c>
      <c r="E346" s="8">
        <v>162.19999999999999</v>
      </c>
      <c r="F346" s="8">
        <v>5.8</v>
      </c>
      <c r="G346" s="8">
        <v>5.6</v>
      </c>
      <c r="H346" s="8">
        <v>1.73</v>
      </c>
      <c r="I346" s="8">
        <v>0.12</v>
      </c>
      <c r="J346" s="9">
        <f t="shared" si="27"/>
        <v>5.0256000000000002E-2</v>
      </c>
      <c r="K346" s="13">
        <v>10738.3979416002</v>
      </c>
      <c r="L346" s="8">
        <f>help_quarterly_to_monthly!N346</f>
        <v>10799.427537544923</v>
      </c>
      <c r="M346" s="8">
        <f t="shared" si="26"/>
        <v>-0.56511880590475183</v>
      </c>
      <c r="N346" s="11">
        <v>2.8325199999999998E-2</v>
      </c>
      <c r="O346" s="8">
        <v>125.2</v>
      </c>
      <c r="P346" s="11">
        <v>-0.16708074208514201</v>
      </c>
      <c r="Q346" s="11">
        <v>5.0000000000000001E-3</v>
      </c>
      <c r="R346" s="8">
        <v>5.0748599999999998E-2</v>
      </c>
      <c r="S346" s="10">
        <v>6.4445448297621402E-2</v>
      </c>
      <c r="T346" s="12">
        <v>6.1499999999999999E-2</v>
      </c>
      <c r="U346" s="8">
        <v>5.5419045348127192</v>
      </c>
      <c r="V346" s="11">
        <v>5.4372513099999997</v>
      </c>
    </row>
    <row r="347" spans="1:22" x14ac:dyDescent="0.2">
      <c r="A347">
        <v>1995</v>
      </c>
      <c r="B347">
        <v>10</v>
      </c>
      <c r="C347" s="8">
        <v>74.701700000000002</v>
      </c>
      <c r="D347" s="8">
        <v>153.5</v>
      </c>
      <c r="E347" s="8">
        <v>162.69999999999999</v>
      </c>
      <c r="F347" s="8">
        <v>5.76</v>
      </c>
      <c r="G347" s="8">
        <v>5.5</v>
      </c>
      <c r="H347" s="8">
        <v>1.71</v>
      </c>
      <c r="I347" s="8">
        <v>-0.27</v>
      </c>
      <c r="J347" s="9">
        <f t="shared" si="27"/>
        <v>-0.11307600000000001</v>
      </c>
      <c r="K347" s="13">
        <v>10692.1991754747</v>
      </c>
      <c r="L347" s="8">
        <f>help_quarterly_to_monthly!N347</f>
        <v>10823.477356954076</v>
      </c>
      <c r="M347" s="8">
        <f t="shared" si="26"/>
        <v>-1.2129020752746356</v>
      </c>
      <c r="N347" s="11">
        <v>2.5008300000000001E-2</v>
      </c>
      <c r="O347" s="8">
        <v>125.3</v>
      </c>
      <c r="P347" s="11">
        <v>-0.12076747632989</v>
      </c>
      <c r="Q347" s="11">
        <v>2.5000000000000001E-2</v>
      </c>
      <c r="R347" s="8">
        <v>0</v>
      </c>
      <c r="S347" s="10">
        <v>0</v>
      </c>
      <c r="T347" s="12">
        <v>3.15E-2</v>
      </c>
      <c r="U347" s="8">
        <v>5.4932990180276295</v>
      </c>
      <c r="V347" s="11">
        <v>5.45162397</v>
      </c>
    </row>
    <row r="348" spans="1:22" x14ac:dyDescent="0.2">
      <c r="A348">
        <v>1995</v>
      </c>
      <c r="B348">
        <v>11</v>
      </c>
      <c r="C348" s="8">
        <v>74.889700000000005</v>
      </c>
      <c r="D348" s="8">
        <v>153.69999999999999</v>
      </c>
      <c r="E348" s="8">
        <v>163</v>
      </c>
      <c r="F348" s="8">
        <v>5.8</v>
      </c>
      <c r="G348" s="8">
        <v>5.6</v>
      </c>
      <c r="H348" s="8">
        <v>1.75</v>
      </c>
      <c r="I348" s="8">
        <v>0.01</v>
      </c>
      <c r="J348" s="9">
        <f t="shared" si="27"/>
        <v>4.1879999999999999E-3</v>
      </c>
      <c r="K348" s="13">
        <v>10710.5310530513</v>
      </c>
      <c r="L348" s="8">
        <f>help_quarterly_to_monthly!N348</f>
        <v>10847.580734184845</v>
      </c>
      <c r="M348" s="8">
        <f t="shared" si="26"/>
        <v>-1.2634124095674992</v>
      </c>
      <c r="N348" s="11">
        <v>2.1328099999999999E-2</v>
      </c>
      <c r="O348" s="8">
        <v>125.4</v>
      </c>
      <c r="P348" s="11">
        <v>-3.9897176585946603E-2</v>
      </c>
      <c r="Q348" s="11">
        <v>0</v>
      </c>
      <c r="R348" s="8">
        <v>1.96764E-2</v>
      </c>
      <c r="S348" s="10">
        <v>0.10967042564747</v>
      </c>
      <c r="T348" s="12">
        <v>1.01E-2</v>
      </c>
      <c r="U348" s="8">
        <v>5.4212662033635466</v>
      </c>
      <c r="V348" s="11">
        <v>5.3791880000000001</v>
      </c>
    </row>
    <row r="349" spans="1:22" x14ac:dyDescent="0.2">
      <c r="A349">
        <v>1995</v>
      </c>
      <c r="B349">
        <v>12</v>
      </c>
      <c r="C349" s="8">
        <v>75.1755</v>
      </c>
      <c r="D349" s="8">
        <v>153.9</v>
      </c>
      <c r="E349" s="8">
        <v>163.1</v>
      </c>
      <c r="F349" s="8">
        <v>5.6</v>
      </c>
      <c r="G349" s="8">
        <v>5.6</v>
      </c>
      <c r="H349" s="8">
        <v>1.78</v>
      </c>
      <c r="I349" s="8">
        <v>0.1</v>
      </c>
      <c r="J349" s="9">
        <f t="shared" si="27"/>
        <v>4.1880000000000001E-2</v>
      </c>
      <c r="K349" s="13">
        <v>10809.7860408208</v>
      </c>
      <c r="L349" s="8">
        <f>help_quarterly_to_monthly!N349</f>
        <v>10872.003220853638</v>
      </c>
      <c r="M349" s="8">
        <f t="shared" si="26"/>
        <v>-0.57226969831556396</v>
      </c>
      <c r="N349" s="11">
        <v>-1.9251899999999999E-2</v>
      </c>
      <c r="O349" s="8">
        <v>125.7</v>
      </c>
      <c r="P349" s="11">
        <v>-4.87954631647389E-2</v>
      </c>
      <c r="Q349" s="11">
        <v>-2.0967699999999999E-2</v>
      </c>
      <c r="R349" s="8">
        <v>-2.83547E-2</v>
      </c>
      <c r="S349" s="10">
        <v>-0.12226811471985</v>
      </c>
      <c r="T349" s="12">
        <v>-1.5900000000000001E-2</v>
      </c>
      <c r="U349" s="8">
        <v>5.3324613448407971</v>
      </c>
      <c r="V349" s="11">
        <v>5.2151317099999996</v>
      </c>
    </row>
    <row r="350" spans="1:22" x14ac:dyDescent="0.2">
      <c r="A350">
        <v>1996</v>
      </c>
      <c r="B350">
        <v>1</v>
      </c>
      <c r="C350" s="8">
        <v>74.684100000000001</v>
      </c>
      <c r="D350" s="8">
        <v>154.69999999999999</v>
      </c>
      <c r="E350" s="8">
        <v>163.69999999999999</v>
      </c>
      <c r="F350" s="8">
        <v>5.56</v>
      </c>
      <c r="G350" s="8">
        <v>5.6</v>
      </c>
      <c r="H350" s="8">
        <v>1.82</v>
      </c>
      <c r="I350" s="8">
        <v>-0.9</v>
      </c>
      <c r="J350" s="9">
        <f t="shared" si="27"/>
        <v>-0.37692000000000003</v>
      </c>
      <c r="K350" s="13">
        <v>10787.7576304864</v>
      </c>
      <c r="L350" s="8">
        <f>help_quarterly_to_monthly!N350</f>
        <v>10896.480692856903</v>
      </c>
      <c r="M350" s="8">
        <f t="shared" si="26"/>
        <v>-0.99778144370756827</v>
      </c>
      <c r="N350" s="11">
        <v>-5.3464200000000003E-2</v>
      </c>
      <c r="O350" s="8">
        <v>126.3</v>
      </c>
      <c r="P350" s="11">
        <v>-9.3431009769716397E-2</v>
      </c>
      <c r="Q350" s="11">
        <v>-2.96774E-2</v>
      </c>
      <c r="R350" s="8">
        <v>-1.30543E-2</v>
      </c>
      <c r="S350" s="10">
        <v>6.7280616957686001E-2</v>
      </c>
      <c r="T350" s="12">
        <v>2.9399999999999999E-2</v>
      </c>
      <c r="U350" s="8">
        <v>5.0256437569096226</v>
      </c>
      <c r="V350" s="11">
        <v>5.0814950400000001</v>
      </c>
    </row>
    <row r="351" spans="1:22" x14ac:dyDescent="0.2">
      <c r="A351">
        <v>1996</v>
      </c>
      <c r="B351">
        <v>2</v>
      </c>
      <c r="C351" s="8">
        <v>75.834400000000002</v>
      </c>
      <c r="D351" s="8">
        <v>155</v>
      </c>
      <c r="E351" s="8">
        <v>164</v>
      </c>
      <c r="F351" s="8">
        <v>5.22</v>
      </c>
      <c r="G351" s="8">
        <v>5.5</v>
      </c>
      <c r="H351" s="8">
        <v>1.82</v>
      </c>
      <c r="I351" s="8">
        <v>0.74</v>
      </c>
      <c r="J351" s="9">
        <f t="shared" si="27"/>
        <v>0.30991200000000002</v>
      </c>
      <c r="K351" s="13">
        <v>10804.3375249521</v>
      </c>
      <c r="L351" s="8">
        <f>help_quarterly_to_monthly!N351</f>
        <v>10921.013273989895</v>
      </c>
      <c r="M351" s="8">
        <f t="shared" si="26"/>
        <v>-1.0683601064351511</v>
      </c>
      <c r="N351" s="11">
        <v>-2.9041899999999999E-2</v>
      </c>
      <c r="O351" s="8">
        <v>126.2</v>
      </c>
      <c r="P351" s="11">
        <v>-0.31998998349782998</v>
      </c>
      <c r="Q351" s="11">
        <v>-1.9354799999999998E-2</v>
      </c>
      <c r="R351" s="8">
        <v>0</v>
      </c>
      <c r="S351" s="10">
        <v>0</v>
      </c>
      <c r="T351" s="12">
        <v>4.9399999999999999E-2</v>
      </c>
      <c r="U351" s="8">
        <v>5.0474136822585081</v>
      </c>
      <c r="V351" s="11">
        <v>4.8396699099999996</v>
      </c>
    </row>
    <row r="352" spans="1:22" x14ac:dyDescent="0.2">
      <c r="A352">
        <v>1996</v>
      </c>
      <c r="B352">
        <v>3</v>
      </c>
      <c r="C352" s="8">
        <v>75.763099999999994</v>
      </c>
      <c r="D352" s="8">
        <v>155.5</v>
      </c>
      <c r="E352" s="8">
        <v>164.4</v>
      </c>
      <c r="F352" s="8">
        <v>5.31</v>
      </c>
      <c r="G352" s="8">
        <v>5.5</v>
      </c>
      <c r="H352" s="8">
        <v>1.76</v>
      </c>
      <c r="I352" s="8">
        <v>-0.11</v>
      </c>
      <c r="J352" s="9">
        <f t="shared" si="27"/>
        <v>-4.6067999999999998E-2</v>
      </c>
      <c r="K352" s="13">
        <v>10862.3980612865</v>
      </c>
      <c r="L352" s="8">
        <f>help_quarterly_to_monthly!N352</f>
        <v>10947.193595596467</v>
      </c>
      <c r="M352" s="8">
        <f t="shared" si="26"/>
        <v>-0.77458696212403533</v>
      </c>
      <c r="N352" s="11">
        <v>1.9354999999999999E-3</v>
      </c>
      <c r="O352" s="8">
        <v>126.4</v>
      </c>
      <c r="P352" s="11">
        <v>-0.34248905275312502</v>
      </c>
      <c r="Q352" s="11">
        <v>1.9335999999999999E-3</v>
      </c>
      <c r="R352" s="8">
        <v>2.3612999999999999E-2</v>
      </c>
      <c r="S352" s="10">
        <v>9.6423144009550293E-2</v>
      </c>
      <c r="T352" s="12">
        <v>-1.34E-2</v>
      </c>
      <c r="U352" s="8">
        <v>5.1515803612358182</v>
      </c>
      <c r="V352" s="11">
        <v>5.0306522400000002</v>
      </c>
    </row>
    <row r="353" spans="1:22" x14ac:dyDescent="0.2">
      <c r="A353">
        <v>1996</v>
      </c>
      <c r="B353">
        <v>4</v>
      </c>
      <c r="C353" s="8">
        <v>76.456199999999995</v>
      </c>
      <c r="D353" s="8">
        <v>156.1</v>
      </c>
      <c r="E353" s="8">
        <v>164.6</v>
      </c>
      <c r="F353" s="8">
        <v>5.22</v>
      </c>
      <c r="G353" s="8">
        <v>5.6</v>
      </c>
      <c r="H353" s="8">
        <v>1.68</v>
      </c>
      <c r="I353" s="8">
        <v>0.37</v>
      </c>
      <c r="J353" s="9">
        <f t="shared" si="27"/>
        <v>0.15495600000000001</v>
      </c>
      <c r="K353" s="13">
        <v>11006.0082569959</v>
      </c>
      <c r="L353" s="8">
        <f>help_quarterly_to_monthly!N353</f>
        <v>10973.43667779331</v>
      </c>
      <c r="M353" s="8">
        <f t="shared" si="26"/>
        <v>0.29682204544456692</v>
      </c>
      <c r="N353" s="11">
        <v>8.0645000000000005E-3</v>
      </c>
      <c r="O353" s="8">
        <v>127.4</v>
      </c>
      <c r="P353" s="11">
        <v>-0.29129027862837997</v>
      </c>
      <c r="Q353" s="11">
        <v>8.0564E-3</v>
      </c>
      <c r="R353" s="8">
        <v>0</v>
      </c>
      <c r="S353" s="10">
        <v>0</v>
      </c>
      <c r="T353" s="12">
        <v>-2.3400000000000001E-2</v>
      </c>
      <c r="U353" s="8">
        <v>5.1877916451770902</v>
      </c>
      <c r="V353" s="11">
        <v>5.08781996</v>
      </c>
    </row>
    <row r="354" spans="1:22" x14ac:dyDescent="0.2">
      <c r="A354">
        <v>1996</v>
      </c>
      <c r="B354">
        <v>5</v>
      </c>
      <c r="C354" s="8">
        <v>77.016099999999994</v>
      </c>
      <c r="D354" s="8">
        <v>156.4</v>
      </c>
      <c r="E354" s="8">
        <v>165</v>
      </c>
      <c r="F354" s="8">
        <v>5.24</v>
      </c>
      <c r="G354" s="8">
        <v>5.6</v>
      </c>
      <c r="H354" s="8">
        <v>1.56</v>
      </c>
      <c r="I354" s="8">
        <v>0.36</v>
      </c>
      <c r="J354" s="9">
        <f t="shared" si="27"/>
        <v>0.15076799999999999</v>
      </c>
      <c r="K354" s="13">
        <v>10969.990823489199</v>
      </c>
      <c r="L354" s="8">
        <f>help_quarterly_to_monthly!N354</f>
        <v>10999.742671032802</v>
      </c>
      <c r="M354" s="8">
        <f t="shared" si="26"/>
        <v>-0.27047766873631307</v>
      </c>
      <c r="N354" s="11">
        <v>-3.58E-6</v>
      </c>
      <c r="O354" s="8">
        <v>128.1</v>
      </c>
      <c r="P354" s="11">
        <v>-0.32303539522242303</v>
      </c>
      <c r="Q354" s="11">
        <v>0</v>
      </c>
      <c r="R354" s="8">
        <v>2.6417699999999999E-2</v>
      </c>
      <c r="S354" s="10">
        <v>2.3737501376355299E-2</v>
      </c>
      <c r="T354" s="12">
        <v>-2E-3</v>
      </c>
      <c r="U354" s="8">
        <v>5.1512951307223016</v>
      </c>
      <c r="V354" s="11">
        <v>5.1415214999999996</v>
      </c>
    </row>
    <row r="355" spans="1:22" x14ac:dyDescent="0.2">
      <c r="A355">
        <v>1996</v>
      </c>
      <c r="B355">
        <v>6</v>
      </c>
      <c r="C355" s="8">
        <v>77.666899999999998</v>
      </c>
      <c r="D355" s="8">
        <v>156.69999999999999</v>
      </c>
      <c r="E355" s="8">
        <v>165.4</v>
      </c>
      <c r="F355" s="8">
        <v>5.27</v>
      </c>
      <c r="G355" s="8">
        <v>5.3</v>
      </c>
      <c r="H355" s="8">
        <v>1.49</v>
      </c>
      <c r="I355" s="8">
        <v>0.37</v>
      </c>
      <c r="J355" s="9">
        <f t="shared" si="27"/>
        <v>0.15495600000000001</v>
      </c>
      <c r="K355" s="13">
        <v>11019.7649991874</v>
      </c>
      <c r="L355" s="8">
        <f>help_quarterly_to_monthly!N355</f>
        <v>11028.043419282725</v>
      </c>
      <c r="M355" s="8">
        <f t="shared" si="26"/>
        <v>-7.506698859064409E-2</v>
      </c>
      <c r="N355" s="11">
        <v>-6.4400000000000002E-6</v>
      </c>
      <c r="O355" s="8">
        <v>128</v>
      </c>
      <c r="P355" s="11">
        <v>-0.275879059734498</v>
      </c>
      <c r="Q355" s="11">
        <v>0</v>
      </c>
      <c r="R355" s="8">
        <v>0</v>
      </c>
      <c r="S355" s="10">
        <v>0</v>
      </c>
      <c r="T355" s="12">
        <v>6.9999999999999999E-4</v>
      </c>
      <c r="U355" s="8">
        <v>5.2649094882915355</v>
      </c>
      <c r="V355" s="11">
        <v>5.2509951199999998</v>
      </c>
    </row>
    <row r="356" spans="1:22" x14ac:dyDescent="0.2">
      <c r="A356">
        <v>1996</v>
      </c>
      <c r="B356">
        <v>7</v>
      </c>
      <c r="C356" s="8">
        <v>77.566199999999995</v>
      </c>
      <c r="D356" s="8">
        <v>157</v>
      </c>
      <c r="E356" s="8">
        <v>165.7</v>
      </c>
      <c r="F356" s="8">
        <v>5.4</v>
      </c>
      <c r="G356" s="8">
        <v>5.5</v>
      </c>
      <c r="H356" s="8">
        <v>1.48</v>
      </c>
      <c r="I356" s="8">
        <v>-0.01</v>
      </c>
      <c r="J356" s="9">
        <f t="shared" si="27"/>
        <v>-4.1879999999999999E-3</v>
      </c>
      <c r="K356" s="13">
        <v>11060.569240733001</v>
      </c>
      <c r="L356" s="8">
        <f>help_quarterly_to_monthly!N356</f>
        <v>11056.416981267954</v>
      </c>
      <c r="M356" s="8">
        <f t="shared" si="26"/>
        <v>3.7555199592076427E-2</v>
      </c>
      <c r="N356" s="11">
        <v>-6.7326800000000006E-2</v>
      </c>
      <c r="O356" s="8">
        <v>128</v>
      </c>
      <c r="P356" s="11">
        <v>-0.32996580696692202</v>
      </c>
      <c r="Q356" s="11">
        <v>-2.8064499999999999E-2</v>
      </c>
      <c r="R356" s="8">
        <v>-9.3025E-3</v>
      </c>
      <c r="S356" s="10">
        <v>-2.3312231040577801E-2</v>
      </c>
      <c r="T356" s="12">
        <v>-2.93E-2</v>
      </c>
      <c r="U356" s="8">
        <v>5.3854056175108314</v>
      </c>
      <c r="V356" s="11">
        <v>5.35701217</v>
      </c>
    </row>
    <row r="357" spans="1:22" x14ac:dyDescent="0.2">
      <c r="A357">
        <v>1996</v>
      </c>
      <c r="B357">
        <v>8</v>
      </c>
      <c r="C357" s="8">
        <v>78.016000000000005</v>
      </c>
      <c r="D357" s="8">
        <v>157.19999999999999</v>
      </c>
      <c r="E357" s="8">
        <v>166</v>
      </c>
      <c r="F357" s="8">
        <v>5.22</v>
      </c>
      <c r="G357" s="8">
        <v>5.0999999999999996</v>
      </c>
      <c r="H357" s="8">
        <v>1.54</v>
      </c>
      <c r="I357" s="8">
        <v>0.22</v>
      </c>
      <c r="J357" s="9">
        <f t="shared" si="27"/>
        <v>9.2135999999999996E-2</v>
      </c>
      <c r="K357" s="13">
        <v>11092.7931632689</v>
      </c>
      <c r="L357" s="8">
        <f>help_quarterly_to_monthly!N357</f>
        <v>11084.863544327745</v>
      </c>
      <c r="M357" s="8">
        <f t="shared" si="26"/>
        <v>7.1535557559587737E-2</v>
      </c>
      <c r="N357" s="11">
        <v>-1.55555E-2</v>
      </c>
      <c r="O357" s="8">
        <v>128.30000000000001</v>
      </c>
      <c r="P357" s="11">
        <v>-0.36226357445072999</v>
      </c>
      <c r="Q357" s="11">
        <v>-1.9354999999999999E-3</v>
      </c>
      <c r="R357" s="8">
        <v>8.5158000000000005E-3</v>
      </c>
      <c r="S357" s="10">
        <v>-1.64793032269753E-2</v>
      </c>
      <c r="T357" s="12">
        <v>2.8999999999999998E-3</v>
      </c>
      <c r="U357" s="8">
        <v>5.279061333637932</v>
      </c>
      <c r="V357" s="11">
        <v>5.2059227400000001</v>
      </c>
    </row>
    <row r="358" spans="1:22" x14ac:dyDescent="0.2">
      <c r="A358">
        <v>1996</v>
      </c>
      <c r="B358">
        <v>9</v>
      </c>
      <c r="C358" s="8">
        <v>78.553200000000004</v>
      </c>
      <c r="D358" s="8">
        <v>157.69999999999999</v>
      </c>
      <c r="E358" s="8">
        <v>166.5</v>
      </c>
      <c r="F358" s="8">
        <v>5.3</v>
      </c>
      <c r="G358" s="8">
        <v>5.2</v>
      </c>
      <c r="H358" s="8">
        <v>1.52</v>
      </c>
      <c r="I358" s="8">
        <v>0.32</v>
      </c>
      <c r="J358" s="9">
        <f t="shared" si="27"/>
        <v>0.134016</v>
      </c>
      <c r="K358" s="13">
        <v>11137.8748323373</v>
      </c>
      <c r="L358" s="8">
        <f>help_quarterly_to_monthly!N358</f>
        <v>11115.153961279848</v>
      </c>
      <c r="M358" s="8">
        <f t="shared" si="26"/>
        <v>0.20441346234700841</v>
      </c>
      <c r="N358" s="11">
        <v>-4.5277699999999997E-2</v>
      </c>
      <c r="O358" s="8">
        <v>128.19999999999999</v>
      </c>
      <c r="P358" s="11">
        <v>-0.38240078755032297</v>
      </c>
      <c r="Q358" s="11">
        <v>-3.0333300000000001E-2</v>
      </c>
      <c r="R358" s="8">
        <v>-6.0378599999999998E-2</v>
      </c>
      <c r="S358" s="10">
        <v>-6.7870672405883599E-3</v>
      </c>
      <c r="T358" s="12">
        <v>-0.1128</v>
      </c>
      <c r="U358" s="8">
        <v>5.2936576017042114</v>
      </c>
      <c r="V358" s="11">
        <v>5.2470532700000003</v>
      </c>
    </row>
    <row r="359" spans="1:22" x14ac:dyDescent="0.2">
      <c r="A359">
        <v>1996</v>
      </c>
      <c r="B359">
        <v>10</v>
      </c>
      <c r="C359" s="8">
        <v>78.506500000000003</v>
      </c>
      <c r="D359" s="8">
        <v>158.19999999999999</v>
      </c>
      <c r="E359" s="8">
        <v>166.8</v>
      </c>
      <c r="F359" s="8">
        <v>5.24</v>
      </c>
      <c r="G359" s="8">
        <v>5.2</v>
      </c>
      <c r="H359" s="8">
        <v>1.54</v>
      </c>
      <c r="I359" s="8">
        <v>0.01</v>
      </c>
      <c r="J359" s="9">
        <f t="shared" si="27"/>
        <v>4.1879999999999999E-3</v>
      </c>
      <c r="K359" s="13">
        <v>11212.4762984761</v>
      </c>
      <c r="L359" s="8">
        <f>help_quarterly_to_monthly!N359</f>
        <v>11145.527149603509</v>
      </c>
      <c r="M359" s="8">
        <f t="shared" si="26"/>
        <v>0.60068176205529955</v>
      </c>
      <c r="N359" s="11">
        <v>-9.2000100000000001E-2</v>
      </c>
      <c r="O359" s="8">
        <v>128</v>
      </c>
      <c r="P359" s="11">
        <v>-0.31472193658167702</v>
      </c>
      <c r="Q359" s="11">
        <v>-9.9666699999999997E-2</v>
      </c>
      <c r="R359" s="8">
        <v>0</v>
      </c>
      <c r="S359" s="10">
        <v>0</v>
      </c>
      <c r="T359" s="12">
        <v>1.72E-2</v>
      </c>
      <c r="U359" s="8">
        <v>5.211587866547581</v>
      </c>
      <c r="V359" s="11">
        <v>5.1807154300000002</v>
      </c>
    </row>
    <row r="360" spans="1:22" x14ac:dyDescent="0.2">
      <c r="A360">
        <v>1996</v>
      </c>
      <c r="B360">
        <v>11</v>
      </c>
      <c r="C360" s="8">
        <v>79.199600000000004</v>
      </c>
      <c r="D360" s="8">
        <v>158.69999999999999</v>
      </c>
      <c r="E360" s="8">
        <v>167.2</v>
      </c>
      <c r="F360" s="8">
        <v>5.31</v>
      </c>
      <c r="G360" s="8">
        <v>5.4</v>
      </c>
      <c r="H360" s="8">
        <v>1.59</v>
      </c>
      <c r="I360" s="8">
        <v>0.46</v>
      </c>
      <c r="J360" s="9">
        <f t="shared" si="27"/>
        <v>0.19264800000000001</v>
      </c>
      <c r="K360" s="13">
        <v>11234.131586039901</v>
      </c>
      <c r="L360" s="8">
        <f>help_quarterly_to_monthly!N360</f>
        <v>11175.983335479175</v>
      </c>
      <c r="M360" s="8">
        <f t="shared" si="26"/>
        <v>0.52029650380855941</v>
      </c>
      <c r="N360" s="11">
        <v>-1.05898E-2</v>
      </c>
      <c r="O360" s="8">
        <v>128.19999999999999</v>
      </c>
      <c r="P360" s="11">
        <v>-0.28609371739890999</v>
      </c>
      <c r="Q360" s="11">
        <v>-6.0000000000000001E-3</v>
      </c>
      <c r="R360" s="8">
        <v>-7.9009000000000006E-3</v>
      </c>
      <c r="S360" s="10">
        <v>9.0300223356948997E-2</v>
      </c>
      <c r="T360" s="12">
        <v>8.5000000000000006E-3</v>
      </c>
      <c r="U360" s="8">
        <v>5.1978813070485836</v>
      </c>
      <c r="V360" s="11">
        <v>5.1992920199999997</v>
      </c>
    </row>
    <row r="361" spans="1:22" x14ac:dyDescent="0.2">
      <c r="A361">
        <v>1996</v>
      </c>
      <c r="B361">
        <v>12</v>
      </c>
      <c r="C361" s="8">
        <v>79.714299999999994</v>
      </c>
      <c r="D361" s="8">
        <v>159.1</v>
      </c>
      <c r="E361" s="8">
        <v>167.4</v>
      </c>
      <c r="F361" s="8">
        <v>5.29</v>
      </c>
      <c r="G361" s="8">
        <v>5.4</v>
      </c>
      <c r="H361" s="8">
        <v>1.59</v>
      </c>
      <c r="I361" s="8">
        <v>0.05</v>
      </c>
      <c r="J361" s="9">
        <f t="shared" si="27"/>
        <v>2.094E-2</v>
      </c>
      <c r="K361" s="13">
        <v>11190.243015678599</v>
      </c>
      <c r="L361" s="8">
        <f>help_quarterly_to_monthly!N361</f>
        <v>11208.213571552094</v>
      </c>
      <c r="M361" s="8">
        <f t="shared" si="26"/>
        <v>-0.16033381018993875</v>
      </c>
      <c r="N361" s="11">
        <v>-1.7034999999999999E-3</v>
      </c>
      <c r="O361" s="8">
        <v>129.1</v>
      </c>
      <c r="P361" s="11">
        <v>-0.39250415857371701</v>
      </c>
      <c r="Q361" s="11">
        <v>-8.8386999999999997E-3</v>
      </c>
      <c r="R361" s="8">
        <v>1.2198000000000001E-2</v>
      </c>
      <c r="S361" s="10">
        <v>1.7882789653995101E-2</v>
      </c>
      <c r="T361" s="12">
        <v>9.1999999999999998E-3</v>
      </c>
      <c r="U361" s="8">
        <v>5.2249133088839663</v>
      </c>
      <c r="V361" s="11">
        <v>5.2072314999999998</v>
      </c>
    </row>
    <row r="362" spans="1:22" x14ac:dyDescent="0.2">
      <c r="A362">
        <v>1997</v>
      </c>
      <c r="B362">
        <v>1</v>
      </c>
      <c r="C362" s="8">
        <v>79.827299999999994</v>
      </c>
      <c r="D362" s="8">
        <v>159.4</v>
      </c>
      <c r="E362" s="8">
        <v>167.8</v>
      </c>
      <c r="F362" s="8">
        <v>5.25</v>
      </c>
      <c r="G362" s="8">
        <v>5.3</v>
      </c>
      <c r="H362" s="8">
        <v>1.51</v>
      </c>
      <c r="I362" s="8">
        <v>0.26</v>
      </c>
      <c r="J362" s="9">
        <f t="shared" si="27"/>
        <v>0.108888</v>
      </c>
      <c r="K362" s="13">
        <v>11256.729130710601</v>
      </c>
      <c r="L362" s="8">
        <f>help_quarterly_to_monthly!N362</f>
        <v>11240.536755877163</v>
      </c>
      <c r="M362" s="8">
        <f t="shared" si="26"/>
        <v>0.14405339518124283</v>
      </c>
      <c r="N362" s="11">
        <v>5.7134999999999998E-3</v>
      </c>
      <c r="O362" s="8">
        <v>129.69999999999999</v>
      </c>
      <c r="P362" s="11">
        <v>-0.31657251939329201</v>
      </c>
      <c r="Q362" s="11">
        <v>-5.1612999999999997E-3</v>
      </c>
      <c r="R362" s="8">
        <v>0</v>
      </c>
      <c r="S362" s="10">
        <v>4.9173949501210797E-2</v>
      </c>
      <c r="T362" s="12">
        <v>2.46E-2</v>
      </c>
      <c r="U362" s="8">
        <v>5.2257830965552508</v>
      </c>
      <c r="V362" s="11">
        <v>5.2786170800000001</v>
      </c>
    </row>
    <row r="363" spans="1:22" x14ac:dyDescent="0.2">
      <c r="A363">
        <v>1997</v>
      </c>
      <c r="B363">
        <v>2</v>
      </c>
      <c r="C363" s="8">
        <v>80.793000000000006</v>
      </c>
      <c r="D363" s="8">
        <v>159.69999999999999</v>
      </c>
      <c r="E363" s="8">
        <v>168.1</v>
      </c>
      <c r="F363" s="8">
        <v>5.19</v>
      </c>
      <c r="G363" s="8">
        <v>5.2</v>
      </c>
      <c r="H363" s="8">
        <v>1.52</v>
      </c>
      <c r="I363" s="8">
        <v>0.79</v>
      </c>
      <c r="J363" s="9">
        <f t="shared" si="27"/>
        <v>0.33085200000000003</v>
      </c>
      <c r="K363" s="13">
        <v>11336.059780199401</v>
      </c>
      <c r="L363" s="8">
        <f>help_quarterly_to_monthly!N363</f>
        <v>11272.95315650637</v>
      </c>
      <c r="M363" s="8">
        <f t="shared" si="26"/>
        <v>0.55980560565540571</v>
      </c>
      <c r="N363" s="11">
        <v>-3.1302900000000002E-2</v>
      </c>
      <c r="O363" s="8">
        <v>128.5</v>
      </c>
      <c r="P363" s="11">
        <v>-0.46674195264922702</v>
      </c>
      <c r="Q363" s="11">
        <v>0</v>
      </c>
      <c r="R363" s="8">
        <v>1.42521E-2</v>
      </c>
      <c r="S363" s="10">
        <v>0</v>
      </c>
      <c r="T363" s="12">
        <v>2.46E-2</v>
      </c>
      <c r="U363" s="8">
        <v>5.2744091919827234</v>
      </c>
      <c r="V363" s="11">
        <v>5.21053649</v>
      </c>
    </row>
    <row r="364" spans="1:22" x14ac:dyDescent="0.2">
      <c r="A364">
        <v>1997</v>
      </c>
      <c r="B364">
        <v>3</v>
      </c>
      <c r="C364" s="8">
        <v>81.334000000000003</v>
      </c>
      <c r="D364" s="8">
        <v>159.80000000000001</v>
      </c>
      <c r="E364" s="8">
        <v>168.4</v>
      </c>
      <c r="F364" s="8">
        <v>5.39</v>
      </c>
      <c r="G364" s="8">
        <v>5.2</v>
      </c>
      <c r="H364" s="8">
        <v>1.49</v>
      </c>
      <c r="I364" s="8">
        <v>0.28000000000000003</v>
      </c>
      <c r="J364" s="9">
        <f t="shared" si="27"/>
        <v>0.11726400000000001</v>
      </c>
      <c r="K364" s="13">
        <v>11261.1707339849</v>
      </c>
      <c r="L364" s="8">
        <f>help_quarterly_to_monthly!N364</f>
        <v>11306.872635713702</v>
      </c>
      <c r="M364" s="8">
        <f t="shared" si="26"/>
        <v>-0.40419577721649835</v>
      </c>
      <c r="N364" s="11">
        <v>3.8151999999999999E-3</v>
      </c>
      <c r="O364" s="8">
        <v>127.3</v>
      </c>
      <c r="P364" s="11">
        <v>-0.49828437047977597</v>
      </c>
      <c r="Q364" s="11">
        <v>9.0322000000000006E-3</v>
      </c>
      <c r="R364" s="8">
        <v>4.97854E-2</v>
      </c>
      <c r="S364" s="10">
        <v>0.115537618758454</v>
      </c>
      <c r="T364" s="12">
        <v>3.09E-2</v>
      </c>
      <c r="U364" s="8">
        <v>5.4916298390509537</v>
      </c>
      <c r="V364" s="11">
        <v>5.4224367500000001</v>
      </c>
    </row>
    <row r="365" spans="1:22" x14ac:dyDescent="0.2">
      <c r="A365">
        <v>1997</v>
      </c>
      <c r="B365">
        <v>4</v>
      </c>
      <c r="C365" s="8">
        <v>81.353099999999998</v>
      </c>
      <c r="D365" s="8">
        <v>159.9</v>
      </c>
      <c r="E365" s="8">
        <v>168.9</v>
      </c>
      <c r="F365" s="8">
        <v>5.51</v>
      </c>
      <c r="G365" s="8">
        <v>5.0999999999999996</v>
      </c>
      <c r="H365" s="8">
        <v>1.45</v>
      </c>
      <c r="I365" s="8">
        <v>0.06</v>
      </c>
      <c r="J365" s="9">
        <f t="shared" si="27"/>
        <v>2.5128000000000001E-2</v>
      </c>
      <c r="K365" s="13">
        <v>11512.0076545922</v>
      </c>
      <c r="L365" s="8">
        <f>help_quarterly_to_monthly!N365</f>
        <v>11340.894176115997</v>
      </c>
      <c r="M365" s="8">
        <f t="shared" si="26"/>
        <v>1.5088182273719664</v>
      </c>
      <c r="N365" s="11">
        <v>3.0967700000000001E-2</v>
      </c>
      <c r="O365" s="8">
        <v>127</v>
      </c>
      <c r="P365" s="11">
        <v>-0.45087839030633398</v>
      </c>
      <c r="Q365" s="11">
        <v>3.0967700000000001E-2</v>
      </c>
      <c r="R365" s="8">
        <v>0</v>
      </c>
      <c r="S365" s="10">
        <v>0</v>
      </c>
      <c r="T365" s="12">
        <v>-9.1000000000000004E-3</v>
      </c>
      <c r="U365" s="8">
        <v>5.4583317709540715</v>
      </c>
      <c r="V365" s="11">
        <v>5.5360187200000004</v>
      </c>
    </row>
    <row r="366" spans="1:22" x14ac:dyDescent="0.2">
      <c r="A366">
        <v>1997</v>
      </c>
      <c r="B366">
        <v>5</v>
      </c>
      <c r="C366" s="8">
        <v>81.829300000000003</v>
      </c>
      <c r="D366" s="8">
        <v>159.9</v>
      </c>
      <c r="E366" s="8">
        <v>169.2</v>
      </c>
      <c r="F366" s="8">
        <v>5.5</v>
      </c>
      <c r="G366" s="8">
        <v>4.9000000000000004</v>
      </c>
      <c r="H366" s="8">
        <v>1.49</v>
      </c>
      <c r="I366" s="8">
        <v>0.19</v>
      </c>
      <c r="J366" s="9">
        <f t="shared" si="27"/>
        <v>7.9572000000000004E-2</v>
      </c>
      <c r="K366" s="13">
        <v>11402.0130436623</v>
      </c>
      <c r="L366" s="8">
        <f>help_quarterly_to_monthly!N366</f>
        <v>11375.018084807774</v>
      </c>
      <c r="M366" s="8">
        <f t="shared" si="26"/>
        <v>0.23731794229477909</v>
      </c>
      <c r="N366" s="11">
        <v>-3.8186999999999999E-2</v>
      </c>
      <c r="O366" s="8">
        <v>127.4</v>
      </c>
      <c r="P366" s="11">
        <v>-0.44737657337318198</v>
      </c>
      <c r="Q366" s="11">
        <v>-3.48387E-2</v>
      </c>
      <c r="R366" s="8">
        <v>-4.1607199999999997E-2</v>
      </c>
      <c r="S366" s="10">
        <v>0.108735533398252</v>
      </c>
      <c r="T366" s="12">
        <v>-6.1600000000000002E-2</v>
      </c>
      <c r="U366" s="8">
        <v>5.3543055116262241</v>
      </c>
      <c r="V366" s="11">
        <v>5.4428847600000001</v>
      </c>
    </row>
    <row r="367" spans="1:22" x14ac:dyDescent="0.2">
      <c r="A367">
        <v>1997</v>
      </c>
      <c r="B367">
        <v>6</v>
      </c>
      <c r="C367" s="8">
        <v>82.228499999999997</v>
      </c>
      <c r="D367" s="8">
        <v>160.19999999999999</v>
      </c>
      <c r="E367" s="8">
        <v>169.4</v>
      </c>
      <c r="F367" s="8">
        <v>5.56</v>
      </c>
      <c r="G367" s="8">
        <v>5</v>
      </c>
      <c r="H367" s="8">
        <v>1.53</v>
      </c>
      <c r="I367" s="8">
        <v>0.39</v>
      </c>
      <c r="J367" s="9">
        <f t="shared" si="27"/>
        <v>0.163332</v>
      </c>
      <c r="K367" s="13">
        <v>11502.564000956099</v>
      </c>
      <c r="L367" s="8">
        <f>help_quarterly_to_monthly!N367</f>
        <v>11410.729263386331</v>
      </c>
      <c r="M367" s="8">
        <f t="shared" ref="M367:M430" si="28">(K367/L367-1)*100</f>
        <v>0.80481041526800912</v>
      </c>
      <c r="N367" s="11">
        <v>-6.0463000000000003E-2</v>
      </c>
      <c r="O367" s="8">
        <v>127.2</v>
      </c>
      <c r="P367" s="11">
        <v>-0.55517840002350705</v>
      </c>
      <c r="Q367" s="11">
        <v>-5.5161500000000002E-2</v>
      </c>
      <c r="R367" s="8">
        <v>0</v>
      </c>
      <c r="S367" s="10">
        <v>-9.6119559512950106E-2</v>
      </c>
      <c r="T367" s="12">
        <v>1.0500000000000001E-2</v>
      </c>
      <c r="U367" s="8">
        <v>5.3247004150506232</v>
      </c>
      <c r="V367" s="11">
        <v>5.35318264</v>
      </c>
    </row>
    <row r="368" spans="1:22" x14ac:dyDescent="0.2">
      <c r="A368">
        <v>1997</v>
      </c>
      <c r="B368">
        <v>7</v>
      </c>
      <c r="C368" s="8">
        <v>82.855699999999999</v>
      </c>
      <c r="D368" s="8">
        <v>160.4</v>
      </c>
      <c r="E368" s="8">
        <v>169.7</v>
      </c>
      <c r="F368" s="8">
        <v>5.52</v>
      </c>
      <c r="G368" s="8">
        <v>4.9000000000000004</v>
      </c>
      <c r="H368" s="8">
        <v>1.53</v>
      </c>
      <c r="I368" s="8">
        <v>0.59</v>
      </c>
      <c r="J368" s="9">
        <f t="shared" si="27"/>
        <v>0.24709199999999998</v>
      </c>
      <c r="K368" s="13">
        <v>11595.4844515204</v>
      </c>
      <c r="L368" s="8">
        <f>help_quarterly_to_monthly!N368</f>
        <v>11446.552555041626</v>
      </c>
      <c r="M368" s="8">
        <f t="shared" si="28"/>
        <v>1.3011069993574376</v>
      </c>
      <c r="N368" s="11">
        <v>-2.0690199999999999E-2</v>
      </c>
      <c r="O368" s="8">
        <v>126.9</v>
      </c>
      <c r="P368" s="11">
        <v>-0.52774588504363096</v>
      </c>
      <c r="Q368" s="11">
        <v>-1.9354799999999998E-2</v>
      </c>
      <c r="R368" s="8">
        <v>1.05486E-2</v>
      </c>
      <c r="S368" s="10">
        <v>0</v>
      </c>
      <c r="T368" s="12">
        <v>-9.4999999999999998E-3</v>
      </c>
      <c r="U368" s="8">
        <v>5.3474011383758722</v>
      </c>
      <c r="V368" s="11">
        <v>5.3649252499999998</v>
      </c>
    </row>
    <row r="369" spans="1:22" x14ac:dyDescent="0.2">
      <c r="A369">
        <v>1997</v>
      </c>
      <c r="B369">
        <v>8</v>
      </c>
      <c r="C369" s="8">
        <v>83.721400000000003</v>
      </c>
      <c r="D369" s="8">
        <v>160.80000000000001</v>
      </c>
      <c r="E369" s="8">
        <v>169.8</v>
      </c>
      <c r="F369" s="8">
        <v>5.54</v>
      </c>
      <c r="G369" s="8">
        <v>4.8</v>
      </c>
      <c r="H369" s="8">
        <v>1.52</v>
      </c>
      <c r="I369" s="8">
        <v>0.3</v>
      </c>
      <c r="J369" s="9">
        <f t="shared" si="27"/>
        <v>0.12564</v>
      </c>
      <c r="K369" s="13">
        <v>11625.284899009899</v>
      </c>
      <c r="L369" s="8">
        <f>help_quarterly_to_monthly!N369</f>
        <v>11482.488311745861</v>
      </c>
      <c r="M369" s="8">
        <f t="shared" si="28"/>
        <v>1.2436031580190354</v>
      </c>
      <c r="N369" s="11">
        <v>-6.9399999999999996E-4</v>
      </c>
      <c r="O369" s="8">
        <v>127.2</v>
      </c>
      <c r="P369" s="11">
        <v>-0.483289637769174</v>
      </c>
      <c r="Q369" s="11">
        <v>3.5484000000000002E-3</v>
      </c>
      <c r="R369" s="8">
        <v>1.27656E-2</v>
      </c>
      <c r="S369" s="10">
        <v>0.125882435998491</v>
      </c>
      <c r="T369" s="12">
        <v>3.3799999999999997E-2</v>
      </c>
      <c r="U369" s="8">
        <v>5.4011543146030139</v>
      </c>
      <c r="V369" s="11">
        <v>5.4181127599999996</v>
      </c>
    </row>
    <row r="370" spans="1:22" x14ac:dyDescent="0.2">
      <c r="A370">
        <v>1997</v>
      </c>
      <c r="B370">
        <v>9</v>
      </c>
      <c r="C370" s="8">
        <v>84.465100000000007</v>
      </c>
      <c r="D370" s="8">
        <v>161.19999999999999</v>
      </c>
      <c r="E370" s="8">
        <v>170.2</v>
      </c>
      <c r="F370" s="8">
        <v>5.54</v>
      </c>
      <c r="G370" s="8">
        <v>4.9000000000000004</v>
      </c>
      <c r="H370" s="8">
        <v>1.49</v>
      </c>
      <c r="I370" s="8">
        <v>0.59</v>
      </c>
      <c r="J370" s="9">
        <f t="shared" si="27"/>
        <v>0.24709199999999998</v>
      </c>
      <c r="K370" s="13">
        <v>11626.2982420229</v>
      </c>
      <c r="L370" s="8">
        <f>help_quarterly_to_monthly!N370</f>
        <v>11519.589997885514</v>
      </c>
      <c r="M370" s="8">
        <f t="shared" si="28"/>
        <v>0.92631980961972449</v>
      </c>
      <c r="N370" s="11">
        <v>-5.7200000000000003E-6</v>
      </c>
      <c r="O370" s="8">
        <v>127.5</v>
      </c>
      <c r="P370" s="11">
        <v>-0.57375117229889805</v>
      </c>
      <c r="Q370" s="11">
        <v>5.8063999999999998E-3</v>
      </c>
      <c r="R370" s="8">
        <v>7.0222000000000001E-3</v>
      </c>
      <c r="S370" s="10">
        <v>-0.13340671504722201</v>
      </c>
      <c r="T370" s="12">
        <v>1.9300000000000001E-2</v>
      </c>
      <c r="U370" s="8">
        <v>5.5292547135199763</v>
      </c>
      <c r="V370" s="11">
        <v>5.3070821800000001</v>
      </c>
    </row>
    <row r="371" spans="1:22" x14ac:dyDescent="0.2">
      <c r="A371">
        <v>1997</v>
      </c>
      <c r="B371">
        <v>10</v>
      </c>
      <c r="C371" s="8">
        <v>85.191800000000001</v>
      </c>
      <c r="D371" s="8">
        <v>161.5</v>
      </c>
      <c r="E371" s="8">
        <v>170.6</v>
      </c>
      <c r="F371" s="8">
        <v>5.5</v>
      </c>
      <c r="G371" s="8">
        <v>4.7</v>
      </c>
      <c r="H371" s="8">
        <v>1.54</v>
      </c>
      <c r="I371" s="8">
        <v>0.4</v>
      </c>
      <c r="J371" s="9">
        <f t="shared" si="27"/>
        <v>0.16752</v>
      </c>
      <c r="K371" s="13">
        <v>11701.1941974034</v>
      </c>
      <c r="L371" s="8">
        <f>help_quarterly_to_monthly!N371</f>
        <v>11556.811565280608</v>
      </c>
      <c r="M371" s="8">
        <f t="shared" si="28"/>
        <v>1.2493292921427424</v>
      </c>
      <c r="N371" s="11">
        <v>0</v>
      </c>
      <c r="O371" s="8">
        <v>127.8</v>
      </c>
      <c r="P371" s="11">
        <v>-0.42845618006701103</v>
      </c>
      <c r="Q371" s="11">
        <v>0</v>
      </c>
      <c r="R371" s="8">
        <v>0</v>
      </c>
      <c r="S371" s="10">
        <v>0</v>
      </c>
      <c r="T371" s="12">
        <v>1.9300000000000001E-2</v>
      </c>
      <c r="U371" s="8">
        <v>5.3791004160914673</v>
      </c>
      <c r="V371" s="11">
        <v>5.3087993000000004</v>
      </c>
    </row>
    <row r="372" spans="1:22" x14ac:dyDescent="0.2">
      <c r="A372">
        <v>1997</v>
      </c>
      <c r="B372">
        <v>11</v>
      </c>
      <c r="C372" s="8">
        <v>85.939700000000002</v>
      </c>
      <c r="D372" s="8">
        <v>161.69999999999999</v>
      </c>
      <c r="E372" s="8">
        <v>170.8</v>
      </c>
      <c r="F372" s="8">
        <v>5.52</v>
      </c>
      <c r="G372" s="8">
        <v>4.5999999999999996</v>
      </c>
      <c r="H372" s="8">
        <v>1.54</v>
      </c>
      <c r="I372" s="8">
        <v>0.65</v>
      </c>
      <c r="J372" s="9">
        <f t="shared" si="27"/>
        <v>0.27222000000000002</v>
      </c>
      <c r="K372" s="13">
        <v>11677.0004063864</v>
      </c>
      <c r="L372" s="8">
        <f>help_quarterly_to_monthly!N372</f>
        <v>11594.153401285923</v>
      </c>
      <c r="M372" s="8">
        <f t="shared" si="28"/>
        <v>0.71455846954111557</v>
      </c>
      <c r="N372" s="11">
        <v>-2.63848E-2</v>
      </c>
      <c r="O372" s="8">
        <v>127.9</v>
      </c>
      <c r="P372" s="11">
        <v>-0.346916986633862</v>
      </c>
      <c r="Q372" s="11">
        <v>0</v>
      </c>
      <c r="R372" s="8">
        <v>-1.2444999999999999E-2</v>
      </c>
      <c r="S372" s="10">
        <v>-6.4102415482434796E-2</v>
      </c>
      <c r="T372" s="12">
        <v>1.17E-2</v>
      </c>
      <c r="U372" s="8">
        <v>5.4588786909249203</v>
      </c>
      <c r="V372" s="11">
        <v>5.4673273099999999</v>
      </c>
    </row>
    <row r="373" spans="1:22" x14ac:dyDescent="0.2">
      <c r="A373">
        <v>1997</v>
      </c>
      <c r="B373">
        <v>12</v>
      </c>
      <c r="C373" s="8">
        <v>86.204700000000003</v>
      </c>
      <c r="D373" s="8">
        <v>161.80000000000001</v>
      </c>
      <c r="E373" s="8">
        <v>171.2</v>
      </c>
      <c r="F373" s="8">
        <v>5.5</v>
      </c>
      <c r="G373" s="8">
        <v>4.7</v>
      </c>
      <c r="H373" s="8">
        <v>1.51</v>
      </c>
      <c r="I373" s="8">
        <v>-0.01</v>
      </c>
      <c r="J373" s="9">
        <f t="shared" si="27"/>
        <v>-4.1879999999999999E-3</v>
      </c>
      <c r="K373" s="13">
        <v>11768.0917492072</v>
      </c>
      <c r="L373" s="8">
        <f>help_quarterly_to_monthly!N373</f>
        <v>11632.510818808458</v>
      </c>
      <c r="M373" s="8">
        <f t="shared" si="28"/>
        <v>1.1655345308557497</v>
      </c>
      <c r="N373" s="11">
        <v>-1.5275199999999999E-2</v>
      </c>
      <c r="O373" s="8">
        <v>126.8</v>
      </c>
      <c r="P373" s="11">
        <v>-0.39378780334588298</v>
      </c>
      <c r="Q373" s="11">
        <v>-5.1612999999999997E-3</v>
      </c>
      <c r="R373" s="8">
        <v>2.6724000000000001E-3</v>
      </c>
      <c r="S373" s="10">
        <v>-1.31069272722911E-4</v>
      </c>
      <c r="T373" s="12">
        <v>-8.8000000000000005E-3</v>
      </c>
      <c r="U373" s="8">
        <v>5.4233050383932033</v>
      </c>
      <c r="V373" s="11">
        <v>5.5453577999999997</v>
      </c>
    </row>
    <row r="374" spans="1:22" x14ac:dyDescent="0.2">
      <c r="A374">
        <v>1998</v>
      </c>
      <c r="B374">
        <v>1</v>
      </c>
      <c r="C374" s="8">
        <v>86.647400000000005</v>
      </c>
      <c r="D374" s="8">
        <v>162</v>
      </c>
      <c r="E374" s="8">
        <v>171.6</v>
      </c>
      <c r="F374" s="8">
        <v>5.56</v>
      </c>
      <c r="G374" s="8">
        <v>4.5999999999999996</v>
      </c>
      <c r="H374" s="8">
        <v>1.65</v>
      </c>
      <c r="I374" s="8">
        <v>0.31</v>
      </c>
      <c r="J374" s="9">
        <f t="shared" si="27"/>
        <v>0.129828</v>
      </c>
      <c r="K374" s="13">
        <v>11705.9257644115</v>
      </c>
      <c r="L374" s="8">
        <f>help_quarterly_to_monthly!N374</f>
        <v>11670.995135762805</v>
      </c>
      <c r="M374" s="8">
        <f t="shared" si="28"/>
        <v>0.29929434673192645</v>
      </c>
      <c r="N374" s="11">
        <v>0</v>
      </c>
      <c r="O374" s="8">
        <v>125.4</v>
      </c>
      <c r="P374" s="11">
        <v>-0.34886768273420499</v>
      </c>
      <c r="Q374" s="11">
        <v>-4.8386999999999996E-3</v>
      </c>
      <c r="R374" s="8">
        <v>0</v>
      </c>
      <c r="S374" s="10">
        <v>-1.7290159914470801E-2</v>
      </c>
      <c r="T374" s="12">
        <v>1.4800000000000001E-2</v>
      </c>
      <c r="U374" s="8">
        <v>5.3599361492713475</v>
      </c>
      <c r="V374" s="11">
        <v>5.3105585900000003</v>
      </c>
    </row>
    <row r="375" spans="1:22" x14ac:dyDescent="0.2">
      <c r="A375">
        <v>1998</v>
      </c>
      <c r="B375">
        <v>2</v>
      </c>
      <c r="C375" s="8">
        <v>86.761200000000002</v>
      </c>
      <c r="D375" s="8">
        <v>162</v>
      </c>
      <c r="E375" s="8">
        <v>171.9</v>
      </c>
      <c r="F375" s="8">
        <v>5.51</v>
      </c>
      <c r="G375" s="8">
        <v>4.5999999999999996</v>
      </c>
      <c r="H375" s="8">
        <v>1.68</v>
      </c>
      <c r="I375" s="8">
        <v>0.31</v>
      </c>
      <c r="J375" s="9">
        <f t="shared" si="27"/>
        <v>0.129828</v>
      </c>
      <c r="K375" s="13">
        <v>11878.732927245799</v>
      </c>
      <c r="L375" s="8">
        <f>help_quarterly_to_monthly!N375</f>
        <v>11709.60677197561</v>
      </c>
      <c r="M375" s="8">
        <f t="shared" si="28"/>
        <v>1.4443367618027558</v>
      </c>
      <c r="N375" s="11">
        <v>0</v>
      </c>
      <c r="O375" s="8">
        <v>125</v>
      </c>
      <c r="P375" s="11">
        <v>-0.34579171645447099</v>
      </c>
      <c r="Q375" s="11">
        <v>0</v>
      </c>
      <c r="R375" s="8">
        <v>1.72835E-2</v>
      </c>
      <c r="S375" s="10">
        <v>0</v>
      </c>
      <c r="T375" s="12">
        <v>1.4800000000000001E-2</v>
      </c>
      <c r="U375" s="8">
        <v>5.4083258081377101</v>
      </c>
      <c r="V375" s="11">
        <v>5.3507511399999999</v>
      </c>
    </row>
    <row r="376" spans="1:22" x14ac:dyDescent="0.2">
      <c r="A376">
        <v>1998</v>
      </c>
      <c r="B376">
        <v>3</v>
      </c>
      <c r="C376" s="8">
        <v>86.819800000000001</v>
      </c>
      <c r="D376" s="8">
        <v>162</v>
      </c>
      <c r="E376" s="8">
        <v>172.2</v>
      </c>
      <c r="F376" s="8">
        <v>5.49</v>
      </c>
      <c r="G376" s="8">
        <v>4.7</v>
      </c>
      <c r="H376" s="8">
        <v>1.67</v>
      </c>
      <c r="I376" s="8">
        <v>0.01</v>
      </c>
      <c r="J376" s="9">
        <f t="shared" si="27"/>
        <v>4.1879999999999999E-3</v>
      </c>
      <c r="K376" s="13">
        <v>11912.8294719686</v>
      </c>
      <c r="L376" s="8">
        <f>help_quarterly_to_monthly!N376</f>
        <v>11749.18359877757</v>
      </c>
      <c r="M376" s="8">
        <f t="shared" si="28"/>
        <v>1.3928276106610182</v>
      </c>
      <c r="N376" s="11">
        <v>-3.2259999999999998E-4</v>
      </c>
      <c r="O376" s="8">
        <v>124.7</v>
      </c>
      <c r="P376" s="11">
        <v>-0.39941509092836203</v>
      </c>
      <c r="Q376" s="11">
        <v>0</v>
      </c>
      <c r="R376" s="8">
        <v>6.9332999999999999E-3</v>
      </c>
      <c r="S376" s="10">
        <v>-2.2692248140394201E-2</v>
      </c>
      <c r="T376" s="12">
        <v>-9.1000000000000004E-3</v>
      </c>
      <c r="U376" s="8">
        <v>5.3667039918662462</v>
      </c>
      <c r="V376" s="11">
        <v>5.3961998600000003</v>
      </c>
    </row>
    <row r="377" spans="1:22" x14ac:dyDescent="0.2">
      <c r="A377">
        <v>1998</v>
      </c>
      <c r="B377">
        <v>4</v>
      </c>
      <c r="C377" s="8">
        <v>87.141099999999994</v>
      </c>
      <c r="D377" s="8">
        <v>162.19999999999999</v>
      </c>
      <c r="E377" s="8">
        <v>172.5</v>
      </c>
      <c r="F377" s="8">
        <v>5.45</v>
      </c>
      <c r="G377" s="8">
        <v>4.3</v>
      </c>
      <c r="H377" s="8">
        <v>1.69</v>
      </c>
      <c r="I377" s="8">
        <v>0.21</v>
      </c>
      <c r="J377" s="9">
        <f t="shared" si="27"/>
        <v>8.7947999999999998E-2</v>
      </c>
      <c r="K377" s="13">
        <v>11887.6890668142</v>
      </c>
      <c r="L377" s="8">
        <f>help_quarterly_to_monthly!N377</f>
        <v>11788.894189697317</v>
      </c>
      <c r="M377" s="8">
        <f t="shared" si="28"/>
        <v>0.8380334535806</v>
      </c>
      <c r="N377" s="11">
        <v>-9.6773999999999992E-3</v>
      </c>
      <c r="O377" s="8">
        <v>124.9</v>
      </c>
      <c r="P377" s="11">
        <v>-0.42822448951021402</v>
      </c>
      <c r="Q377" s="11">
        <v>0</v>
      </c>
      <c r="R377" s="8">
        <v>0</v>
      </c>
      <c r="S377" s="10">
        <v>0</v>
      </c>
      <c r="T377" s="12">
        <v>-9.1000000000000004E-3</v>
      </c>
      <c r="U377" s="8">
        <v>5.3314351617439888</v>
      </c>
      <c r="V377" s="11">
        <v>5.3347257199999998</v>
      </c>
    </row>
    <row r="378" spans="1:22" x14ac:dyDescent="0.2">
      <c r="A378">
        <v>1998</v>
      </c>
      <c r="B378">
        <v>5</v>
      </c>
      <c r="C378" s="8">
        <v>87.6952</v>
      </c>
      <c r="D378" s="8">
        <v>162.6</v>
      </c>
      <c r="E378" s="8">
        <v>172.9</v>
      </c>
      <c r="F378" s="8">
        <v>5.49</v>
      </c>
      <c r="G378" s="8">
        <v>4.4000000000000004</v>
      </c>
      <c r="H378" s="8">
        <v>1.65</v>
      </c>
      <c r="I378" s="8">
        <v>0.27</v>
      </c>
      <c r="J378" s="9">
        <f t="shared" si="27"/>
        <v>0.11307600000000001</v>
      </c>
      <c r="K378" s="13">
        <v>11917.309679096201</v>
      </c>
      <c r="L378" s="8">
        <f>help_quarterly_to_monthly!N378</f>
        <v>11828.738996838827</v>
      </c>
      <c r="M378" s="8">
        <f t="shared" si="28"/>
        <v>0.74877535366233428</v>
      </c>
      <c r="N378" s="11">
        <v>-1.08361E-2</v>
      </c>
      <c r="O378" s="8">
        <v>125.1</v>
      </c>
      <c r="P378" s="11">
        <v>-0.38534002812194701</v>
      </c>
      <c r="Q378" s="11">
        <v>-4.1935000000000002E-3</v>
      </c>
      <c r="R378" s="8">
        <v>-1.8341E-3</v>
      </c>
      <c r="S378" s="10">
        <v>-5.7808877071039197E-2</v>
      </c>
      <c r="T378" s="12">
        <v>1.4800000000000001E-2</v>
      </c>
      <c r="U378" s="8">
        <v>5.4120426358717575</v>
      </c>
      <c r="V378" s="11">
        <v>5.3616462800000004</v>
      </c>
    </row>
    <row r="379" spans="1:22" x14ac:dyDescent="0.2">
      <c r="A379">
        <v>1998</v>
      </c>
      <c r="B379">
        <v>6</v>
      </c>
      <c r="C379" s="8">
        <v>87.144999999999996</v>
      </c>
      <c r="D379" s="8">
        <v>162.80000000000001</v>
      </c>
      <c r="E379" s="8">
        <v>173.2</v>
      </c>
      <c r="F379" s="8">
        <v>5.56</v>
      </c>
      <c r="G379" s="8">
        <v>4.5</v>
      </c>
      <c r="H379" s="8">
        <v>1.63</v>
      </c>
      <c r="I379" s="8">
        <v>-0.45</v>
      </c>
      <c r="J379" s="9">
        <f t="shared" si="27"/>
        <v>-0.18846000000000002</v>
      </c>
      <c r="K379" s="13">
        <v>12020.9636941514</v>
      </c>
      <c r="L379" s="8">
        <f>help_quarterly_to_monthly!N379</f>
        <v>11869.10362431937</v>
      </c>
      <c r="M379" s="8">
        <f t="shared" si="28"/>
        <v>1.2794569382718501</v>
      </c>
      <c r="N379" s="11">
        <v>-1.5003900000000001E-2</v>
      </c>
      <c r="O379" s="8">
        <v>124.8</v>
      </c>
      <c r="P379" s="11">
        <v>-0.35604491546842698</v>
      </c>
      <c r="Q379" s="11">
        <v>-5.8063999999999998E-3</v>
      </c>
      <c r="R379" s="8">
        <v>0</v>
      </c>
      <c r="S379" s="10">
        <v>0.105826174056962</v>
      </c>
      <c r="T379" s="12">
        <v>1.54E-2</v>
      </c>
      <c r="U379" s="8">
        <v>5.2941650494964012</v>
      </c>
      <c r="V379" s="11">
        <v>5.2636553499999996</v>
      </c>
    </row>
    <row r="380" spans="1:22" x14ac:dyDescent="0.2">
      <c r="A380">
        <v>1998</v>
      </c>
      <c r="B380">
        <v>7</v>
      </c>
      <c r="C380" s="8">
        <v>86.842299999999994</v>
      </c>
      <c r="D380" s="8">
        <v>163.19999999999999</v>
      </c>
      <c r="E380" s="8">
        <v>173.5</v>
      </c>
      <c r="F380" s="8">
        <v>5.54</v>
      </c>
      <c r="G380" s="8">
        <v>4.5</v>
      </c>
      <c r="H380" s="8">
        <v>1.69</v>
      </c>
      <c r="I380" s="8">
        <v>-0.46</v>
      </c>
      <c r="J380" s="9">
        <f t="shared" si="27"/>
        <v>-0.19264800000000001</v>
      </c>
      <c r="K380" s="13">
        <v>11996.5797520054</v>
      </c>
      <c r="L380" s="8">
        <f>help_quarterly_to_monthly!N380</f>
        <v>11909.605992868685</v>
      </c>
      <c r="M380" s="8">
        <f t="shared" si="28"/>
        <v>0.73028242234709495</v>
      </c>
      <c r="N380" s="11">
        <v>-5.1599000000000003E-3</v>
      </c>
      <c r="O380" s="8">
        <v>124.9</v>
      </c>
      <c r="P380" s="11">
        <v>-0.31591879081979901</v>
      </c>
      <c r="Q380" s="11">
        <v>9.9900000000000006E-3</v>
      </c>
      <c r="R380" s="8">
        <v>1.09336E-2</v>
      </c>
      <c r="S380" s="10">
        <v>0</v>
      </c>
      <c r="T380" s="12">
        <v>2.5399999999999999E-2</v>
      </c>
      <c r="U380" s="8">
        <v>5.2316232021937354</v>
      </c>
      <c r="V380" s="11">
        <v>5.3151222899999997</v>
      </c>
    </row>
    <row r="381" spans="1:22" x14ac:dyDescent="0.2">
      <c r="A381">
        <v>1998</v>
      </c>
      <c r="B381">
        <v>8</v>
      </c>
      <c r="C381" s="8">
        <v>88.624700000000004</v>
      </c>
      <c r="D381" s="8">
        <v>163.4</v>
      </c>
      <c r="E381" s="8">
        <v>174</v>
      </c>
      <c r="F381" s="8">
        <v>5.55</v>
      </c>
      <c r="G381" s="8">
        <v>4.5</v>
      </c>
      <c r="H381" s="8">
        <v>1.8</v>
      </c>
      <c r="I381" s="8">
        <v>1.03</v>
      </c>
      <c r="J381" s="9">
        <f t="shared" si="27"/>
        <v>0.43136400000000003</v>
      </c>
      <c r="K381" s="13">
        <v>12057.4123961029</v>
      </c>
      <c r="L381" s="8">
        <f>help_quarterly_to_monthly!N381</f>
        <v>11950.246572517171</v>
      </c>
      <c r="M381" s="8">
        <f t="shared" si="28"/>
        <v>0.89676663100981546</v>
      </c>
      <c r="N381" s="11">
        <v>5.3877999999999999E-3</v>
      </c>
      <c r="O381" s="8">
        <v>124.2</v>
      </c>
      <c r="P381" s="11">
        <v>8.3705490066633206E-2</v>
      </c>
      <c r="Q381" s="11">
        <v>4.5161000000000003E-3</v>
      </c>
      <c r="R381" s="8">
        <v>9.0165999999999996E-3</v>
      </c>
      <c r="S381" s="10">
        <v>7.26383169735801E-2</v>
      </c>
      <c r="T381" s="12">
        <v>-5.4999999999999997E-3</v>
      </c>
      <c r="U381" s="8">
        <v>5.1298503714423331</v>
      </c>
      <c r="V381" s="11">
        <v>5.2096952400000003</v>
      </c>
    </row>
    <row r="382" spans="1:22" x14ac:dyDescent="0.2">
      <c r="A382">
        <v>1998</v>
      </c>
      <c r="B382">
        <v>9</v>
      </c>
      <c r="C382" s="8">
        <v>88.451499999999996</v>
      </c>
      <c r="D382" s="8">
        <v>163.5</v>
      </c>
      <c r="E382" s="8">
        <v>174.2</v>
      </c>
      <c r="F382" s="8">
        <v>5.51</v>
      </c>
      <c r="G382" s="8">
        <v>4.5999999999999996</v>
      </c>
      <c r="H382" s="8">
        <v>2.2799999999999998</v>
      </c>
      <c r="I382" s="8">
        <v>-7.0000000000000007E-2</v>
      </c>
      <c r="J382" s="9">
        <f t="shared" si="27"/>
        <v>-2.9316000000000002E-2</v>
      </c>
      <c r="K382" s="13">
        <v>12220.445012813399</v>
      </c>
      <c r="L382" s="8">
        <f>help_quarterly_to_monthly!N382</f>
        <v>11991.34162046036</v>
      </c>
      <c r="M382" s="8">
        <f t="shared" si="28"/>
        <v>1.9105734754660819</v>
      </c>
      <c r="N382" s="11">
        <v>9.8755000000000006E-3</v>
      </c>
      <c r="O382" s="8">
        <v>123.8</v>
      </c>
      <c r="P382" s="11">
        <v>5.3394908241252398E-2</v>
      </c>
      <c r="Q382" s="11">
        <v>1.01504E-2</v>
      </c>
      <c r="R382" s="8">
        <v>3.0972699999999999E-2</v>
      </c>
      <c r="S382" s="10">
        <v>-0.41699203230426202</v>
      </c>
      <c r="T382" s="12">
        <v>7.2599999999999998E-2</v>
      </c>
      <c r="U382" s="8">
        <v>4.8476709422924618</v>
      </c>
      <c r="V382" s="11">
        <v>4.9350252699999997</v>
      </c>
    </row>
    <row r="383" spans="1:22" x14ac:dyDescent="0.2">
      <c r="A383">
        <v>1998</v>
      </c>
      <c r="B383">
        <v>10</v>
      </c>
      <c r="C383" s="8">
        <v>89.167699999999996</v>
      </c>
      <c r="D383" s="8">
        <v>163.9</v>
      </c>
      <c r="E383" s="8">
        <v>174.4</v>
      </c>
      <c r="F383" s="8">
        <v>5.07</v>
      </c>
      <c r="G383" s="8">
        <v>4.5</v>
      </c>
      <c r="H383" s="8">
        <v>2.65</v>
      </c>
      <c r="I383" s="8">
        <v>0.3</v>
      </c>
      <c r="J383" s="9">
        <f t="shared" si="27"/>
        <v>0.12564</v>
      </c>
      <c r="K383" s="13">
        <v>12262.683891860401</v>
      </c>
      <c r="L383" s="8">
        <f>help_quarterly_to_monthly!N383</f>
        <v>12032.577987911473</v>
      </c>
      <c r="M383" s="8">
        <f t="shared" si="28"/>
        <v>1.9123574696968904</v>
      </c>
      <c r="N383" s="11">
        <v>-8.6147299999999996E-2</v>
      </c>
      <c r="O383" s="8">
        <v>124</v>
      </c>
      <c r="P383" s="11">
        <v>0.188270414793896</v>
      </c>
      <c r="Q383" s="11">
        <v>-7.1763300000000002E-2</v>
      </c>
      <c r="R383" s="8">
        <v>-0.15789259999999999</v>
      </c>
      <c r="S383" s="10">
        <v>0</v>
      </c>
      <c r="T383" s="12">
        <v>-0.24740000000000001</v>
      </c>
      <c r="U383" s="8">
        <v>4.7335885498098174</v>
      </c>
      <c r="V383" s="11">
        <v>4.3545840199999999</v>
      </c>
    </row>
    <row r="384" spans="1:22" x14ac:dyDescent="0.2">
      <c r="A384">
        <v>1998</v>
      </c>
      <c r="B384">
        <v>11</v>
      </c>
      <c r="C384" s="8">
        <v>89.109800000000007</v>
      </c>
      <c r="D384" s="8">
        <v>164.1</v>
      </c>
      <c r="E384" s="8">
        <v>174.8</v>
      </c>
      <c r="F384" s="8">
        <v>4.83</v>
      </c>
      <c r="G384" s="8">
        <v>4.4000000000000004</v>
      </c>
      <c r="H384" s="8">
        <v>2.5099999999999998</v>
      </c>
      <c r="I384" s="8">
        <v>0.06</v>
      </c>
      <c r="J384" s="9">
        <f t="shared" si="27"/>
        <v>2.5128000000000001E-2</v>
      </c>
      <c r="K384" s="13">
        <v>12312.8537850678</v>
      </c>
      <c r="L384" s="8">
        <f>help_quarterly_to_monthly!N384</f>
        <v>12073.956160846463</v>
      </c>
      <c r="M384" s="8">
        <f t="shared" si="28"/>
        <v>1.9786192780460565</v>
      </c>
      <c r="N384" s="11">
        <v>-0.14168330000000001</v>
      </c>
      <c r="O384" s="8">
        <v>123.6</v>
      </c>
      <c r="P384" s="11">
        <v>0.17137999570845899</v>
      </c>
      <c r="Q384" s="11">
        <v>-0.11290310000000001</v>
      </c>
      <c r="R384" s="8">
        <v>-3.8600000000000001E-3</v>
      </c>
      <c r="S384" s="10">
        <v>-0.14767889169335999</v>
      </c>
      <c r="T384" s="12">
        <v>1.78E-2</v>
      </c>
      <c r="U384" s="8">
        <v>4.7352873989423561</v>
      </c>
      <c r="V384" s="11">
        <v>4.6479115699999998</v>
      </c>
    </row>
    <row r="385" spans="1:22" x14ac:dyDescent="0.2">
      <c r="A385">
        <v>1998</v>
      </c>
      <c r="B385">
        <v>12</v>
      </c>
      <c r="C385" s="8">
        <v>89.440700000000007</v>
      </c>
      <c r="D385" s="8">
        <v>164.4</v>
      </c>
      <c r="E385" s="8">
        <v>175.4</v>
      </c>
      <c r="F385" s="8">
        <v>4.68</v>
      </c>
      <c r="G385" s="8">
        <v>4.4000000000000004</v>
      </c>
      <c r="H385" s="8">
        <v>2.58</v>
      </c>
      <c r="I385" s="8">
        <v>0.2</v>
      </c>
      <c r="J385" s="9">
        <f t="shared" si="27"/>
        <v>8.3760000000000001E-2</v>
      </c>
      <c r="K385" s="13">
        <v>12285.033420370901</v>
      </c>
      <c r="L385" s="8">
        <f>help_quarterly_to_monthly!N385</f>
        <v>12115.963714918815</v>
      </c>
      <c r="M385" s="8">
        <f t="shared" si="28"/>
        <v>1.3954292818152414</v>
      </c>
      <c r="N385" s="11">
        <v>-3.6922700000000003E-2</v>
      </c>
      <c r="O385" s="8">
        <v>122.8</v>
      </c>
      <c r="P385" s="11">
        <v>3.8238488802185597E-2</v>
      </c>
      <c r="Q385" s="11">
        <v>0</v>
      </c>
      <c r="R385" s="8">
        <v>8.2933E-3</v>
      </c>
      <c r="S385" s="10">
        <v>-0.12930355560242501</v>
      </c>
      <c r="T385" s="12">
        <v>-1.12E-2</v>
      </c>
      <c r="U385" s="8">
        <v>4.6930581390332646</v>
      </c>
      <c r="V385" s="11">
        <v>4.6452537899999999</v>
      </c>
    </row>
    <row r="386" spans="1:22" x14ac:dyDescent="0.2">
      <c r="A386">
        <v>1999</v>
      </c>
      <c r="B386">
        <v>1</v>
      </c>
      <c r="C386" s="8">
        <v>89.859399999999994</v>
      </c>
      <c r="D386" s="8">
        <v>164.7</v>
      </c>
      <c r="E386" s="8">
        <v>175.6</v>
      </c>
      <c r="F386" s="8">
        <v>4.63</v>
      </c>
      <c r="G386" s="8">
        <v>4.3</v>
      </c>
      <c r="H386" s="8">
        <v>2.57</v>
      </c>
      <c r="I386" s="8">
        <v>0.11</v>
      </c>
      <c r="J386" s="9">
        <f t="shared" si="27"/>
        <v>4.6067999999999998E-2</v>
      </c>
      <c r="K386" s="13">
        <v>12317.2884164641</v>
      </c>
      <c r="L386" s="8">
        <f>help_quarterly_to_monthly!N386</f>
        <v>12158.117421136816</v>
      </c>
      <c r="M386" s="8">
        <f t="shared" si="28"/>
        <v>1.3091746839898555</v>
      </c>
      <c r="N386" s="11">
        <v>0</v>
      </c>
      <c r="O386" s="8">
        <v>122.9</v>
      </c>
      <c r="P386" s="11">
        <v>4.3089129203885301E-2</v>
      </c>
      <c r="Q386" s="11">
        <v>0</v>
      </c>
      <c r="R386" s="8">
        <v>0</v>
      </c>
      <c r="S386" s="10">
        <v>-9.3270549858500404E-2</v>
      </c>
      <c r="T386" s="12">
        <v>1.5599999999999999E-2</v>
      </c>
      <c r="U386" s="8">
        <v>4.7586639205581429</v>
      </c>
      <c r="V386" s="11">
        <v>4.5588478400000003</v>
      </c>
    </row>
    <row r="387" spans="1:22" x14ac:dyDescent="0.2">
      <c r="A387">
        <v>1999</v>
      </c>
      <c r="B387">
        <v>2</v>
      </c>
      <c r="C387" s="8">
        <v>90.3386</v>
      </c>
      <c r="D387" s="8">
        <v>164.7</v>
      </c>
      <c r="E387" s="8">
        <v>175.6</v>
      </c>
      <c r="F387" s="8">
        <v>4.76</v>
      </c>
      <c r="G387" s="8">
        <v>4.4000000000000004</v>
      </c>
      <c r="H387" s="8">
        <v>2.39</v>
      </c>
      <c r="I387" s="8">
        <v>0.48</v>
      </c>
      <c r="J387" s="9">
        <f t="shared" si="27"/>
        <v>0.20102400000000001</v>
      </c>
      <c r="K387" s="13">
        <v>12414.347560588099</v>
      </c>
      <c r="L387" s="8">
        <f>help_quarterly_to_monthly!N387</f>
        <v>12200.417787991106</v>
      </c>
      <c r="M387" s="8">
        <f t="shared" si="28"/>
        <v>1.7534626790204344</v>
      </c>
      <c r="N387" s="11">
        <v>5.1999000000000004E-3</v>
      </c>
      <c r="O387" s="8">
        <v>122.3</v>
      </c>
      <c r="P387" s="11">
        <v>-0.21141315595739099</v>
      </c>
      <c r="Q387" s="11">
        <v>0</v>
      </c>
      <c r="R387" s="8">
        <v>1.4917100000000001E-2</v>
      </c>
      <c r="S387" s="10">
        <v>0</v>
      </c>
      <c r="T387" s="12">
        <v>1.5599999999999999E-2</v>
      </c>
      <c r="U387" s="8">
        <v>4.8469545802869867</v>
      </c>
      <c r="V387" s="11">
        <v>4.6431806800000004</v>
      </c>
    </row>
    <row r="388" spans="1:22" x14ac:dyDescent="0.2">
      <c r="A388">
        <v>1999</v>
      </c>
      <c r="B388">
        <v>3</v>
      </c>
      <c r="C388" s="8">
        <v>90.481899999999996</v>
      </c>
      <c r="D388" s="8">
        <v>164.8</v>
      </c>
      <c r="E388" s="8">
        <v>175.7</v>
      </c>
      <c r="F388" s="8">
        <v>4.8099999999999996</v>
      </c>
      <c r="G388" s="8">
        <v>4.2</v>
      </c>
      <c r="H388" s="8">
        <v>2.2999999999999998</v>
      </c>
      <c r="I388" s="8">
        <v>-0.12</v>
      </c>
      <c r="J388" s="9">
        <f t="shared" si="27"/>
        <v>-5.0256000000000002E-2</v>
      </c>
      <c r="K388" s="13">
        <v>12477.868672770501</v>
      </c>
      <c r="L388" s="8">
        <f>help_quarterly_to_monthly!N388</f>
        <v>12242.935715415226</v>
      </c>
      <c r="M388" s="8">
        <f t="shared" si="28"/>
        <v>1.9189266595549315</v>
      </c>
      <c r="N388" s="11">
        <v>-2.4509999999999999E-4</v>
      </c>
      <c r="O388" s="8">
        <v>122.6</v>
      </c>
      <c r="P388" s="11">
        <v>-0.188629971173531</v>
      </c>
      <c r="Q388" s="11">
        <v>-1.2903000000000001E-3</v>
      </c>
      <c r="R388" s="8">
        <v>-3.8888E-3</v>
      </c>
      <c r="S388" s="10">
        <v>-0.13519605279288199</v>
      </c>
      <c r="T388" s="12">
        <v>-2.7300000000000001E-2</v>
      </c>
      <c r="U388" s="8">
        <v>4.7290210263797974</v>
      </c>
      <c r="V388" s="11">
        <v>4.6725854299999998</v>
      </c>
    </row>
    <row r="389" spans="1:22" x14ac:dyDescent="0.2">
      <c r="A389">
        <v>1999</v>
      </c>
      <c r="B389">
        <v>4</v>
      </c>
      <c r="C389" s="8">
        <v>90.727400000000003</v>
      </c>
      <c r="D389" s="8">
        <v>165.9</v>
      </c>
      <c r="E389" s="8">
        <v>176.3</v>
      </c>
      <c r="F389" s="8">
        <v>4.74</v>
      </c>
      <c r="G389" s="8">
        <v>4.3</v>
      </c>
      <c r="H389" s="8">
        <v>2.2999999999999998</v>
      </c>
      <c r="I389" s="8">
        <v>0.01</v>
      </c>
      <c r="J389" s="9">
        <f t="shared" ref="J389:J452" si="29">I389*0.4188</f>
        <v>4.1879999999999999E-3</v>
      </c>
      <c r="K389" s="13">
        <v>12472.5090834698</v>
      </c>
      <c r="L389" s="8">
        <f>help_quarterly_to_monthly!N389</f>
        <v>12285.601815974363</v>
      </c>
      <c r="M389" s="8">
        <f t="shared" si="28"/>
        <v>1.5213521510391903</v>
      </c>
      <c r="N389" s="11">
        <v>-9.3547999999999999E-3</v>
      </c>
      <c r="O389" s="8">
        <v>123.6</v>
      </c>
      <c r="P389" s="11">
        <v>-0.230236206890821</v>
      </c>
      <c r="Q389" s="11">
        <v>-1.8709699999999999E-2</v>
      </c>
      <c r="R389" s="8">
        <v>0</v>
      </c>
      <c r="S389" s="10">
        <v>0</v>
      </c>
      <c r="T389" s="12">
        <v>-7.3000000000000001E-3</v>
      </c>
      <c r="U389" s="8">
        <v>4.7441301700340022</v>
      </c>
      <c r="V389" s="11">
        <v>4.5547130500000002</v>
      </c>
    </row>
    <row r="390" spans="1:22" x14ac:dyDescent="0.2">
      <c r="A390">
        <v>1999</v>
      </c>
      <c r="B390">
        <v>5</v>
      </c>
      <c r="C390" s="8">
        <v>91.352000000000004</v>
      </c>
      <c r="D390" s="8">
        <v>166</v>
      </c>
      <c r="E390" s="8">
        <v>176.5</v>
      </c>
      <c r="F390" s="8">
        <v>4.74</v>
      </c>
      <c r="G390" s="8">
        <v>4.2</v>
      </c>
      <c r="H390" s="8">
        <v>2.1800000000000002</v>
      </c>
      <c r="I390" s="8">
        <v>0.56000000000000005</v>
      </c>
      <c r="J390" s="9">
        <f t="shared" si="29"/>
        <v>0.23452800000000001</v>
      </c>
      <c r="K390" s="13">
        <v>12509.003676443601</v>
      </c>
      <c r="L390" s="8">
        <f>help_quarterly_to_monthly!N390</f>
        <v>12328.416606045519</v>
      </c>
      <c r="M390" s="8">
        <f t="shared" si="28"/>
        <v>1.4648034388254461</v>
      </c>
      <c r="N390" s="11">
        <v>-5.3877999999999999E-3</v>
      </c>
      <c r="O390" s="8">
        <v>124.7</v>
      </c>
      <c r="P390" s="11">
        <v>-0.230769682771302</v>
      </c>
      <c r="Q390" s="11">
        <v>1.8064500000000001E-2</v>
      </c>
      <c r="R390" s="8">
        <v>7.3952299999999999E-2</v>
      </c>
      <c r="S390" s="10">
        <v>-0.10550766005425399</v>
      </c>
      <c r="T390" s="12">
        <v>3.32E-2</v>
      </c>
      <c r="U390" s="8">
        <v>4.7416740849912333</v>
      </c>
      <c r="V390" s="11">
        <v>4.6892839300000002</v>
      </c>
    </row>
    <row r="391" spans="1:22" x14ac:dyDescent="0.2">
      <c r="A391">
        <v>1999</v>
      </c>
      <c r="B391">
        <v>6</v>
      </c>
      <c r="C391" s="8">
        <v>91.199399999999997</v>
      </c>
      <c r="D391" s="8">
        <v>166</v>
      </c>
      <c r="E391" s="8">
        <v>176.6</v>
      </c>
      <c r="F391" s="8">
        <v>4.76</v>
      </c>
      <c r="G391" s="8">
        <v>4.3</v>
      </c>
      <c r="H391" s="8">
        <v>2.12</v>
      </c>
      <c r="I391" s="8">
        <v>-0.12</v>
      </c>
      <c r="J391" s="9">
        <f t="shared" si="29"/>
        <v>-5.0256000000000002E-2</v>
      </c>
      <c r="K391" s="13">
        <v>12514.2939978718</v>
      </c>
      <c r="L391" s="8">
        <f>help_quarterly_to_monthly!N391</f>
        <v>12371.637521409652</v>
      </c>
      <c r="M391" s="8">
        <f t="shared" si="28"/>
        <v>1.1530929209272012</v>
      </c>
      <c r="N391" s="11">
        <v>-7.5421000000000004E-3</v>
      </c>
      <c r="O391" s="8">
        <v>125.2</v>
      </c>
      <c r="P391" s="11">
        <v>-0.168571365646077</v>
      </c>
      <c r="Q391" s="11">
        <v>1.9602100000000001E-2</v>
      </c>
      <c r="R391" s="8">
        <v>-5.72516E-2</v>
      </c>
      <c r="S391" s="10">
        <v>0.259686149547464</v>
      </c>
      <c r="T391" s="12">
        <v>-8.0399999999999999E-2</v>
      </c>
      <c r="U391" s="8">
        <v>4.9263890877739822</v>
      </c>
      <c r="V391" s="11">
        <v>4.8841048000000002</v>
      </c>
    </row>
    <row r="392" spans="1:22" x14ac:dyDescent="0.2">
      <c r="A392">
        <v>1999</v>
      </c>
      <c r="B392">
        <v>7</v>
      </c>
      <c r="C392" s="8">
        <v>91.776600000000002</v>
      </c>
      <c r="D392" s="8">
        <v>166.7</v>
      </c>
      <c r="E392" s="8">
        <v>177.1</v>
      </c>
      <c r="F392" s="8">
        <v>4.99</v>
      </c>
      <c r="G392" s="8">
        <v>4.3</v>
      </c>
      <c r="H392" s="8">
        <v>2.16</v>
      </c>
      <c r="I392" s="8">
        <v>0.18</v>
      </c>
      <c r="J392" s="9">
        <f t="shared" si="29"/>
        <v>7.5383999999999993E-2</v>
      </c>
      <c r="K392" s="13">
        <v>12624.496700294099</v>
      </c>
      <c r="L392" s="8">
        <f>help_quarterly_to_monthly!N392</f>
        <v>12415.009960492109</v>
      </c>
      <c r="M392" s="8">
        <f t="shared" si="28"/>
        <v>1.6873666671926468</v>
      </c>
      <c r="N392" s="11">
        <v>-2.9000000000000001E-2</v>
      </c>
      <c r="O392" s="8">
        <v>125.7</v>
      </c>
      <c r="P392" s="11">
        <v>-0.121186610847918</v>
      </c>
      <c r="Q392" s="11">
        <v>-6.7666500000000004E-2</v>
      </c>
      <c r="R392" s="8">
        <v>0</v>
      </c>
      <c r="S392" s="10">
        <v>0</v>
      </c>
      <c r="T392" s="12">
        <v>-1.04E-2</v>
      </c>
      <c r="U392" s="8">
        <v>4.9348985548829898</v>
      </c>
      <c r="V392" s="11">
        <v>4.8687417599999998</v>
      </c>
    </row>
    <row r="393" spans="1:22" x14ac:dyDescent="0.2">
      <c r="A393">
        <v>1999</v>
      </c>
      <c r="B393">
        <v>8</v>
      </c>
      <c r="C393" s="8">
        <v>92.162899999999993</v>
      </c>
      <c r="D393" s="8">
        <v>167.1</v>
      </c>
      <c r="E393" s="8">
        <v>177.3</v>
      </c>
      <c r="F393" s="8">
        <v>5.07</v>
      </c>
      <c r="G393" s="8">
        <v>4.2</v>
      </c>
      <c r="H393" s="8">
        <v>2.21</v>
      </c>
      <c r="I393" s="8">
        <v>0.34</v>
      </c>
      <c r="J393" s="9">
        <f t="shared" si="29"/>
        <v>0.14239200000000002</v>
      </c>
      <c r="K393" s="13">
        <v>12659.544562369299</v>
      </c>
      <c r="L393" s="8">
        <f>help_quarterly_to_monthly!N393</f>
        <v>12458.53445450411</v>
      </c>
      <c r="M393" s="8">
        <f t="shared" si="28"/>
        <v>1.6134330133229957</v>
      </c>
      <c r="N393" s="11">
        <v>9.0322000000000006E-3</v>
      </c>
      <c r="O393" s="8">
        <v>126.9</v>
      </c>
      <c r="P393" s="11">
        <v>-5.3761462718983702E-2</v>
      </c>
      <c r="Q393" s="11">
        <v>3.8709999999999999E-3</v>
      </c>
      <c r="R393" s="8">
        <v>1.21043E-2</v>
      </c>
      <c r="S393" s="10">
        <v>0.24855518500145499</v>
      </c>
      <c r="T393" s="12">
        <v>1.5699999999999999E-2</v>
      </c>
      <c r="U393" s="8">
        <v>5.1850653686662627</v>
      </c>
      <c r="V393" s="11">
        <v>5.0069945799999998</v>
      </c>
    </row>
    <row r="394" spans="1:22" x14ac:dyDescent="0.2">
      <c r="A394">
        <v>1999</v>
      </c>
      <c r="B394">
        <v>9</v>
      </c>
      <c r="C394" s="8">
        <v>91.774000000000001</v>
      </c>
      <c r="D394" s="8">
        <v>167.8</v>
      </c>
      <c r="E394" s="8">
        <v>177.8</v>
      </c>
      <c r="F394" s="8">
        <v>5.22</v>
      </c>
      <c r="G394" s="8">
        <v>4.2</v>
      </c>
      <c r="H394" s="8">
        <v>2.2799999999999998</v>
      </c>
      <c r="I394" s="8">
        <v>-0.2</v>
      </c>
      <c r="J394" s="9">
        <f t="shared" si="29"/>
        <v>-8.3760000000000001E-2</v>
      </c>
      <c r="K394" s="13">
        <v>12702.7566356793</v>
      </c>
      <c r="L394" s="8">
        <f>help_quarterly_to_monthly!N394</f>
        <v>12502.514997553282</v>
      </c>
      <c r="M394" s="8">
        <f t="shared" si="28"/>
        <v>1.6016108612163515</v>
      </c>
      <c r="N394" s="11">
        <v>2.59676E-2</v>
      </c>
      <c r="O394" s="8">
        <v>128</v>
      </c>
      <c r="P394" s="11">
        <v>6.9438201177664596E-2</v>
      </c>
      <c r="Q394" s="11">
        <v>1.1128900000000001E-2</v>
      </c>
      <c r="R394" s="8">
        <v>0</v>
      </c>
      <c r="S394" s="10">
        <v>-0.19617394263662899</v>
      </c>
      <c r="T394" s="12">
        <v>3.2000000000000002E-3</v>
      </c>
      <c r="U394" s="8">
        <v>5.1726637683042558</v>
      </c>
      <c r="V394" s="11">
        <v>5.0529593200000003</v>
      </c>
    </row>
    <row r="395" spans="1:22" x14ac:dyDescent="0.2">
      <c r="A395">
        <v>1999</v>
      </c>
      <c r="B395">
        <v>10</v>
      </c>
      <c r="C395" s="8">
        <v>92.997900000000001</v>
      </c>
      <c r="D395" s="8">
        <v>168.1</v>
      </c>
      <c r="E395" s="8">
        <v>178.1</v>
      </c>
      <c r="F395" s="8">
        <v>5.2</v>
      </c>
      <c r="G395" s="8">
        <v>4.0999999999999996</v>
      </c>
      <c r="H395" s="8">
        <v>2.27</v>
      </c>
      <c r="I395" s="8">
        <v>0.78</v>
      </c>
      <c r="J395" s="9">
        <f t="shared" si="29"/>
        <v>0.32666400000000001</v>
      </c>
      <c r="K395" s="13">
        <v>12767.531440053201</v>
      </c>
      <c r="L395" s="8">
        <f>help_quarterly_to_monthly!N395</f>
        <v>12546.65079868467</v>
      </c>
      <c r="M395" s="8">
        <f t="shared" si="28"/>
        <v>1.7604749260391239</v>
      </c>
      <c r="N395" s="11">
        <v>-3.6345500000000003E-2</v>
      </c>
      <c r="O395" s="8">
        <v>127.7</v>
      </c>
      <c r="P395" s="11">
        <v>9.0308068436904004E-2</v>
      </c>
      <c r="Q395" s="11">
        <v>3.48387E-2</v>
      </c>
      <c r="R395" s="8">
        <v>4.5736400000000003E-2</v>
      </c>
      <c r="S395" s="10">
        <v>0</v>
      </c>
      <c r="T395" s="12">
        <v>4.3200000000000002E-2</v>
      </c>
      <c r="U395" s="8">
        <v>5.314920683750219</v>
      </c>
      <c r="V395" s="11">
        <v>5.1117171499999996</v>
      </c>
    </row>
    <row r="396" spans="1:22" x14ac:dyDescent="0.2">
      <c r="A396">
        <v>1999</v>
      </c>
      <c r="B396">
        <v>11</v>
      </c>
      <c r="C396" s="8">
        <v>93.437100000000001</v>
      </c>
      <c r="D396" s="8">
        <v>168.4</v>
      </c>
      <c r="E396" s="8">
        <v>178.4</v>
      </c>
      <c r="F396" s="8">
        <v>5.42</v>
      </c>
      <c r="G396" s="8">
        <v>4.0999999999999996</v>
      </c>
      <c r="H396" s="8">
        <v>2.12</v>
      </c>
      <c r="I396" s="8">
        <v>0.34</v>
      </c>
      <c r="J396" s="9">
        <f t="shared" si="29"/>
        <v>0.14239200000000002</v>
      </c>
      <c r="K396" s="13">
        <v>12859.7450851228</v>
      </c>
      <c r="L396" s="8">
        <f>help_quarterly_to_monthly!N396</f>
        <v>12590.942405983231</v>
      </c>
      <c r="M396" s="8">
        <f t="shared" si="28"/>
        <v>2.1348892757370841</v>
      </c>
      <c r="N396" s="11">
        <v>3.2120700000000002E-2</v>
      </c>
      <c r="O396" s="8">
        <v>128.30000000000001</v>
      </c>
      <c r="P396" s="11">
        <v>4.6681911572832101E-2</v>
      </c>
      <c r="Q396" s="11">
        <v>3.5166299999999998E-2</v>
      </c>
      <c r="R396" s="8">
        <v>6.8018599999999999E-2</v>
      </c>
      <c r="S396" s="10">
        <v>0.216945196485749</v>
      </c>
      <c r="T396" s="12">
        <v>8.1100000000000005E-2</v>
      </c>
      <c r="U396" s="8">
        <v>5.589182061800174</v>
      </c>
      <c r="V396" s="11">
        <v>5.3048032999999997</v>
      </c>
    </row>
    <row r="397" spans="1:22" x14ac:dyDescent="0.2">
      <c r="A397">
        <v>1999</v>
      </c>
      <c r="B397">
        <v>12</v>
      </c>
      <c r="C397" s="8">
        <v>94.159300000000002</v>
      </c>
      <c r="D397" s="8">
        <v>168.8</v>
      </c>
      <c r="E397" s="8">
        <v>178.7</v>
      </c>
      <c r="F397" s="8">
        <v>5.3</v>
      </c>
      <c r="G397" s="8">
        <v>4</v>
      </c>
      <c r="H397" s="8">
        <v>1.91</v>
      </c>
      <c r="I397" s="8">
        <v>0.56999999999999995</v>
      </c>
      <c r="J397" s="9">
        <f t="shared" si="29"/>
        <v>0.23871599999999998</v>
      </c>
      <c r="K397" s="13">
        <v>13004.7026983101</v>
      </c>
      <c r="L397" s="8">
        <f>help_quarterly_to_monthly!N397</f>
        <v>12635.468589991537</v>
      </c>
      <c r="M397" s="8">
        <f t="shared" si="28"/>
        <v>2.9222035232712384</v>
      </c>
      <c r="N397" s="11">
        <v>4.3008299999999999E-2</v>
      </c>
      <c r="O397" s="8">
        <v>127.8</v>
      </c>
      <c r="P397" s="11">
        <v>-0.180733426969925</v>
      </c>
      <c r="Q397" s="11">
        <v>2.82309E-2</v>
      </c>
      <c r="R397" s="8">
        <v>3.21631E-2</v>
      </c>
      <c r="S397" s="10">
        <v>-0.16968201537013899</v>
      </c>
      <c r="T397" s="12">
        <v>-3.1699999999999999E-2</v>
      </c>
      <c r="U397" s="8">
        <v>5.8263679534628343</v>
      </c>
      <c r="V397" s="11">
        <v>5.45338601</v>
      </c>
    </row>
    <row r="398" spans="1:22" x14ac:dyDescent="0.2">
      <c r="A398">
        <v>2000</v>
      </c>
      <c r="B398">
        <v>1</v>
      </c>
      <c r="C398" s="8">
        <v>94.175799999999995</v>
      </c>
      <c r="D398" s="8">
        <v>169.3</v>
      </c>
      <c r="E398" s="8">
        <v>179.3</v>
      </c>
      <c r="F398" s="8">
        <v>5.45</v>
      </c>
      <c r="G398" s="8">
        <v>4</v>
      </c>
      <c r="H398" s="8">
        <v>1.67</v>
      </c>
      <c r="I398" s="8">
        <v>0.21</v>
      </c>
      <c r="J398" s="9">
        <f t="shared" si="29"/>
        <v>8.7947999999999998E-2</v>
      </c>
      <c r="K398" s="13">
        <v>12857.906812945699</v>
      </c>
      <c r="L398" s="8">
        <f>help_quarterly_to_monthly!N398</f>
        <v>12680.15223489504</v>
      </c>
      <c r="M398" s="8">
        <f t="shared" si="28"/>
        <v>1.4018331543488083</v>
      </c>
      <c r="N398" s="11">
        <v>1.00064E-2</v>
      </c>
      <c r="O398" s="8">
        <v>128.30000000000001</v>
      </c>
      <c r="P398" s="11">
        <v>9.4440732813607705E-3</v>
      </c>
      <c r="Q398" s="11">
        <v>-3.2258E-3</v>
      </c>
      <c r="R398" s="8">
        <v>0</v>
      </c>
      <c r="S398" s="10">
        <v>5.9447601317294201E-2</v>
      </c>
      <c r="T398" s="12">
        <v>6.6E-3</v>
      </c>
      <c r="U398" s="8">
        <v>5.8517520352264594</v>
      </c>
      <c r="V398" s="11">
        <v>5.59729367</v>
      </c>
    </row>
    <row r="399" spans="1:22" x14ac:dyDescent="0.2">
      <c r="A399">
        <v>2000</v>
      </c>
      <c r="B399">
        <v>2</v>
      </c>
      <c r="C399" s="8">
        <v>94.455699999999993</v>
      </c>
      <c r="D399" s="8">
        <v>170</v>
      </c>
      <c r="E399" s="8">
        <v>179.4</v>
      </c>
      <c r="F399" s="8">
        <v>5.73</v>
      </c>
      <c r="G399" s="8">
        <v>4.0999999999999996</v>
      </c>
      <c r="H399" s="8">
        <v>1.77</v>
      </c>
      <c r="I399" s="8">
        <v>-0.24</v>
      </c>
      <c r="J399" s="9">
        <f t="shared" si="29"/>
        <v>-0.100512</v>
      </c>
      <c r="K399" s="13">
        <v>12920.7628066627</v>
      </c>
      <c r="L399" s="8">
        <f>help_quarterly_to_monthly!N399</f>
        <v>12724.993897533095</v>
      </c>
      <c r="M399" s="8">
        <f t="shared" si="28"/>
        <v>1.5384597486334251</v>
      </c>
      <c r="N399" s="11">
        <v>-5.7033100000000003E-2</v>
      </c>
      <c r="O399" s="8">
        <v>129.80000000000001</v>
      </c>
      <c r="P399" s="11">
        <v>7.7519343657960899E-2</v>
      </c>
      <c r="Q399" s="11">
        <v>4.8275000000000002E-3</v>
      </c>
      <c r="R399" s="8">
        <v>5.2415999999999999E-3</v>
      </c>
      <c r="S399" s="10">
        <v>0</v>
      </c>
      <c r="T399" s="12">
        <v>1.1599999999999999E-2</v>
      </c>
      <c r="U399" s="8">
        <v>5.8496614566070777</v>
      </c>
      <c r="V399" s="11">
        <v>5.8195407399999999</v>
      </c>
    </row>
    <row r="400" spans="1:22" x14ac:dyDescent="0.2">
      <c r="A400">
        <v>2000</v>
      </c>
      <c r="B400">
        <v>3</v>
      </c>
      <c r="C400" s="8">
        <v>94.798000000000002</v>
      </c>
      <c r="D400" s="8">
        <v>171</v>
      </c>
      <c r="E400" s="8">
        <v>180</v>
      </c>
      <c r="F400" s="8">
        <v>5.85</v>
      </c>
      <c r="G400" s="8">
        <v>4</v>
      </c>
      <c r="H400" s="8">
        <v>2.11</v>
      </c>
      <c r="I400" s="8">
        <v>0.42</v>
      </c>
      <c r="J400" s="9">
        <f t="shared" si="29"/>
        <v>0.175896</v>
      </c>
      <c r="K400" s="13">
        <v>12993.2096663753</v>
      </c>
      <c r="L400" s="8">
        <f>help_quarterly_to_monthly!N400</f>
        <v>12768.842433009202</v>
      </c>
      <c r="M400" s="8">
        <f t="shared" si="28"/>
        <v>1.7571462295288276</v>
      </c>
      <c r="N400" s="11">
        <v>-1.8536799999999999E-2</v>
      </c>
      <c r="O400" s="8">
        <v>130.80000000000001</v>
      </c>
      <c r="P400" s="11">
        <v>0.338549330491764</v>
      </c>
      <c r="Q400" s="11">
        <v>-3.3723999999999998E-3</v>
      </c>
      <c r="R400" s="8">
        <v>8.1408999999999995E-3</v>
      </c>
      <c r="S400" s="10">
        <v>2.1952534039434E-2</v>
      </c>
      <c r="T400" s="12">
        <v>-1.01E-2</v>
      </c>
      <c r="U400" s="8">
        <v>6.0630262978164193</v>
      </c>
      <c r="V400" s="11">
        <v>5.9994743100000001</v>
      </c>
    </row>
    <row r="401" spans="1:22" x14ac:dyDescent="0.2">
      <c r="A401">
        <v>2000</v>
      </c>
      <c r="B401">
        <v>4</v>
      </c>
      <c r="C401" s="8">
        <v>95.480800000000002</v>
      </c>
      <c r="D401" s="8">
        <v>170.9</v>
      </c>
      <c r="E401" s="8">
        <v>180.3</v>
      </c>
      <c r="F401" s="8">
        <v>6.02</v>
      </c>
      <c r="G401" s="8">
        <v>3.8</v>
      </c>
      <c r="H401" s="8">
        <v>2.41</v>
      </c>
      <c r="I401" s="8">
        <v>0.47</v>
      </c>
      <c r="J401" s="9">
        <f t="shared" si="29"/>
        <v>0.19683599999999998</v>
      </c>
      <c r="K401" s="13">
        <v>13156.938559571299</v>
      </c>
      <c r="L401" s="8">
        <f>help_quarterly_to_monthly!N401</f>
        <v>12812.842064358429</v>
      </c>
      <c r="M401" s="8">
        <f t="shared" si="28"/>
        <v>2.6855594838716357</v>
      </c>
      <c r="N401" s="11">
        <v>-0.03</v>
      </c>
      <c r="O401" s="8">
        <v>130.69999999999999</v>
      </c>
      <c r="P401" s="11">
        <v>0.49613229978999202</v>
      </c>
      <c r="Q401" s="11">
        <v>-6.4451999999999999E-3</v>
      </c>
      <c r="R401" s="8">
        <v>0</v>
      </c>
      <c r="S401" s="10">
        <v>0</v>
      </c>
      <c r="T401" s="12">
        <v>-1E-4</v>
      </c>
      <c r="U401" s="8">
        <v>6.1628009070587773</v>
      </c>
      <c r="V401" s="11">
        <v>5.9890638100000002</v>
      </c>
    </row>
    <row r="402" spans="1:22" x14ac:dyDescent="0.2">
      <c r="A402">
        <v>2000</v>
      </c>
      <c r="B402">
        <v>5</v>
      </c>
      <c r="C402" s="8">
        <v>95.643500000000003</v>
      </c>
      <c r="D402" s="8">
        <v>171.2</v>
      </c>
      <c r="E402" s="8">
        <v>180.7</v>
      </c>
      <c r="F402" s="8">
        <v>6.27</v>
      </c>
      <c r="G402" s="8">
        <v>4</v>
      </c>
      <c r="H402" s="8">
        <v>2.46</v>
      </c>
      <c r="I402" s="8">
        <v>-0.41</v>
      </c>
      <c r="J402" s="9">
        <f t="shared" si="29"/>
        <v>-0.171708</v>
      </c>
      <c r="K402" s="13">
        <v>13141.684276640601</v>
      </c>
      <c r="L402" s="8">
        <f>help_quarterly_to_monthly!N402</f>
        <v>12856.993312235858</v>
      </c>
      <c r="M402" s="8">
        <f t="shared" si="28"/>
        <v>2.2142888114735637</v>
      </c>
      <c r="N402" s="11">
        <v>2.13315E-2</v>
      </c>
      <c r="O402" s="8">
        <v>131.6</v>
      </c>
      <c r="P402" s="11">
        <v>0.67885451013840403</v>
      </c>
      <c r="Q402" s="11">
        <v>3.61292E-2</v>
      </c>
      <c r="R402" s="8">
        <v>4.3125999999999998E-2</v>
      </c>
      <c r="S402" s="10">
        <v>0.356099104429556</v>
      </c>
      <c r="T402" s="12">
        <v>6.1800000000000001E-2</v>
      </c>
      <c r="U402" s="8">
        <v>6.6230199043047717</v>
      </c>
      <c r="V402" s="11">
        <v>6.2497455500000001</v>
      </c>
    </row>
    <row r="403" spans="1:22" x14ac:dyDescent="0.2">
      <c r="A403">
        <v>2000</v>
      </c>
      <c r="B403">
        <v>6</v>
      </c>
      <c r="C403" s="8">
        <v>95.735299999999995</v>
      </c>
      <c r="D403" s="8">
        <v>172.2</v>
      </c>
      <c r="E403" s="8">
        <v>181.1</v>
      </c>
      <c r="F403" s="8">
        <v>6.53</v>
      </c>
      <c r="G403" s="8">
        <v>4</v>
      </c>
      <c r="H403" s="8">
        <v>2.38</v>
      </c>
      <c r="I403" s="8">
        <v>0.14000000000000001</v>
      </c>
      <c r="J403" s="9">
        <f t="shared" si="29"/>
        <v>5.8632000000000004E-2</v>
      </c>
      <c r="K403" s="13">
        <v>13183.0645602404</v>
      </c>
      <c r="L403" s="8">
        <f>help_quarterly_to_monthly!N403</f>
        <v>12899.562432521498</v>
      </c>
      <c r="M403" s="8">
        <f t="shared" si="28"/>
        <v>2.1977654606652131</v>
      </c>
      <c r="N403" s="11">
        <v>1.7498300000000001E-2</v>
      </c>
      <c r="O403" s="8">
        <v>133.80000000000001</v>
      </c>
      <c r="P403" s="11">
        <v>0.72793163917738701</v>
      </c>
      <c r="Q403" s="11">
        <v>3.23699E-2</v>
      </c>
      <c r="R403" s="8">
        <v>-9.3120000000000008E-3</v>
      </c>
      <c r="S403" s="10">
        <v>7.4826871178209395E-2</v>
      </c>
      <c r="T403" s="12">
        <v>3.0999999999999999E-3</v>
      </c>
      <c r="U403" s="8">
        <v>6.4607006931632531</v>
      </c>
      <c r="V403" s="11">
        <v>6.1263060999999999</v>
      </c>
    </row>
    <row r="404" spans="1:22" x14ac:dyDescent="0.2">
      <c r="A404">
        <v>2000</v>
      </c>
      <c r="B404">
        <v>7</v>
      </c>
      <c r="C404" s="8">
        <v>95.590599999999995</v>
      </c>
      <c r="D404" s="8">
        <v>172.7</v>
      </c>
      <c r="E404" s="8">
        <v>181.5</v>
      </c>
      <c r="F404" s="8">
        <v>6.54</v>
      </c>
      <c r="G404" s="8">
        <v>4</v>
      </c>
      <c r="H404" s="8">
        <v>2.2999999999999998</v>
      </c>
      <c r="I404" s="8">
        <v>-0.27</v>
      </c>
      <c r="J404" s="9">
        <f t="shared" si="29"/>
        <v>-0.11307600000000001</v>
      </c>
      <c r="K404" s="13">
        <v>13094.7575597661</v>
      </c>
      <c r="L404" s="8">
        <f>help_quarterly_to_monthly!N404</f>
        <v>12942.272497891099</v>
      </c>
      <c r="M404" s="8">
        <f t="shared" si="28"/>
        <v>1.1781938751471044</v>
      </c>
      <c r="N404" s="11">
        <v>-2.24998E-2</v>
      </c>
      <c r="O404" s="8">
        <v>133.69999999999999</v>
      </c>
      <c r="P404" s="11">
        <v>0.80713334598009301</v>
      </c>
      <c r="Q404" s="11">
        <v>-1.3509E-2</v>
      </c>
      <c r="R404" s="8">
        <v>0</v>
      </c>
      <c r="S404" s="10">
        <v>0</v>
      </c>
      <c r="T404" s="12">
        <v>1.8100000000000002E-2</v>
      </c>
      <c r="U404" s="8">
        <v>6.4082125500549774</v>
      </c>
      <c r="V404" s="11">
        <v>6.22746932</v>
      </c>
    </row>
    <row r="405" spans="1:22" x14ac:dyDescent="0.2">
      <c r="A405">
        <v>2000</v>
      </c>
      <c r="B405">
        <v>8</v>
      </c>
      <c r="C405" s="8">
        <v>95.311199999999999</v>
      </c>
      <c r="D405" s="8">
        <v>172.7</v>
      </c>
      <c r="E405" s="8">
        <v>181.9</v>
      </c>
      <c r="F405" s="8">
        <v>6.5</v>
      </c>
      <c r="G405" s="8">
        <v>4.0999999999999996</v>
      </c>
      <c r="H405" s="8">
        <v>2.4300000000000002</v>
      </c>
      <c r="I405" s="8">
        <v>-0.39</v>
      </c>
      <c r="J405" s="9">
        <f t="shared" si="29"/>
        <v>-0.163332</v>
      </c>
      <c r="K405" s="13">
        <v>13204.2481952543</v>
      </c>
      <c r="L405" s="8">
        <f>help_quarterly_to_monthly!N405</f>
        <v>12985.123975009619</v>
      </c>
      <c r="M405" s="8">
        <f t="shared" si="28"/>
        <v>1.6875019496648269</v>
      </c>
      <c r="N405" s="11">
        <v>-5.5516000000000003E-3</v>
      </c>
      <c r="O405" s="8">
        <v>132.9</v>
      </c>
      <c r="P405" s="11">
        <v>0.99181983877496205</v>
      </c>
      <c r="Q405" s="11">
        <v>1.6129E-3</v>
      </c>
      <c r="R405" s="8">
        <v>1.7969300000000001E-2</v>
      </c>
      <c r="S405" s="10">
        <v>-4.0329585414780898E-2</v>
      </c>
      <c r="T405" s="12">
        <v>2.6800000000000001E-2</v>
      </c>
      <c r="U405" s="8">
        <v>6.3892446092732449</v>
      </c>
      <c r="V405" s="11">
        <v>6.3063343600000001</v>
      </c>
    </row>
    <row r="406" spans="1:22" x14ac:dyDescent="0.2">
      <c r="A406">
        <v>2000</v>
      </c>
      <c r="B406">
        <v>9</v>
      </c>
      <c r="C406" s="8">
        <v>95.679000000000002</v>
      </c>
      <c r="D406" s="8">
        <v>173.6</v>
      </c>
      <c r="E406" s="8">
        <v>182.3</v>
      </c>
      <c r="F406" s="8">
        <v>6.52</v>
      </c>
      <c r="G406" s="8">
        <v>3.9</v>
      </c>
      <c r="H406" s="8">
        <v>2.5499999999999998</v>
      </c>
      <c r="I406" s="8">
        <v>0.35</v>
      </c>
      <c r="J406" s="9">
        <f t="shared" si="29"/>
        <v>0.14657999999999999</v>
      </c>
      <c r="K406" s="13">
        <v>13235.172700925201</v>
      </c>
      <c r="L406" s="8">
        <f>help_quarterly_to_monthly!N406</f>
        <v>13026.054496366676</v>
      </c>
      <c r="M406" s="8">
        <f t="shared" si="28"/>
        <v>1.6053840755606563</v>
      </c>
      <c r="N406" s="11">
        <v>-1.1658399999999999E-2</v>
      </c>
      <c r="O406" s="8">
        <v>134.69999999999999</v>
      </c>
      <c r="P406" s="11">
        <v>1.0878283051764801</v>
      </c>
      <c r="Q406" s="11">
        <v>3.3871999999999999E-3</v>
      </c>
      <c r="R406" s="8">
        <v>0</v>
      </c>
      <c r="S406" s="10">
        <v>2.55736457655866E-2</v>
      </c>
      <c r="T406" s="12">
        <v>1.4999999999999999E-2</v>
      </c>
      <c r="U406" s="8">
        <v>6.5205523147749576</v>
      </c>
      <c r="V406" s="11">
        <v>6.2253039100000001</v>
      </c>
    </row>
    <row r="407" spans="1:22" x14ac:dyDescent="0.2">
      <c r="A407">
        <v>2000</v>
      </c>
      <c r="B407">
        <v>10</v>
      </c>
      <c r="C407" s="8">
        <v>95.397000000000006</v>
      </c>
      <c r="D407" s="8">
        <v>173.9</v>
      </c>
      <c r="E407" s="8">
        <v>182.6</v>
      </c>
      <c r="F407" s="8">
        <v>6.51</v>
      </c>
      <c r="G407" s="8">
        <v>3.9</v>
      </c>
      <c r="H407" s="8">
        <v>2.6</v>
      </c>
      <c r="I407" s="8">
        <v>-0.49</v>
      </c>
      <c r="J407" s="9">
        <f t="shared" si="29"/>
        <v>-0.20521200000000001</v>
      </c>
      <c r="K407" s="13">
        <v>13262.5270980397</v>
      </c>
      <c r="L407" s="8">
        <f>help_quarterly_to_monthly!N407</f>
        <v>13067.114035173376</v>
      </c>
      <c r="M407" s="8">
        <f t="shared" si="28"/>
        <v>1.4954569336451895</v>
      </c>
      <c r="N407" s="11">
        <v>0</v>
      </c>
      <c r="O407" s="8">
        <v>135.4</v>
      </c>
      <c r="P407" s="11">
        <v>1.4971069621172901</v>
      </c>
      <c r="Q407" s="11">
        <v>2.3387000000000002E-2</v>
      </c>
      <c r="R407" s="8">
        <v>3.1513800000000002E-2</v>
      </c>
      <c r="S407" s="10">
        <v>0</v>
      </c>
      <c r="T407" s="12">
        <v>0.04</v>
      </c>
      <c r="U407" s="8">
        <v>6.6467520991595102</v>
      </c>
      <c r="V407" s="11">
        <v>6.2600046499999999</v>
      </c>
    </row>
    <row r="408" spans="1:22" x14ac:dyDescent="0.2">
      <c r="A408">
        <v>2000</v>
      </c>
      <c r="B408">
        <v>11</v>
      </c>
      <c r="C408" s="8">
        <v>95.422899999999998</v>
      </c>
      <c r="D408" s="8">
        <v>174.2</v>
      </c>
      <c r="E408" s="8">
        <v>183.1</v>
      </c>
      <c r="F408" s="8">
        <v>6.51</v>
      </c>
      <c r="G408" s="8">
        <v>3.9</v>
      </c>
      <c r="H408" s="8">
        <v>2.56</v>
      </c>
      <c r="I408" s="8">
        <v>-0.35</v>
      </c>
      <c r="J408" s="9">
        <f t="shared" si="29"/>
        <v>-0.14657999999999999</v>
      </c>
      <c r="K408" s="13">
        <v>13263.1988333647</v>
      </c>
      <c r="L408" s="8">
        <f>help_quarterly_to_monthly!N408</f>
        <v>13108.302998106734</v>
      </c>
      <c r="M408" s="8">
        <f t="shared" si="28"/>
        <v>1.1816619991187105</v>
      </c>
      <c r="N408" s="11">
        <v>-5.3279E-3</v>
      </c>
      <c r="O408" s="8">
        <v>135</v>
      </c>
      <c r="P408" s="11">
        <v>1.55552576225338</v>
      </c>
      <c r="Q408" s="11">
        <v>1.6129E-3</v>
      </c>
      <c r="R408" s="8">
        <v>1.11264E-2</v>
      </c>
      <c r="S408" s="10">
        <v>7.7759250970730706E-2</v>
      </c>
      <c r="T408" s="12">
        <v>2.06E-2</v>
      </c>
      <c r="U408" s="8">
        <v>6.4356901108079292</v>
      </c>
      <c r="V408" s="11">
        <v>6.3124322700000004</v>
      </c>
    </row>
    <row r="409" spans="1:22" x14ac:dyDescent="0.2">
      <c r="A409">
        <v>2000</v>
      </c>
      <c r="B409">
        <v>12</v>
      </c>
      <c r="C409" s="8">
        <v>95.157300000000006</v>
      </c>
      <c r="D409" s="8">
        <v>174.6</v>
      </c>
      <c r="E409" s="8">
        <v>183.3</v>
      </c>
      <c r="F409" s="8">
        <v>6.4</v>
      </c>
      <c r="G409" s="8">
        <v>3.9</v>
      </c>
      <c r="H409" s="8">
        <v>2.78</v>
      </c>
      <c r="I409" s="8">
        <v>-0.24</v>
      </c>
      <c r="J409" s="9">
        <f t="shared" si="29"/>
        <v>-0.100512</v>
      </c>
      <c r="K409" s="13">
        <v>13255.3085340917</v>
      </c>
      <c r="L409" s="8">
        <f>help_quarterly_to_monthly!N409</f>
        <v>13147.739571346507</v>
      </c>
      <c r="M409" s="8">
        <f t="shared" si="28"/>
        <v>0.8181555632545745</v>
      </c>
      <c r="N409" s="11">
        <v>2.24199E-2</v>
      </c>
      <c r="O409" s="8">
        <v>136.19999999999999</v>
      </c>
      <c r="P409" s="11">
        <v>1.55878739117374</v>
      </c>
      <c r="Q409" s="11">
        <v>-2.0967E-3</v>
      </c>
      <c r="R409" s="8">
        <v>2.9225500000000001E-2</v>
      </c>
      <c r="S409" s="10">
        <v>-0.251755872349193</v>
      </c>
      <c r="T409" s="12">
        <v>2.23E-2</v>
      </c>
      <c r="U409" s="8">
        <v>5.9889543057063355</v>
      </c>
      <c r="V409" s="11">
        <v>5.9605002999999996</v>
      </c>
    </row>
    <row r="410" spans="1:22" x14ac:dyDescent="0.2">
      <c r="A410">
        <v>2001</v>
      </c>
      <c r="B410">
        <v>1</v>
      </c>
      <c r="C410" s="8">
        <v>94.544799999999995</v>
      </c>
      <c r="D410" s="8">
        <v>175.6</v>
      </c>
      <c r="E410" s="8">
        <v>183.9</v>
      </c>
      <c r="F410" s="8">
        <v>5.98</v>
      </c>
      <c r="G410" s="8">
        <v>4.2</v>
      </c>
      <c r="H410" s="8">
        <v>2.77</v>
      </c>
      <c r="I410" s="8">
        <v>-0.75</v>
      </c>
      <c r="J410" s="9">
        <f t="shared" si="29"/>
        <v>-0.31409999999999999</v>
      </c>
      <c r="K410" s="13">
        <v>13247.6865504738</v>
      </c>
      <c r="L410" s="8">
        <f>help_quarterly_to_monthly!N410</f>
        <v>13187.294790249955</v>
      </c>
      <c r="M410" s="8">
        <f t="shared" si="28"/>
        <v>0.45795412314961759</v>
      </c>
      <c r="N410" s="11">
        <v>-0.3290555</v>
      </c>
      <c r="O410" s="8">
        <v>140</v>
      </c>
      <c r="P410" s="11">
        <v>1.13802118116201</v>
      </c>
      <c r="Q410" s="11">
        <v>-0.14225789999999999</v>
      </c>
      <c r="R410" s="8">
        <v>-0.14083909999999999</v>
      </c>
      <c r="S410" s="10">
        <v>6.3318706200469199E-2</v>
      </c>
      <c r="T410" s="12">
        <v>-4.7500000000000001E-2</v>
      </c>
      <c r="U410" s="8">
        <v>5.042857606407372</v>
      </c>
      <c r="V410" s="11">
        <v>5.1745546600000001</v>
      </c>
    </row>
    <row r="411" spans="1:22" x14ac:dyDescent="0.2">
      <c r="A411">
        <v>2001</v>
      </c>
      <c r="B411">
        <v>2</v>
      </c>
      <c r="C411" s="8">
        <v>93.939800000000005</v>
      </c>
      <c r="D411" s="8">
        <v>176</v>
      </c>
      <c r="E411" s="8">
        <v>184.4</v>
      </c>
      <c r="F411" s="8">
        <v>5.49</v>
      </c>
      <c r="G411" s="8">
        <v>4.2</v>
      </c>
      <c r="H411" s="8">
        <v>2.77</v>
      </c>
      <c r="I411" s="8">
        <v>-0.52</v>
      </c>
      <c r="J411" s="9">
        <f t="shared" si="29"/>
        <v>-0.217776</v>
      </c>
      <c r="K411" s="13">
        <v>13227.303036949501</v>
      </c>
      <c r="L411" s="8">
        <f>help_quarterly_to_monthly!N411</f>
        <v>13226.969011764766</v>
      </c>
      <c r="M411" s="8">
        <f t="shared" si="28"/>
        <v>2.5253342956998992E-3</v>
      </c>
      <c r="N411" s="11">
        <v>8.5135000000000002E-3</v>
      </c>
      <c r="O411" s="8">
        <v>137.4</v>
      </c>
      <c r="P411" s="11">
        <v>1.1300607536565399</v>
      </c>
      <c r="Q411" s="11">
        <v>1.9364599999999999E-2</v>
      </c>
      <c r="R411" s="8">
        <v>0</v>
      </c>
      <c r="S411" s="10">
        <v>0</v>
      </c>
      <c r="T411" s="12">
        <v>7.2400000000000006E-2</v>
      </c>
      <c r="U411" s="8">
        <v>4.7619666031067469</v>
      </c>
      <c r="V411" s="11">
        <v>4.9080291100000002</v>
      </c>
    </row>
    <row r="412" spans="1:22" x14ac:dyDescent="0.2">
      <c r="A412">
        <v>2001</v>
      </c>
      <c r="B412">
        <v>3</v>
      </c>
      <c r="C412" s="8">
        <v>93.720100000000002</v>
      </c>
      <c r="D412" s="8">
        <v>176.1</v>
      </c>
      <c r="E412" s="8">
        <v>184.7</v>
      </c>
      <c r="F412" s="8">
        <v>5.31</v>
      </c>
      <c r="G412" s="8">
        <v>4.3</v>
      </c>
      <c r="H412" s="8">
        <v>2.95</v>
      </c>
      <c r="I412" s="8">
        <v>-0.69</v>
      </c>
      <c r="J412" s="9">
        <f t="shared" si="29"/>
        <v>-0.28897200000000001</v>
      </c>
      <c r="K412" s="13">
        <v>13193.0744603643</v>
      </c>
      <c r="L412" s="8">
        <f>help_quarterly_to_monthly!N412</f>
        <v>13264.625643181376</v>
      </c>
      <c r="M412" s="8">
        <f t="shared" si="28"/>
        <v>-0.53941351035305951</v>
      </c>
      <c r="N412" s="11">
        <v>2.7274799999999998E-2</v>
      </c>
      <c r="O412" s="8">
        <v>135.9</v>
      </c>
      <c r="P412" s="11">
        <v>1.0592292558399601</v>
      </c>
      <c r="Q412" s="11">
        <v>-2.9032200000000001E-2</v>
      </c>
      <c r="R412" s="8">
        <v>-5.9033700000000001E-2</v>
      </c>
      <c r="S412" s="10">
        <v>-0.84452612456592402</v>
      </c>
      <c r="T412" s="12">
        <v>-4.48E-2</v>
      </c>
      <c r="U412" s="8">
        <v>4.2951606059302447</v>
      </c>
      <c r="V412" s="11">
        <v>4.4631460199999999</v>
      </c>
    </row>
    <row r="413" spans="1:22" x14ac:dyDescent="0.2">
      <c r="A413">
        <v>2001</v>
      </c>
      <c r="B413">
        <v>4</v>
      </c>
      <c r="C413" s="8">
        <v>93.446899999999999</v>
      </c>
      <c r="D413" s="8">
        <v>176.4</v>
      </c>
      <c r="E413" s="8">
        <v>185.1</v>
      </c>
      <c r="F413" s="8">
        <v>4.8</v>
      </c>
      <c r="G413" s="8">
        <v>4.4000000000000004</v>
      </c>
      <c r="H413" s="8">
        <v>2.93</v>
      </c>
      <c r="I413" s="8">
        <v>-0.84</v>
      </c>
      <c r="J413" s="9">
        <f t="shared" si="29"/>
        <v>-0.35179199999999999</v>
      </c>
      <c r="K413" s="13">
        <v>13295.646351053199</v>
      </c>
      <c r="L413" s="8">
        <f>help_quarterly_to_monthly!N413</f>
        <v>13302.389481463602</v>
      </c>
      <c r="M413" s="8">
        <f t="shared" si="28"/>
        <v>-5.0691121469559342E-2</v>
      </c>
      <c r="N413" s="11">
        <v>-0.14639379999999999</v>
      </c>
      <c r="O413" s="8">
        <v>136.4</v>
      </c>
      <c r="P413" s="11">
        <v>0.86923809071412605</v>
      </c>
      <c r="Q413" s="11">
        <v>-0.20630119999999999</v>
      </c>
      <c r="R413" s="8">
        <v>-0.24348790000000001</v>
      </c>
      <c r="S413" s="10">
        <v>0</v>
      </c>
      <c r="T413" s="12">
        <v>-0.33979999999999999</v>
      </c>
      <c r="U413" s="8">
        <v>3.828809840858042</v>
      </c>
      <c r="V413" s="11">
        <v>3.9783738400000002</v>
      </c>
    </row>
    <row r="414" spans="1:22" x14ac:dyDescent="0.2">
      <c r="A414">
        <v>2001</v>
      </c>
      <c r="B414">
        <v>5</v>
      </c>
      <c r="C414" s="8">
        <v>92.876000000000005</v>
      </c>
      <c r="D414" s="8">
        <v>177.3</v>
      </c>
      <c r="E414" s="8">
        <v>185.3</v>
      </c>
      <c r="F414" s="8">
        <v>4.21</v>
      </c>
      <c r="G414" s="8">
        <v>4.3</v>
      </c>
      <c r="H414" s="8">
        <v>2.68</v>
      </c>
      <c r="I414" s="8">
        <v>-0.46</v>
      </c>
      <c r="J414" s="9">
        <f t="shared" si="29"/>
        <v>-0.19264800000000001</v>
      </c>
      <c r="K414" s="13">
        <v>13351.5197019689</v>
      </c>
      <c r="L414" s="8">
        <f>help_quarterly_to_monthly!N414</f>
        <v>13340.260831824982</v>
      </c>
      <c r="M414" s="8">
        <f t="shared" si="28"/>
        <v>8.4397676221281692E-2</v>
      </c>
      <c r="N414" s="11">
        <v>-0.30103869999999999</v>
      </c>
      <c r="O414" s="8">
        <v>136.80000000000001</v>
      </c>
      <c r="P414" s="11">
        <v>0.72592867317997001</v>
      </c>
      <c r="Q414" s="11">
        <v>-0.2864408</v>
      </c>
      <c r="R414" s="8">
        <v>-8.59066E-2</v>
      </c>
      <c r="S414" s="10">
        <v>-0.39718525816147798</v>
      </c>
      <c r="T414" s="12">
        <v>-7.8299999999999995E-2</v>
      </c>
      <c r="U414" s="8">
        <v>3.2276127531661647</v>
      </c>
      <c r="V414" s="11">
        <v>3.7006055199999999</v>
      </c>
    </row>
    <row r="415" spans="1:22" x14ac:dyDescent="0.2">
      <c r="A415">
        <v>2001</v>
      </c>
      <c r="B415">
        <v>6</v>
      </c>
      <c r="C415" s="8">
        <v>92.320800000000006</v>
      </c>
      <c r="D415" s="8">
        <v>177.7</v>
      </c>
      <c r="E415" s="8">
        <v>186</v>
      </c>
      <c r="F415" s="8">
        <v>3.97</v>
      </c>
      <c r="G415" s="8">
        <v>4.5</v>
      </c>
      <c r="H415" s="8">
        <v>2.69</v>
      </c>
      <c r="I415" s="8">
        <v>-0.93</v>
      </c>
      <c r="J415" s="9">
        <f t="shared" si="29"/>
        <v>-0.38948400000000005</v>
      </c>
      <c r="K415" s="13">
        <v>13252.8880857596</v>
      </c>
      <c r="L415" s="8">
        <f>help_quarterly_to_monthly!N415</f>
        <v>13376.197886019481</v>
      </c>
      <c r="M415" s="8">
        <f t="shared" si="28"/>
        <v>-0.92185986863100311</v>
      </c>
      <c r="N415" s="11">
        <v>-2.9752299999999999E-2</v>
      </c>
      <c r="O415" s="8">
        <v>135.5</v>
      </c>
      <c r="P415" s="11">
        <v>0.96691285210100397</v>
      </c>
      <c r="Q415" s="11">
        <v>-5.3225799999999997E-2</v>
      </c>
      <c r="R415" s="8">
        <v>6.1883199999999999E-2</v>
      </c>
      <c r="S415" s="10">
        <v>-0.11811528749636099</v>
      </c>
      <c r="T415" s="12">
        <v>8.9399999999999993E-2</v>
      </c>
      <c r="U415" s="8">
        <v>3.2721583138805066</v>
      </c>
      <c r="V415" s="11">
        <v>3.5219091200000001</v>
      </c>
    </row>
    <row r="416" spans="1:22" x14ac:dyDescent="0.2">
      <c r="A416">
        <v>2001</v>
      </c>
      <c r="B416">
        <v>7</v>
      </c>
      <c r="C416" s="8">
        <v>91.793300000000002</v>
      </c>
      <c r="D416" s="8">
        <v>177.4</v>
      </c>
      <c r="E416" s="8">
        <v>186.4</v>
      </c>
      <c r="F416" s="8">
        <v>3.77</v>
      </c>
      <c r="G416" s="8">
        <v>4.5999999999999996</v>
      </c>
      <c r="H416" s="8">
        <v>2.73</v>
      </c>
      <c r="I416" s="8">
        <v>-0.48</v>
      </c>
      <c r="J416" s="9">
        <f t="shared" si="29"/>
        <v>-0.20102400000000001</v>
      </c>
      <c r="K416" s="13">
        <v>13209.7670636115</v>
      </c>
      <c r="L416" s="8">
        <f>help_quarterly_to_monthly!N416</f>
        <v>13412.231750304913</v>
      </c>
      <c r="M416" s="8">
        <f t="shared" si="28"/>
        <v>-1.5095525521978126</v>
      </c>
      <c r="N416" s="11">
        <v>9.10001E-2</v>
      </c>
      <c r="O416" s="8">
        <v>133.4</v>
      </c>
      <c r="P416" s="11">
        <v>0.72688626446750104</v>
      </c>
      <c r="Q416" s="11">
        <v>6.5000100000000005E-2</v>
      </c>
      <c r="R416" s="8">
        <v>0</v>
      </c>
      <c r="S416" s="10">
        <v>0</v>
      </c>
      <c r="T416" s="12">
        <v>1.44E-2</v>
      </c>
      <c r="U416" s="8">
        <v>3.0456881022902671</v>
      </c>
      <c r="V416" s="11">
        <v>3.52782448</v>
      </c>
    </row>
    <row r="417" spans="1:22" x14ac:dyDescent="0.2">
      <c r="A417">
        <v>2001</v>
      </c>
      <c r="B417">
        <v>8</v>
      </c>
      <c r="C417" s="8">
        <v>91.679500000000004</v>
      </c>
      <c r="D417" s="8">
        <v>177.4</v>
      </c>
      <c r="E417" s="8">
        <v>186.7</v>
      </c>
      <c r="F417" s="8">
        <v>3.65</v>
      </c>
      <c r="G417" s="8">
        <v>4.9000000000000004</v>
      </c>
      <c r="H417" s="8">
        <v>2.88</v>
      </c>
      <c r="I417" s="8">
        <v>-0.43</v>
      </c>
      <c r="J417" s="9">
        <f t="shared" si="29"/>
        <v>-0.18008399999999999</v>
      </c>
      <c r="K417" s="13">
        <v>13357.954337287099</v>
      </c>
      <c r="L417" s="8">
        <f>help_quarterly_to_monthly!N417</f>
        <v>13448.362685475986</v>
      </c>
      <c r="M417" s="8">
        <f t="shared" si="28"/>
        <v>-0.67226286428552218</v>
      </c>
      <c r="N417" s="11">
        <v>5.4964999999999996E-3</v>
      </c>
      <c r="O417" s="8">
        <v>133.4</v>
      </c>
      <c r="P417" s="11">
        <v>0.73607298182180603</v>
      </c>
      <c r="Q417" s="11">
        <v>-7.0968000000000003E-3</v>
      </c>
      <c r="R417" s="8">
        <v>-1.2824500000000001E-2</v>
      </c>
      <c r="S417" s="10">
        <v>-0.58693376569925804</v>
      </c>
      <c r="T417" s="12">
        <v>-9.5999999999999992E-3</v>
      </c>
      <c r="U417" s="8">
        <v>2.8328839850262595</v>
      </c>
      <c r="V417" s="11">
        <v>3.3448986000000001</v>
      </c>
    </row>
    <row r="418" spans="1:22" x14ac:dyDescent="0.2">
      <c r="A418">
        <v>2001</v>
      </c>
      <c r="B418">
        <v>9</v>
      </c>
      <c r="C418" s="8">
        <v>91.328900000000004</v>
      </c>
      <c r="D418" s="8">
        <v>178.1</v>
      </c>
      <c r="E418" s="8">
        <v>187.1</v>
      </c>
      <c r="F418" s="8">
        <v>3.07</v>
      </c>
      <c r="G418" s="8">
        <v>5</v>
      </c>
      <c r="H418" s="8">
        <v>3.3</v>
      </c>
      <c r="I418" s="8">
        <v>-1</v>
      </c>
      <c r="J418" s="9">
        <f t="shared" si="29"/>
        <v>-0.41880000000000001</v>
      </c>
      <c r="K418" s="13">
        <v>13166.636012783199</v>
      </c>
      <c r="L418" s="8">
        <f>help_quarterly_to_monthly!N418</f>
        <v>13482.5987165036</v>
      </c>
      <c r="M418" s="8">
        <f t="shared" si="28"/>
        <v>-2.3434851868256001</v>
      </c>
      <c r="N418" s="11">
        <v>9.9933000000000001E-3</v>
      </c>
      <c r="O418" s="8">
        <v>133.30000000000001</v>
      </c>
      <c r="P418" s="11">
        <v>1.1707983896623699</v>
      </c>
      <c r="Q418" s="11">
        <v>-1.29032E-2</v>
      </c>
      <c r="R418" s="8">
        <v>0</v>
      </c>
      <c r="S418" s="10">
        <v>-5.9390186186913897E-4</v>
      </c>
      <c r="T418" s="12">
        <v>-1.4E-3</v>
      </c>
      <c r="U418" s="8">
        <v>2.1729596264470104</v>
      </c>
      <c r="V418" s="11">
        <v>2.56240369</v>
      </c>
    </row>
    <row r="419" spans="1:22" x14ac:dyDescent="0.2">
      <c r="A419">
        <v>2001</v>
      </c>
      <c r="B419">
        <v>10</v>
      </c>
      <c r="C419" s="8">
        <v>90.9315</v>
      </c>
      <c r="D419" s="8">
        <v>177.6</v>
      </c>
      <c r="E419" s="8">
        <v>187.4</v>
      </c>
      <c r="F419" s="8">
        <v>2.4900000000000002</v>
      </c>
      <c r="G419" s="8">
        <v>5.3</v>
      </c>
      <c r="H419" s="8">
        <v>3.34</v>
      </c>
      <c r="I419" s="8">
        <v>-0.25</v>
      </c>
      <c r="J419" s="9">
        <f t="shared" si="29"/>
        <v>-0.1047</v>
      </c>
      <c r="K419" s="13">
        <v>13269.7009531149</v>
      </c>
      <c r="L419" s="8">
        <f>help_quarterly_to_monthly!N419</f>
        <v>13516.921903555207</v>
      </c>
      <c r="M419" s="8">
        <f t="shared" si="28"/>
        <v>-1.8289737279260532</v>
      </c>
      <c r="N419" s="11">
        <v>-3.62127E-2</v>
      </c>
      <c r="O419" s="8">
        <v>130.30000000000001</v>
      </c>
      <c r="P419" s="11">
        <v>0.99362725037060495</v>
      </c>
      <c r="Q419" s="11">
        <v>-3.8709599999999997E-2</v>
      </c>
      <c r="R419" s="8">
        <v>-3.3409800000000003E-2</v>
      </c>
      <c r="S419" s="10">
        <v>-0.16327703181276701</v>
      </c>
      <c r="T419" s="12">
        <v>1.5100000000000001E-2</v>
      </c>
      <c r="U419" s="8">
        <v>1.574752388289594</v>
      </c>
      <c r="V419" s="11">
        <v>2.0500268699999999</v>
      </c>
    </row>
    <row r="420" spans="1:22" x14ac:dyDescent="0.2">
      <c r="A420">
        <v>2001</v>
      </c>
      <c r="B420">
        <v>11</v>
      </c>
      <c r="C420" s="8">
        <v>90.486000000000004</v>
      </c>
      <c r="D420" s="8">
        <v>177.5</v>
      </c>
      <c r="E420" s="8">
        <v>188.1</v>
      </c>
      <c r="F420" s="8">
        <v>2.09</v>
      </c>
      <c r="G420" s="8">
        <v>5.5</v>
      </c>
      <c r="H420" s="8">
        <v>3.16</v>
      </c>
      <c r="I420" s="8">
        <v>-0.73</v>
      </c>
      <c r="J420" s="9">
        <f t="shared" si="29"/>
        <v>-0.305724</v>
      </c>
      <c r="K420" s="13">
        <v>13189.636457197899</v>
      </c>
      <c r="L420" s="8">
        <f>help_quarterly_to_monthly!N420</f>
        <v>13551.332468507306</v>
      </c>
      <c r="M420" s="8">
        <f t="shared" si="28"/>
        <v>-2.6690807870736855</v>
      </c>
      <c r="N420" s="11">
        <v>-0.12620709999999999</v>
      </c>
      <c r="O420" s="8">
        <v>129.80000000000001</v>
      </c>
      <c r="P420" s="11">
        <v>-0.204199017539415</v>
      </c>
      <c r="Q420" s="11">
        <v>-0.1179571</v>
      </c>
      <c r="R420" s="8">
        <v>-9.6790600000000004E-2</v>
      </c>
      <c r="S420" s="10">
        <v>0</v>
      </c>
      <c r="T420" s="12">
        <v>-8.4900000000000003E-2</v>
      </c>
      <c r="U420" s="8">
        <v>1.1332188203897671</v>
      </c>
      <c r="V420" s="11">
        <v>1.7675371900000001</v>
      </c>
    </row>
    <row r="421" spans="1:22" x14ac:dyDescent="0.2">
      <c r="A421">
        <v>2001</v>
      </c>
      <c r="B421">
        <v>12</v>
      </c>
      <c r="C421" s="8">
        <v>90.507300000000001</v>
      </c>
      <c r="D421" s="8">
        <v>177.4</v>
      </c>
      <c r="E421" s="8">
        <v>188.4</v>
      </c>
      <c r="F421" s="8">
        <v>1.82</v>
      </c>
      <c r="G421" s="8">
        <v>5.7</v>
      </c>
      <c r="H421" s="8">
        <v>2.96</v>
      </c>
      <c r="I421" s="8">
        <v>-0.28999999999999998</v>
      </c>
      <c r="J421" s="9">
        <f t="shared" si="29"/>
        <v>-0.12145199999999999</v>
      </c>
      <c r="K421" s="13">
        <v>13383.524749595501</v>
      </c>
      <c r="L421" s="8">
        <f>help_quarterly_to_monthly!N421</f>
        <v>13584.080188302778</v>
      </c>
      <c r="M421" s="8">
        <f t="shared" si="28"/>
        <v>-1.476400580143622</v>
      </c>
      <c r="N421" s="11">
        <v>-3.0250099999999999E-2</v>
      </c>
      <c r="O421" s="8">
        <v>128.1</v>
      </c>
      <c r="P421" s="11">
        <v>0.34626684085006298</v>
      </c>
      <c r="Q421" s="11">
        <v>-4.3655899999999997E-2</v>
      </c>
      <c r="R421" s="8">
        <v>-3.6217300000000001E-2</v>
      </c>
      <c r="S421" s="10">
        <v>-0.238859751763562</v>
      </c>
      <c r="T421" s="12">
        <v>2.1100000000000001E-2</v>
      </c>
      <c r="U421" s="8">
        <v>0.67466698314425866</v>
      </c>
      <c r="V421" s="11">
        <v>1.6476196400000001</v>
      </c>
    </row>
    <row r="422" spans="1:22" x14ac:dyDescent="0.2">
      <c r="A422">
        <v>2002</v>
      </c>
      <c r="B422">
        <v>1</v>
      </c>
      <c r="C422" s="8">
        <v>91.079400000000007</v>
      </c>
      <c r="D422" s="8">
        <v>177.7</v>
      </c>
      <c r="E422" s="8">
        <v>188.7</v>
      </c>
      <c r="F422" s="8">
        <v>1.73</v>
      </c>
      <c r="G422" s="8">
        <v>5.7</v>
      </c>
      <c r="H422" s="8">
        <v>2.83</v>
      </c>
      <c r="I422" s="8">
        <v>-0.08</v>
      </c>
      <c r="J422" s="9">
        <f t="shared" si="29"/>
        <v>-3.3503999999999999E-2</v>
      </c>
      <c r="K422" s="13">
        <v>13429.7079802309</v>
      </c>
      <c r="L422" s="8">
        <f>help_quarterly_to_monthly!N422</f>
        <v>13616.907045198186</v>
      </c>
      <c r="M422" s="8">
        <f t="shared" si="28"/>
        <v>-1.3747546659892862</v>
      </c>
      <c r="N422" s="11">
        <v>-8.8719999999999999E-4</v>
      </c>
      <c r="O422" s="8">
        <v>128.5</v>
      </c>
      <c r="P422" s="11">
        <v>0.53754080472312804</v>
      </c>
      <c r="Q422" s="11">
        <v>-8.3870999999999998E-3</v>
      </c>
      <c r="R422" s="8">
        <v>2.72652E-2</v>
      </c>
      <c r="S422" s="10">
        <v>-0.150512289524738</v>
      </c>
      <c r="T422" s="12">
        <v>4.07E-2</v>
      </c>
      <c r="U422" s="8">
        <v>0.95337011865814958</v>
      </c>
      <c r="V422" s="11">
        <v>1.64753364</v>
      </c>
    </row>
    <row r="423" spans="1:22" x14ac:dyDescent="0.2">
      <c r="A423">
        <v>2002</v>
      </c>
      <c r="B423">
        <v>2</v>
      </c>
      <c r="C423" s="8">
        <v>91.055300000000003</v>
      </c>
      <c r="D423" s="8">
        <v>178</v>
      </c>
      <c r="E423" s="8">
        <v>189.1</v>
      </c>
      <c r="F423" s="8">
        <v>1.74</v>
      </c>
      <c r="G423" s="8">
        <v>5.7</v>
      </c>
      <c r="H423" s="8">
        <v>2.98</v>
      </c>
      <c r="I423" s="8">
        <v>-0.1</v>
      </c>
      <c r="J423" s="9">
        <f t="shared" si="29"/>
        <v>-4.1880000000000001E-2</v>
      </c>
      <c r="K423" s="13">
        <v>13348.107693136801</v>
      </c>
      <c r="L423" s="8">
        <f>help_quarterly_to_monthly!N423</f>
        <v>13649.81323043373</v>
      </c>
      <c r="M423" s="8">
        <f t="shared" si="28"/>
        <v>-2.2103272198937152</v>
      </c>
      <c r="N423" s="11">
        <v>2.33872E-2</v>
      </c>
      <c r="O423" s="8">
        <v>128.4</v>
      </c>
      <c r="P423" s="11">
        <v>0.72035158347987704</v>
      </c>
      <c r="Q423" s="11">
        <v>1.8709699999999999E-2</v>
      </c>
      <c r="R423" s="8">
        <v>0</v>
      </c>
      <c r="S423" s="10">
        <v>0</v>
      </c>
      <c r="T423" s="12">
        <v>2.07E-2</v>
      </c>
      <c r="U423" s="8">
        <v>0.9671249906338657</v>
      </c>
      <c r="V423" s="11">
        <v>1.6725619599999999</v>
      </c>
    </row>
    <row r="424" spans="1:22" x14ac:dyDescent="0.2">
      <c r="A424">
        <v>2002</v>
      </c>
      <c r="B424">
        <v>3</v>
      </c>
      <c r="C424" s="8">
        <v>91.798000000000002</v>
      </c>
      <c r="D424" s="8">
        <v>178.5</v>
      </c>
      <c r="E424" s="8">
        <v>189.2</v>
      </c>
      <c r="F424" s="8">
        <v>1.73</v>
      </c>
      <c r="G424" s="8">
        <v>5.7</v>
      </c>
      <c r="H424" s="8">
        <v>2.83</v>
      </c>
      <c r="I424" s="8">
        <v>0</v>
      </c>
      <c r="J424" s="9">
        <f t="shared" si="29"/>
        <v>0</v>
      </c>
      <c r="K424" s="13">
        <v>13413.5471639801</v>
      </c>
      <c r="L424" s="8">
        <f>help_quarterly_to_monthly!N424</f>
        <v>13681.550127167518</v>
      </c>
      <c r="M424" s="8">
        <f t="shared" si="28"/>
        <v>-1.9588640226902654</v>
      </c>
      <c r="N424" s="11">
        <v>-1.08361E-2</v>
      </c>
      <c r="O424" s="8">
        <v>129.80000000000001</v>
      </c>
      <c r="P424" s="11">
        <v>0.214053206841262</v>
      </c>
      <c r="Q424" s="11">
        <v>-1.88708E-2</v>
      </c>
      <c r="R424" s="8">
        <v>-3.6918300000000001E-2</v>
      </c>
      <c r="S424" s="10">
        <v>-0.33707739816930599</v>
      </c>
      <c r="T424" s="12">
        <v>-6.7599999999999993E-2</v>
      </c>
      <c r="U424" s="8">
        <v>1.3970970052321698</v>
      </c>
      <c r="V424" s="11">
        <v>1.8299029499999999</v>
      </c>
    </row>
    <row r="425" spans="1:22" x14ac:dyDescent="0.2">
      <c r="A425">
        <v>2002</v>
      </c>
      <c r="B425">
        <v>4</v>
      </c>
      <c r="C425" s="8">
        <v>92.177099999999996</v>
      </c>
      <c r="D425" s="8">
        <v>179.3</v>
      </c>
      <c r="E425" s="8">
        <v>189.7</v>
      </c>
      <c r="F425" s="8">
        <v>1.75</v>
      </c>
      <c r="G425" s="8">
        <v>5.9</v>
      </c>
      <c r="H425" s="8">
        <v>2.82</v>
      </c>
      <c r="I425" s="8">
        <v>0.15</v>
      </c>
      <c r="J425" s="9">
        <f t="shared" si="29"/>
        <v>6.2820000000000001E-2</v>
      </c>
      <c r="K425" s="13">
        <v>13460.9810567478</v>
      </c>
      <c r="L425" s="8">
        <f>help_quarterly_to_monthly!N425</f>
        <v>13713.360814699561</v>
      </c>
      <c r="M425" s="8">
        <f t="shared" si="28"/>
        <v>-1.8403931856094013</v>
      </c>
      <c r="N425" s="11">
        <v>-1.5003900000000001E-2</v>
      </c>
      <c r="O425" s="8">
        <v>130.80000000000001</v>
      </c>
      <c r="P425" s="11">
        <v>0.34819463297258302</v>
      </c>
      <c r="Q425" s="11">
        <v>-2.6128999999999999E-2</v>
      </c>
      <c r="R425" s="8">
        <v>0</v>
      </c>
      <c r="S425" s="10">
        <v>0</v>
      </c>
      <c r="T425" s="12">
        <v>-2.2599999999999999E-2</v>
      </c>
      <c r="U425" s="8">
        <v>0.93236591694638626</v>
      </c>
      <c r="V425" s="11">
        <v>1.7577342</v>
      </c>
    </row>
    <row r="426" spans="1:22" x14ac:dyDescent="0.2">
      <c r="A426">
        <v>2002</v>
      </c>
      <c r="B426">
        <v>5</v>
      </c>
      <c r="C426" s="8">
        <v>92.566800000000001</v>
      </c>
      <c r="D426" s="8">
        <v>179.5</v>
      </c>
      <c r="E426" s="8">
        <v>190</v>
      </c>
      <c r="F426" s="8">
        <v>1.75</v>
      </c>
      <c r="G426" s="8">
        <v>5.8</v>
      </c>
      <c r="H426" s="8">
        <v>2.93</v>
      </c>
      <c r="I426" s="8">
        <v>0.04</v>
      </c>
      <c r="J426" s="9">
        <f t="shared" si="29"/>
        <v>1.6752E-2</v>
      </c>
      <c r="K426" s="13">
        <v>13459.016577430601</v>
      </c>
      <c r="L426" s="8">
        <f>help_quarterly_to_monthly!N426</f>
        <v>13745.245464599306</v>
      </c>
      <c r="M426" s="8">
        <f t="shared" si="28"/>
        <v>-2.0823846900798082</v>
      </c>
      <c r="N426" s="11">
        <v>5.2015999999999998E-3</v>
      </c>
      <c r="O426" s="8">
        <v>130.80000000000001</v>
      </c>
      <c r="P426" s="11">
        <v>0.45100882314542901</v>
      </c>
      <c r="Q426" s="11">
        <v>-1.6129000000000001E-2</v>
      </c>
      <c r="R426" s="8">
        <v>-1.41554E-2</v>
      </c>
      <c r="S426" s="10">
        <v>0.18121794038032599</v>
      </c>
      <c r="T426" s="12">
        <v>1.37E-2</v>
      </c>
      <c r="U426" s="8">
        <v>1.121632831745158</v>
      </c>
      <c r="V426" s="11">
        <v>1.7150646199999999</v>
      </c>
    </row>
    <row r="427" spans="1:22" x14ac:dyDescent="0.2">
      <c r="A427">
        <v>2002</v>
      </c>
      <c r="B427">
        <v>6</v>
      </c>
      <c r="C427" s="8">
        <v>93.447599999999994</v>
      </c>
      <c r="D427" s="8">
        <v>179.6</v>
      </c>
      <c r="E427" s="8">
        <v>190.2</v>
      </c>
      <c r="F427" s="8">
        <v>1.75</v>
      </c>
      <c r="G427" s="8">
        <v>5.8</v>
      </c>
      <c r="H427" s="8">
        <v>3.02</v>
      </c>
      <c r="I427" s="8">
        <v>0.34</v>
      </c>
      <c r="J427" s="9">
        <f t="shared" si="29"/>
        <v>0.14239200000000002</v>
      </c>
      <c r="K427" s="13">
        <v>13514.791182831599</v>
      </c>
      <c r="L427" s="8">
        <f>help_quarterly_to_monthly!N427</f>
        <v>13776.33748373956</v>
      </c>
      <c r="M427" s="8">
        <f t="shared" si="28"/>
        <v>-1.8985183922553328</v>
      </c>
      <c r="N427" s="11">
        <v>1.2484E-3</v>
      </c>
      <c r="O427" s="8">
        <v>130.9</v>
      </c>
      <c r="P427" s="11">
        <v>0.88950244041743698</v>
      </c>
      <c r="Q427" s="11">
        <v>-5.5376999999999996E-3</v>
      </c>
      <c r="R427" s="8">
        <v>1.66415E-2</v>
      </c>
      <c r="S427" s="10">
        <v>2.92622131653591E-2</v>
      </c>
      <c r="T427" s="12">
        <v>-5.5999999999999999E-3</v>
      </c>
      <c r="U427" s="8">
        <v>1.0204305800702684</v>
      </c>
      <c r="V427" s="11">
        <v>1.6559885400000001</v>
      </c>
    </row>
    <row r="428" spans="1:22" x14ac:dyDescent="0.2">
      <c r="A428">
        <v>2002</v>
      </c>
      <c r="B428">
        <v>7</v>
      </c>
      <c r="C428" s="8">
        <v>93.223699999999994</v>
      </c>
      <c r="D428" s="8">
        <v>180</v>
      </c>
      <c r="E428" s="8">
        <v>190.5</v>
      </c>
      <c r="F428" s="8">
        <v>1.73</v>
      </c>
      <c r="G428" s="8">
        <v>5.8</v>
      </c>
      <c r="H428" s="8">
        <v>3.25</v>
      </c>
      <c r="I428" s="8">
        <v>-0.36</v>
      </c>
      <c r="J428" s="9">
        <f t="shared" si="29"/>
        <v>-0.15076799999999999</v>
      </c>
      <c r="K428" s="13">
        <v>13585.9989957203</v>
      </c>
      <c r="L428" s="8">
        <f>help_quarterly_to_monthly!N428</f>
        <v>13807.4998336467</v>
      </c>
      <c r="M428" s="8">
        <f t="shared" si="28"/>
        <v>-1.604206703567268</v>
      </c>
      <c r="N428" s="11">
        <v>0</v>
      </c>
      <c r="O428" s="8">
        <v>131.19999999999999</v>
      </c>
      <c r="P428" s="11">
        <v>1.48982316885045</v>
      </c>
      <c r="Q428" s="11">
        <v>-8.3333999999999995E-3</v>
      </c>
      <c r="R428" s="8">
        <v>0</v>
      </c>
      <c r="S428" s="10">
        <v>0</v>
      </c>
      <c r="T428" s="12">
        <v>4.4000000000000003E-3</v>
      </c>
      <c r="U428" s="8">
        <v>1.1465471816623705</v>
      </c>
      <c r="V428" s="11">
        <v>1.6120925699999999</v>
      </c>
    </row>
    <row r="429" spans="1:22" x14ac:dyDescent="0.2">
      <c r="A429">
        <v>2002</v>
      </c>
      <c r="B429">
        <v>8</v>
      </c>
      <c r="C429" s="8">
        <v>93.235900000000001</v>
      </c>
      <c r="D429" s="8">
        <v>180.5</v>
      </c>
      <c r="E429" s="8">
        <v>191.1</v>
      </c>
      <c r="F429" s="8">
        <v>1.74</v>
      </c>
      <c r="G429" s="8">
        <v>5.7</v>
      </c>
      <c r="H429" s="8">
        <v>3.32</v>
      </c>
      <c r="I429" s="8">
        <v>-0.02</v>
      </c>
      <c r="J429" s="9">
        <f t="shared" si="29"/>
        <v>-8.3759999999999998E-3</v>
      </c>
      <c r="K429" s="13">
        <v>13503.607947337099</v>
      </c>
      <c r="L429" s="8">
        <f>help_quarterly_to_monthly!N429</f>
        <v>13838.732673410272</v>
      </c>
      <c r="M429" s="8">
        <f t="shared" si="28"/>
        <v>-2.421643180643851</v>
      </c>
      <c r="N429" s="11">
        <v>2.6391700000000001E-2</v>
      </c>
      <c r="O429" s="8">
        <v>131.5</v>
      </c>
      <c r="P429" s="11">
        <v>1.40390238306746</v>
      </c>
      <c r="Q429" s="11">
        <v>-2.4516099999999999E-2</v>
      </c>
      <c r="R429" s="8">
        <v>-5.11244E-2</v>
      </c>
      <c r="S429" s="10">
        <v>0.148283957896816</v>
      </c>
      <c r="T429" s="12">
        <v>-3.0099999999999998E-2</v>
      </c>
      <c r="U429" s="8">
        <v>1.4298022339893448</v>
      </c>
      <c r="V429" s="11">
        <v>1.4673624000000001</v>
      </c>
    </row>
    <row r="430" spans="1:22" x14ac:dyDescent="0.2">
      <c r="A430">
        <v>2002</v>
      </c>
      <c r="B430">
        <v>9</v>
      </c>
      <c r="C430" s="8">
        <v>93.365399999999994</v>
      </c>
      <c r="D430" s="8">
        <v>180.8</v>
      </c>
      <c r="E430" s="8">
        <v>191.3</v>
      </c>
      <c r="F430" s="8">
        <v>1.75</v>
      </c>
      <c r="G430" s="8">
        <v>5.7</v>
      </c>
      <c r="H430" s="8">
        <v>3.53</v>
      </c>
      <c r="I430" s="8">
        <v>-0.31</v>
      </c>
      <c r="J430" s="9">
        <f t="shared" si="29"/>
        <v>-0.129828</v>
      </c>
      <c r="K430" s="13">
        <v>13524.708760792</v>
      </c>
      <c r="L430" s="8">
        <f>help_quarterly_to_monthly!N430</f>
        <v>13869.475491633388</v>
      </c>
      <c r="M430" s="8">
        <f t="shared" si="28"/>
        <v>-2.4857950183434396</v>
      </c>
      <c r="N430" s="11">
        <v>2.13349E-2</v>
      </c>
      <c r="O430" s="8">
        <v>132.30000000000001</v>
      </c>
      <c r="P430" s="11">
        <v>1.56193800361431</v>
      </c>
      <c r="Q430" s="11">
        <v>-1.6650399999999999E-2</v>
      </c>
      <c r="R430" s="8">
        <v>5.2077E-3</v>
      </c>
      <c r="S430" s="10">
        <v>-3.8933092436609397E-2</v>
      </c>
      <c r="T430" s="12">
        <v>-1.2699999999999999E-2</v>
      </c>
      <c r="U430" s="8">
        <v>1.5850541685883259</v>
      </c>
      <c r="V430" s="11">
        <v>1.46257159</v>
      </c>
    </row>
    <row r="431" spans="1:22" x14ac:dyDescent="0.2">
      <c r="A431">
        <v>2002</v>
      </c>
      <c r="B431">
        <v>10</v>
      </c>
      <c r="C431" s="8">
        <v>93.083399999999997</v>
      </c>
      <c r="D431" s="8">
        <v>181.2</v>
      </c>
      <c r="E431" s="8">
        <v>191.5</v>
      </c>
      <c r="F431" s="8">
        <v>1.75</v>
      </c>
      <c r="G431" s="8">
        <v>5.7</v>
      </c>
      <c r="H431" s="8">
        <v>3.79</v>
      </c>
      <c r="I431" s="8">
        <v>-0.38</v>
      </c>
      <c r="J431" s="9">
        <f t="shared" si="29"/>
        <v>-0.15914400000000001</v>
      </c>
      <c r="K431" s="13">
        <v>13505.511720657099</v>
      </c>
      <c r="L431" s="8">
        <f>help_quarterly_to_monthly!N431</f>
        <v>13900.28660519064</v>
      </c>
      <c r="M431" s="8">
        <f t="shared" ref="M431:M494" si="30">(K431/L431-1)*100</f>
        <v>-2.8400485237917605</v>
      </c>
      <c r="N431" s="11">
        <v>1.5333400000000001E-2</v>
      </c>
      <c r="O431" s="8">
        <v>133.19999999999999</v>
      </c>
      <c r="P431" s="11">
        <v>1.3742531881683799</v>
      </c>
      <c r="Q431" s="11">
        <v>-3.8333E-3</v>
      </c>
      <c r="R431" s="8">
        <v>0</v>
      </c>
      <c r="S431" s="10">
        <v>-0.27510655457599997</v>
      </c>
      <c r="T431" s="12">
        <v>2.52E-2</v>
      </c>
      <c r="U431" s="8">
        <v>1.4435581855719177</v>
      </c>
      <c r="V431" s="11">
        <v>1.34853723</v>
      </c>
    </row>
    <row r="432" spans="1:22" x14ac:dyDescent="0.2">
      <c r="A432">
        <v>2002</v>
      </c>
      <c r="B432">
        <v>11</v>
      </c>
      <c r="C432" s="8">
        <v>93.569299999999998</v>
      </c>
      <c r="D432" s="8">
        <v>181.5</v>
      </c>
      <c r="E432" s="8">
        <v>191.9</v>
      </c>
      <c r="F432" s="8">
        <v>1.34</v>
      </c>
      <c r="G432" s="8">
        <v>5.9</v>
      </c>
      <c r="H432" s="8">
        <v>3.57</v>
      </c>
      <c r="I432" s="8">
        <v>0.13</v>
      </c>
      <c r="J432" s="9">
        <f t="shared" si="29"/>
        <v>5.4443999999999999E-2</v>
      </c>
      <c r="K432" s="13">
        <v>13544.1641291694</v>
      </c>
      <c r="L432" s="8">
        <f>help_quarterly_to_monthly!N432</f>
        <v>13931.166165800527</v>
      </c>
      <c r="M432" s="8">
        <f t="shared" si="30"/>
        <v>-2.7779586577696191</v>
      </c>
      <c r="N432" s="11">
        <v>-0.1666667</v>
      </c>
      <c r="O432" s="8">
        <v>133.1</v>
      </c>
      <c r="P432" s="11">
        <v>0.968428515008247</v>
      </c>
      <c r="Q432" s="11">
        <v>-7.0833400000000005E-2</v>
      </c>
      <c r="R432" s="8">
        <v>-7.09901E-2</v>
      </c>
      <c r="S432" s="10">
        <v>0</v>
      </c>
      <c r="T432" s="12">
        <v>-5.9799999999999999E-2</v>
      </c>
      <c r="U432" s="8">
        <v>1.1434205588087822</v>
      </c>
      <c r="V432" s="11">
        <v>1.2041327100000001</v>
      </c>
    </row>
    <row r="433" spans="1:22" x14ac:dyDescent="0.2">
      <c r="A433">
        <v>2002</v>
      </c>
      <c r="B433">
        <v>12</v>
      </c>
      <c r="C433" s="8">
        <v>93.110299999999995</v>
      </c>
      <c r="D433" s="8">
        <v>181.8</v>
      </c>
      <c r="E433" s="8">
        <v>192.1</v>
      </c>
      <c r="F433" s="8">
        <v>1.24</v>
      </c>
      <c r="G433" s="8">
        <v>6</v>
      </c>
      <c r="H433" s="8">
        <v>3.42</v>
      </c>
      <c r="I433" s="8">
        <v>-0.56000000000000005</v>
      </c>
      <c r="J433" s="9">
        <f t="shared" si="29"/>
        <v>-0.23452800000000001</v>
      </c>
      <c r="K433" s="13">
        <v>13627.3261505967</v>
      </c>
      <c r="L433" s="8">
        <f>help_quarterly_to_monthly!N433</f>
        <v>13961.784027868851</v>
      </c>
      <c r="M433" s="8">
        <f t="shared" si="30"/>
        <v>-2.3955239287797747</v>
      </c>
      <c r="N433" s="11">
        <v>-3.3333300000000003E-2</v>
      </c>
      <c r="O433" s="8">
        <v>132.9</v>
      </c>
      <c r="P433" s="11">
        <v>0.84050604938884099</v>
      </c>
      <c r="Q433" s="11">
        <v>-7.0698000000000002E-3</v>
      </c>
      <c r="R433" s="8">
        <v>2.2421799999999999E-2</v>
      </c>
      <c r="S433" s="10">
        <v>1.1778719870811799E-2</v>
      </c>
      <c r="T433" s="12">
        <v>2.9899999999999999E-2</v>
      </c>
      <c r="U433" s="8">
        <v>1.1245793042449819</v>
      </c>
      <c r="V433" s="11">
        <v>1.03686466</v>
      </c>
    </row>
    <row r="434" spans="1:22" x14ac:dyDescent="0.2">
      <c r="A434">
        <v>2003</v>
      </c>
      <c r="B434">
        <v>1</v>
      </c>
      <c r="C434" s="8">
        <v>93.819800000000001</v>
      </c>
      <c r="D434" s="8">
        <v>182.6</v>
      </c>
      <c r="E434" s="8">
        <v>192.4</v>
      </c>
      <c r="F434" s="8">
        <v>1.24</v>
      </c>
      <c r="G434" s="8">
        <v>5.8</v>
      </c>
      <c r="H434" s="8">
        <v>3.3</v>
      </c>
      <c r="I434" s="8">
        <v>0.35</v>
      </c>
      <c r="J434" s="9">
        <f t="shared" si="29"/>
        <v>0.14657999999999999</v>
      </c>
      <c r="K434" s="13">
        <v>13609.625588059</v>
      </c>
      <c r="L434" s="8">
        <f>help_quarterly_to_monthly!N434</f>
        <v>13992.469181753728</v>
      </c>
      <c r="M434" s="8">
        <f t="shared" si="30"/>
        <v>-2.7360688719183179</v>
      </c>
      <c r="N434" s="11">
        <v>9.6770000000000005E-4</v>
      </c>
      <c r="O434" s="8">
        <v>135.30000000000001</v>
      </c>
      <c r="P434" s="11">
        <v>0.81459500617944303</v>
      </c>
      <c r="Q434" s="11">
        <v>5.8063999999999998E-3</v>
      </c>
      <c r="R434" s="8">
        <v>3.50484E-2</v>
      </c>
      <c r="S434" s="10">
        <v>3.5746160639200698E-3</v>
      </c>
      <c r="T434" s="12">
        <v>3.1E-2</v>
      </c>
      <c r="U434" s="8">
        <v>1.0165960022489644</v>
      </c>
      <c r="V434" s="11">
        <v>1.0137558099999999</v>
      </c>
    </row>
    <row r="435" spans="1:22" x14ac:dyDescent="0.2">
      <c r="A435">
        <v>2003</v>
      </c>
      <c r="B435">
        <v>2</v>
      </c>
      <c r="C435" s="8">
        <v>93.953199999999995</v>
      </c>
      <c r="D435" s="8">
        <v>183.6</v>
      </c>
      <c r="E435" s="8">
        <v>192.5</v>
      </c>
      <c r="F435" s="8">
        <v>1.26</v>
      </c>
      <c r="G435" s="8">
        <v>5.9</v>
      </c>
      <c r="H435" s="8">
        <v>3.16</v>
      </c>
      <c r="I435" s="8">
        <v>-0.45</v>
      </c>
      <c r="J435" s="9">
        <f t="shared" si="29"/>
        <v>-0.18846000000000002</v>
      </c>
      <c r="K435" s="13">
        <v>13675.623766582101</v>
      </c>
      <c r="L435" s="8">
        <f>help_quarterly_to_monthly!N435</f>
        <v>14023.221775348795</v>
      </c>
      <c r="M435" s="8">
        <f t="shared" si="30"/>
        <v>-2.4787314522667803</v>
      </c>
      <c r="N435" s="11">
        <v>9.0322000000000006E-3</v>
      </c>
      <c r="O435" s="8">
        <v>137.6</v>
      </c>
      <c r="P435" s="11">
        <v>0.59112845877344</v>
      </c>
      <c r="Q435" s="11">
        <v>2.7096700000000001E-2</v>
      </c>
      <c r="R435" s="8">
        <v>0</v>
      </c>
      <c r="S435" s="10">
        <v>0</v>
      </c>
      <c r="T435" s="12">
        <v>1E-3</v>
      </c>
      <c r="U435" s="8">
        <v>1.1557167965110273</v>
      </c>
      <c r="V435" s="11">
        <v>1.01246441</v>
      </c>
    </row>
    <row r="436" spans="1:22" x14ac:dyDescent="0.2">
      <c r="A436">
        <v>2003</v>
      </c>
      <c r="B436">
        <v>3</v>
      </c>
      <c r="C436" s="8">
        <v>93.735799999999998</v>
      </c>
      <c r="D436" s="8">
        <v>183.9</v>
      </c>
      <c r="E436" s="8">
        <v>192.5</v>
      </c>
      <c r="F436" s="8">
        <v>1.25</v>
      </c>
      <c r="G436" s="8">
        <v>5.9</v>
      </c>
      <c r="H436" s="8">
        <v>3.14</v>
      </c>
      <c r="I436" s="8">
        <v>-0.15</v>
      </c>
      <c r="J436" s="9">
        <f t="shared" si="29"/>
        <v>-6.2820000000000001E-2</v>
      </c>
      <c r="K436" s="13">
        <v>13617.7153477223</v>
      </c>
      <c r="L436" s="8">
        <f>help_quarterly_to_monthly!N436</f>
        <v>14054.134974593246</v>
      </c>
      <c r="M436" s="8">
        <f t="shared" si="30"/>
        <v>-3.1052756193098663</v>
      </c>
      <c r="N436" s="11">
        <v>1.0762000000000001E-2</v>
      </c>
      <c r="O436" s="8">
        <v>141.19999999999999</v>
      </c>
      <c r="P436" s="11">
        <v>7.1351959637134602E-2</v>
      </c>
      <c r="Q436" s="11">
        <v>-9.0322000000000006E-3</v>
      </c>
      <c r="R436" s="8">
        <v>6.3090000000000004E-3</v>
      </c>
      <c r="S436" s="10">
        <v>6.0753960515573698E-2</v>
      </c>
      <c r="T436" s="12">
        <v>6.9999999999999999E-4</v>
      </c>
      <c r="U436" s="8">
        <v>1.0589408569388628</v>
      </c>
      <c r="V436" s="11">
        <v>0.98213631999999995</v>
      </c>
    </row>
    <row r="437" spans="1:22" x14ac:dyDescent="0.2">
      <c r="A437">
        <v>2003</v>
      </c>
      <c r="B437">
        <v>4</v>
      </c>
      <c r="C437" s="8">
        <v>93.065700000000007</v>
      </c>
      <c r="D437" s="8">
        <v>183.2</v>
      </c>
      <c r="E437" s="8">
        <v>192.5</v>
      </c>
      <c r="F437" s="8">
        <v>1.26</v>
      </c>
      <c r="G437" s="8">
        <v>6</v>
      </c>
      <c r="H437" s="8">
        <v>2.89</v>
      </c>
      <c r="I437" s="8">
        <v>-0.66</v>
      </c>
      <c r="J437" s="9">
        <f t="shared" si="29"/>
        <v>-0.27640800000000004</v>
      </c>
      <c r="K437" s="13">
        <v>13689.858318005599</v>
      </c>
      <c r="L437" s="8">
        <f>help_quarterly_to_monthly!N437</f>
        <v>14085.116319796056</v>
      </c>
      <c r="M437" s="8">
        <f t="shared" si="30"/>
        <v>-2.8062104196820647</v>
      </c>
      <c r="N437" s="11">
        <v>1.3068E-2</v>
      </c>
      <c r="O437" s="8">
        <v>136.80000000000001</v>
      </c>
      <c r="P437" s="11">
        <v>4.2551759419629E-3</v>
      </c>
      <c r="Q437" s="11">
        <v>-1.09677E-2</v>
      </c>
      <c r="R437" s="8">
        <v>0</v>
      </c>
      <c r="S437" s="10">
        <v>-3.6213101654559202E-3</v>
      </c>
      <c r="T437" s="12">
        <v>1.3299999999999999E-2</v>
      </c>
      <c r="U437" s="8">
        <v>1.0129460327365822</v>
      </c>
      <c r="V437" s="11">
        <v>0.97296331000000003</v>
      </c>
    </row>
    <row r="438" spans="1:22" x14ac:dyDescent="0.2">
      <c r="A438">
        <v>2003</v>
      </c>
      <c r="B438">
        <v>5</v>
      </c>
      <c r="C438" s="8">
        <v>93.091800000000006</v>
      </c>
      <c r="D438" s="8">
        <v>182.9</v>
      </c>
      <c r="E438" s="8">
        <v>192.9</v>
      </c>
      <c r="F438" s="8">
        <v>1.26</v>
      </c>
      <c r="G438" s="8">
        <v>6.1</v>
      </c>
      <c r="H438" s="8">
        <v>2.81</v>
      </c>
      <c r="I438" s="8">
        <v>0.01</v>
      </c>
      <c r="J438" s="9">
        <f t="shared" si="29"/>
        <v>4.1879999999999999E-3</v>
      </c>
      <c r="K438" s="13">
        <v>13696.081532968499</v>
      </c>
      <c r="L438" s="8">
        <f>help_quarterly_to_monthly!N438</f>
        <v>14116.165961180215</v>
      </c>
      <c r="M438" s="8">
        <f t="shared" si="30"/>
        <v>-2.9759102391326175</v>
      </c>
      <c r="N438" s="11">
        <v>3.1199899999999999E-2</v>
      </c>
      <c r="O438" s="8">
        <v>136.69999999999999</v>
      </c>
      <c r="P438" s="11">
        <v>-0.57848121851149104</v>
      </c>
      <c r="Q438" s="11">
        <v>-3.3548399999999999E-2</v>
      </c>
      <c r="R438" s="8">
        <v>-3.6960699999999999E-2</v>
      </c>
      <c r="S438" s="10">
        <v>0</v>
      </c>
      <c r="T438" s="12">
        <v>-2.6700000000000002E-2</v>
      </c>
      <c r="U438" s="8">
        <v>1.2786350794085624</v>
      </c>
      <c r="V438" s="11">
        <v>0.92708831000000003</v>
      </c>
    </row>
    <row r="439" spans="1:22" x14ac:dyDescent="0.2">
      <c r="A439">
        <v>2003</v>
      </c>
      <c r="B439">
        <v>6</v>
      </c>
      <c r="C439" s="8">
        <v>93.247600000000006</v>
      </c>
      <c r="D439" s="8">
        <v>183.1</v>
      </c>
      <c r="E439" s="8">
        <v>193</v>
      </c>
      <c r="F439" s="8">
        <v>1.22</v>
      </c>
      <c r="G439" s="8">
        <v>6.3</v>
      </c>
      <c r="H439" s="8">
        <v>2.86</v>
      </c>
      <c r="I439" s="8">
        <v>0.14000000000000001</v>
      </c>
      <c r="J439" s="9">
        <f t="shared" si="29"/>
        <v>5.8632000000000004E-2</v>
      </c>
      <c r="K439" s="13">
        <v>13869.297851605899</v>
      </c>
      <c r="L439" s="8">
        <f>help_quarterly_to_monthly!N439</f>
        <v>14147.258403540178</v>
      </c>
      <c r="M439" s="8">
        <f t="shared" si="30"/>
        <v>-1.964766204204782</v>
      </c>
      <c r="N439" s="11">
        <v>3.3000000000000002E-2</v>
      </c>
      <c r="O439" s="8">
        <v>138</v>
      </c>
      <c r="P439" s="11">
        <v>-0.44402979594547398</v>
      </c>
      <c r="Q439" s="11">
        <v>1.45483E-2</v>
      </c>
      <c r="R439" s="8">
        <v>9.8625299999999999E-2</v>
      </c>
      <c r="S439" s="10">
        <v>-0.22835603555775799</v>
      </c>
      <c r="T439" s="12">
        <v>0.12529999999999999</v>
      </c>
      <c r="U439" s="8">
        <v>1.1003859201219561</v>
      </c>
      <c r="V439" s="11">
        <v>0.77049080999999997</v>
      </c>
    </row>
    <row r="440" spans="1:22" x14ac:dyDescent="0.2">
      <c r="A440">
        <v>2003</v>
      </c>
      <c r="B440">
        <v>7</v>
      </c>
      <c r="C440" s="8">
        <v>93.658199999999994</v>
      </c>
      <c r="D440" s="8">
        <v>183.7</v>
      </c>
      <c r="E440" s="8">
        <v>193.4</v>
      </c>
      <c r="F440" s="8">
        <v>1.01</v>
      </c>
      <c r="G440" s="8">
        <v>6.2</v>
      </c>
      <c r="H440" s="8">
        <v>2.64</v>
      </c>
      <c r="I440" s="8">
        <v>0.09</v>
      </c>
      <c r="J440" s="9">
        <f t="shared" si="29"/>
        <v>3.7691999999999996E-2</v>
      </c>
      <c r="K440" s="13">
        <v>13907.063985610301</v>
      </c>
      <c r="L440" s="8">
        <f>help_quarterly_to_monthly!N440</f>
        <v>14178.419330499612</v>
      </c>
      <c r="M440" s="8">
        <f t="shared" si="30"/>
        <v>-1.9138617540080061</v>
      </c>
      <c r="N440" s="11">
        <v>0.10800029999999999</v>
      </c>
      <c r="O440" s="8">
        <v>137.69999999999999</v>
      </c>
      <c r="P440" s="11">
        <v>-1.15291251424647</v>
      </c>
      <c r="Q440" s="11">
        <v>8.4000099999999994E-2</v>
      </c>
      <c r="R440" s="8">
        <v>0</v>
      </c>
      <c r="S440" s="10">
        <v>0</v>
      </c>
      <c r="T440" s="12">
        <v>2.0299999999999999E-2</v>
      </c>
      <c r="U440" s="8">
        <v>0.93733672688763647</v>
      </c>
      <c r="V440" s="11">
        <v>0.73941014999999999</v>
      </c>
    </row>
    <row r="441" spans="1:22" x14ac:dyDescent="0.2">
      <c r="A441">
        <v>2003</v>
      </c>
      <c r="B441">
        <v>8</v>
      </c>
      <c r="C441" s="8">
        <v>93.524600000000007</v>
      </c>
      <c r="D441" s="8">
        <v>184.5</v>
      </c>
      <c r="E441" s="8">
        <v>193.6</v>
      </c>
      <c r="F441" s="8">
        <v>1.03</v>
      </c>
      <c r="G441" s="8">
        <v>6.1</v>
      </c>
      <c r="H441" s="8">
        <v>2.56</v>
      </c>
      <c r="I441" s="8">
        <v>-0.12</v>
      </c>
      <c r="J441" s="9">
        <f t="shared" si="29"/>
        <v>-5.0256000000000002E-2</v>
      </c>
      <c r="K441" s="13">
        <v>13984.668687265999</v>
      </c>
      <c r="L441" s="8">
        <f>help_quarterly_to_monthly!N441</f>
        <v>14209.648892903544</v>
      </c>
      <c r="M441" s="8">
        <f t="shared" si="30"/>
        <v>-1.5832917993484186</v>
      </c>
      <c r="N441" s="11">
        <v>0</v>
      </c>
      <c r="O441" s="8">
        <v>138</v>
      </c>
      <c r="P441" s="11">
        <v>-0.236010242313273</v>
      </c>
      <c r="Q441" s="11">
        <v>0</v>
      </c>
      <c r="R441" s="8">
        <v>-1.2678999999999999E-2</v>
      </c>
      <c r="S441" s="10">
        <v>-4.4058066682562402E-2</v>
      </c>
      <c r="T441" s="12">
        <v>3.8999999999999998E-3</v>
      </c>
      <c r="U441" s="8">
        <v>0.73519715627685045</v>
      </c>
      <c r="V441" s="11">
        <v>0.82284177000000003</v>
      </c>
    </row>
    <row r="442" spans="1:22" x14ac:dyDescent="0.2">
      <c r="A442">
        <v>2003</v>
      </c>
      <c r="B442">
        <v>9</v>
      </c>
      <c r="C442" s="8">
        <v>94.075100000000006</v>
      </c>
      <c r="D442" s="8">
        <v>185.1</v>
      </c>
      <c r="E442" s="8">
        <v>193.7</v>
      </c>
      <c r="F442" s="8">
        <v>1.01</v>
      </c>
      <c r="G442" s="8">
        <v>6.1</v>
      </c>
      <c r="H442" s="8">
        <v>2.52</v>
      </c>
      <c r="I442" s="8">
        <v>0.3</v>
      </c>
      <c r="J442" s="9">
        <f t="shared" si="29"/>
        <v>0.12564</v>
      </c>
      <c r="K442" s="13">
        <v>14064.154652032301</v>
      </c>
      <c r="L442" s="8">
        <f>help_quarterly_to_monthly!N442</f>
        <v>14241.188354105305</v>
      </c>
      <c r="M442" s="8">
        <f t="shared" si="30"/>
        <v>-1.2431104601040577</v>
      </c>
      <c r="N442" s="11">
        <v>5.3598999999999999E-3</v>
      </c>
      <c r="O442" s="8">
        <v>138.5</v>
      </c>
      <c r="P442" s="11">
        <v>-0.60539414311456996</v>
      </c>
      <c r="Q442" s="11">
        <v>0</v>
      </c>
      <c r="R442" s="8">
        <v>6.6281999999999999E-3</v>
      </c>
      <c r="S442" s="10">
        <v>-0.19389645447878501</v>
      </c>
      <c r="T442" s="12">
        <v>-6.4000000000000003E-3</v>
      </c>
      <c r="U442" s="8">
        <v>0.85558646921476011</v>
      </c>
      <c r="V442" s="11">
        <v>0.82459241999999999</v>
      </c>
    </row>
    <row r="443" spans="1:22" x14ac:dyDescent="0.2">
      <c r="A443">
        <v>2003</v>
      </c>
      <c r="B443">
        <v>10</v>
      </c>
      <c r="C443" s="8">
        <v>94.207899999999995</v>
      </c>
      <c r="D443" s="8">
        <v>184.9</v>
      </c>
      <c r="E443" s="8">
        <v>194</v>
      </c>
      <c r="F443" s="8">
        <v>1.01</v>
      </c>
      <c r="G443" s="8">
        <v>6</v>
      </c>
      <c r="H443" s="8">
        <v>2.44</v>
      </c>
      <c r="I443" s="8">
        <v>0.14000000000000001</v>
      </c>
      <c r="J443" s="9">
        <f t="shared" si="29"/>
        <v>5.8632000000000004E-2</v>
      </c>
      <c r="K443" s="13">
        <v>14079.6324328674</v>
      </c>
      <c r="L443" s="8">
        <f>help_quarterly_to_monthly!N443</f>
        <v>14272.797819683698</v>
      </c>
      <c r="M443" s="8">
        <f t="shared" si="30"/>
        <v>-1.3533813710294607</v>
      </c>
      <c r="N443" s="11">
        <v>4.7146999999999996E-3</v>
      </c>
      <c r="O443" s="8">
        <v>139.30000000000001</v>
      </c>
      <c r="P443" s="11">
        <v>-0.55471853821833905</v>
      </c>
      <c r="Q443" s="11">
        <v>-1.2903000000000001E-3</v>
      </c>
      <c r="R443" s="8">
        <v>-4.3172599999999998E-2</v>
      </c>
      <c r="S443" s="10">
        <v>-0.18923094942863899</v>
      </c>
      <c r="T443" s="12">
        <v>-7.7999999999999996E-3</v>
      </c>
      <c r="U443" s="8">
        <v>0.83359612925141757</v>
      </c>
      <c r="V443" s="11">
        <v>0.80683640999999995</v>
      </c>
    </row>
    <row r="444" spans="1:22" x14ac:dyDescent="0.2">
      <c r="A444">
        <v>2003</v>
      </c>
      <c r="B444">
        <v>11</v>
      </c>
      <c r="C444" s="8">
        <v>94.933800000000005</v>
      </c>
      <c r="D444" s="8">
        <v>185</v>
      </c>
      <c r="E444" s="8">
        <v>194</v>
      </c>
      <c r="F444" s="8">
        <v>1</v>
      </c>
      <c r="G444" s="8">
        <v>5.8</v>
      </c>
      <c r="H444" s="8">
        <v>2.36</v>
      </c>
      <c r="I444" s="8">
        <v>0.51</v>
      </c>
      <c r="J444" s="9">
        <f t="shared" si="29"/>
        <v>0.213588</v>
      </c>
      <c r="K444" s="13">
        <v>14159.1855515139</v>
      </c>
      <c r="L444" s="8">
        <f>help_quarterly_to_monthly!N444</f>
        <v>14304.477445019078</v>
      </c>
      <c r="M444" s="8">
        <f t="shared" si="30"/>
        <v>-1.0157092005885882</v>
      </c>
      <c r="N444" s="11">
        <v>-4.3547000000000004E-3</v>
      </c>
      <c r="O444" s="8">
        <v>138.9</v>
      </c>
      <c r="P444" s="11">
        <v>-0.59141700545710896</v>
      </c>
      <c r="Q444" s="11">
        <v>-8.7097000000000008E-3</v>
      </c>
      <c r="R444" s="8">
        <v>0</v>
      </c>
      <c r="S444" s="10">
        <v>0</v>
      </c>
      <c r="T444" s="12">
        <v>2.2000000000000001E-3</v>
      </c>
      <c r="U444" s="8">
        <v>0.8742364144616892</v>
      </c>
      <c r="V444" s="11">
        <v>0.85899133999999999</v>
      </c>
    </row>
    <row r="445" spans="1:22" x14ac:dyDescent="0.2">
      <c r="A445">
        <v>2003</v>
      </c>
      <c r="B445">
        <v>12</v>
      </c>
      <c r="C445" s="8">
        <v>94.866200000000006</v>
      </c>
      <c r="D445" s="8">
        <v>185.5</v>
      </c>
      <c r="E445" s="8">
        <v>194.2</v>
      </c>
      <c r="F445" s="8">
        <v>0.98</v>
      </c>
      <c r="G445" s="8">
        <v>5.7</v>
      </c>
      <c r="H445" s="8">
        <v>2.33</v>
      </c>
      <c r="I445" s="8">
        <v>-0.02</v>
      </c>
      <c r="J445" s="9">
        <f t="shared" si="29"/>
        <v>-8.3759999999999998E-3</v>
      </c>
      <c r="K445" s="13">
        <v>14198.701959202401</v>
      </c>
      <c r="L445" s="8">
        <f>help_quarterly_to_monthly!N445</f>
        <v>14336.713867879887</v>
      </c>
      <c r="M445" s="8">
        <f t="shared" si="30"/>
        <v>-0.96264674003636586</v>
      </c>
      <c r="N445" s="11">
        <v>0</v>
      </c>
      <c r="O445" s="8">
        <v>139.5</v>
      </c>
      <c r="P445" s="11">
        <v>-0.54943078873404905</v>
      </c>
      <c r="Q445" s="11">
        <v>3.7096E-3</v>
      </c>
      <c r="R445" s="8">
        <v>3.0121599999999998E-2</v>
      </c>
      <c r="S445" s="10">
        <v>-0.21718806225669701</v>
      </c>
      <c r="T445" s="12">
        <v>2.0000000000000001E-4</v>
      </c>
      <c r="U445" s="8">
        <v>0.74009550441398986</v>
      </c>
      <c r="V445" s="11">
        <v>0.83837547000000001</v>
      </c>
    </row>
    <row r="446" spans="1:22" x14ac:dyDescent="0.2">
      <c r="A446">
        <v>2004</v>
      </c>
      <c r="B446">
        <v>1</v>
      </c>
      <c r="C446" s="8">
        <v>95.108500000000006</v>
      </c>
      <c r="D446" s="8">
        <v>186.3</v>
      </c>
      <c r="E446" s="8">
        <v>194.6</v>
      </c>
      <c r="F446" s="8">
        <v>1</v>
      </c>
      <c r="G446" s="8">
        <v>5.7</v>
      </c>
      <c r="H446" s="8">
        <v>2.29</v>
      </c>
      <c r="I446" s="8">
        <v>0.1</v>
      </c>
      <c r="J446" s="9">
        <f t="shared" si="29"/>
        <v>4.1880000000000001E-2</v>
      </c>
      <c r="K446" s="13">
        <v>14113.677748235001</v>
      </c>
      <c r="L446" s="8">
        <f>help_quarterly_to_monthly!N446</f>
        <v>14369.02293841083</v>
      </c>
      <c r="M446" s="8">
        <f t="shared" si="30"/>
        <v>-1.7770532573460396</v>
      </c>
      <c r="N446" s="11">
        <v>6.4519999999999996E-4</v>
      </c>
      <c r="O446" s="8">
        <v>141.4</v>
      </c>
      <c r="P446" s="11">
        <v>-0.73410986576574</v>
      </c>
      <c r="Q446" s="11">
        <v>1.9354999999999999E-3</v>
      </c>
      <c r="R446" s="8">
        <v>8.8057099999999999E-2</v>
      </c>
      <c r="S446" s="10">
        <v>-8.4795712281570498E-2</v>
      </c>
      <c r="T446" s="12">
        <v>3.3E-3</v>
      </c>
      <c r="U446" s="8">
        <v>0.75299117991658049</v>
      </c>
      <c r="V446" s="11">
        <v>0.81715773999999997</v>
      </c>
    </row>
    <row r="447" spans="1:22" x14ac:dyDescent="0.2">
      <c r="A447">
        <v>2004</v>
      </c>
      <c r="B447">
        <v>2</v>
      </c>
      <c r="C447" s="8">
        <v>95.684700000000007</v>
      </c>
      <c r="D447" s="8">
        <v>186.7</v>
      </c>
      <c r="E447" s="8">
        <v>194.9</v>
      </c>
      <c r="F447" s="8">
        <v>1.01</v>
      </c>
      <c r="G447" s="8">
        <v>5.6</v>
      </c>
      <c r="H447" s="8">
        <v>2.19</v>
      </c>
      <c r="I447" s="8">
        <v>0.43</v>
      </c>
      <c r="J447" s="9">
        <f t="shared" si="29"/>
        <v>0.18008399999999999</v>
      </c>
      <c r="K447" s="13">
        <v>14234.545125845099</v>
      </c>
      <c r="L447" s="8">
        <f>help_quarterly_to_monthly!N447</f>
        <v>14401.404820329946</v>
      </c>
      <c r="M447" s="8">
        <f t="shared" si="30"/>
        <v>-1.1586348454651896</v>
      </c>
      <c r="N447" s="11">
        <v>4.3547000000000004E-3</v>
      </c>
      <c r="O447" s="8">
        <v>142.1</v>
      </c>
      <c r="P447" s="11">
        <v>-0.35494404209170999</v>
      </c>
      <c r="Q447" s="11">
        <v>4.3550000000000004E-3</v>
      </c>
      <c r="R447" s="8">
        <v>0</v>
      </c>
      <c r="S447" s="10">
        <v>0</v>
      </c>
      <c r="T447" s="12">
        <v>-1.6999999999999999E-3</v>
      </c>
      <c r="U447" s="8">
        <v>0.74652051368146166</v>
      </c>
      <c r="V447" s="11">
        <v>0.83013404999999996</v>
      </c>
    </row>
    <row r="448" spans="1:22" x14ac:dyDescent="0.2">
      <c r="A448">
        <v>2004</v>
      </c>
      <c r="B448">
        <v>3</v>
      </c>
      <c r="C448" s="8">
        <v>95.208799999999997</v>
      </c>
      <c r="D448" s="8">
        <v>187.1</v>
      </c>
      <c r="E448" s="8">
        <v>195.5</v>
      </c>
      <c r="F448" s="8">
        <v>1</v>
      </c>
      <c r="G448" s="8">
        <v>5.8</v>
      </c>
      <c r="H448" s="8">
        <v>2.2799999999999998</v>
      </c>
      <c r="I448" s="8">
        <v>0.49</v>
      </c>
      <c r="J448" s="9">
        <f t="shared" si="29"/>
        <v>0.20521200000000001</v>
      </c>
      <c r="K448" s="13">
        <v>14315.740141341499</v>
      </c>
      <c r="L448" s="8">
        <f>help_quarterly_to_monthly!N448</f>
        <v>14434.299246875133</v>
      </c>
      <c r="M448" s="8">
        <f t="shared" si="30"/>
        <v>-0.82137070533091494</v>
      </c>
      <c r="N448" s="11">
        <v>0</v>
      </c>
      <c r="O448" s="8">
        <v>143.1</v>
      </c>
      <c r="P448" s="11">
        <v>-0.54806743460025598</v>
      </c>
      <c r="Q448" s="11">
        <v>-2.5806000000000002E-3</v>
      </c>
      <c r="R448" s="8">
        <v>-2.63146E-2</v>
      </c>
      <c r="S448" s="10">
        <v>7.9057776391788404E-2</v>
      </c>
      <c r="T448" s="12">
        <v>-1.43E-2</v>
      </c>
      <c r="U448" s="8">
        <v>0.90794365754334549</v>
      </c>
      <c r="V448" s="11">
        <v>0.84728323999999999</v>
      </c>
    </row>
    <row r="449" spans="1:22" x14ac:dyDescent="0.2">
      <c r="A449">
        <v>2004</v>
      </c>
      <c r="B449">
        <v>4</v>
      </c>
      <c r="C449" s="8">
        <v>95.638499999999993</v>
      </c>
      <c r="D449" s="8">
        <v>187.4</v>
      </c>
      <c r="E449" s="8">
        <v>195.9</v>
      </c>
      <c r="F449" s="8">
        <v>1</v>
      </c>
      <c r="G449" s="8">
        <v>5.6</v>
      </c>
      <c r="H449" s="8">
        <v>2.11</v>
      </c>
      <c r="I449" s="8">
        <v>0.1</v>
      </c>
      <c r="J449" s="9">
        <f t="shared" si="29"/>
        <v>4.1880000000000001E-2</v>
      </c>
      <c r="K449" s="13">
        <v>14269.4222910884</v>
      </c>
      <c r="L449" s="8">
        <f>help_quarterly_to_monthly!N449</f>
        <v>14467.26880798612</v>
      </c>
      <c r="M449" s="8">
        <f t="shared" si="30"/>
        <v>-1.3675457304595517</v>
      </c>
      <c r="N449" s="11">
        <v>0</v>
      </c>
      <c r="O449" s="8">
        <v>144.80000000000001</v>
      </c>
      <c r="P449" s="11">
        <v>-0.78493734827306605</v>
      </c>
      <c r="Q449" s="11">
        <v>-2.4195000000000002E-3</v>
      </c>
      <c r="R449" s="8">
        <v>0</v>
      </c>
      <c r="S449" s="10">
        <v>-0.10354005982081201</v>
      </c>
      <c r="T449" s="12">
        <v>-1.23E-2</v>
      </c>
      <c r="U449" s="8">
        <v>0.86926484675509075</v>
      </c>
      <c r="V449" s="11">
        <v>0.91926761999999995</v>
      </c>
    </row>
    <row r="450" spans="1:22" x14ac:dyDescent="0.2">
      <c r="A450">
        <v>2004</v>
      </c>
      <c r="B450">
        <v>5</v>
      </c>
      <c r="C450" s="8">
        <v>96.396600000000007</v>
      </c>
      <c r="D450" s="8">
        <v>188.2</v>
      </c>
      <c r="E450" s="8">
        <v>196.2</v>
      </c>
      <c r="F450" s="8">
        <v>1</v>
      </c>
      <c r="G450" s="8">
        <v>5.6</v>
      </c>
      <c r="H450" s="8">
        <v>2.0299999999999998</v>
      </c>
      <c r="I450" s="8">
        <v>0.57999999999999996</v>
      </c>
      <c r="J450" s="9">
        <f t="shared" si="29"/>
        <v>0.24290399999999998</v>
      </c>
      <c r="K450" s="13">
        <v>14405.3395431307</v>
      </c>
      <c r="L450" s="8">
        <f>help_quarterly_to_monthly!N450</f>
        <v>14500.313675278645</v>
      </c>
      <c r="M450" s="8">
        <f t="shared" si="30"/>
        <v>-0.65497984577992385</v>
      </c>
      <c r="N450" s="11">
        <v>-1.0368799999999999E-2</v>
      </c>
      <c r="O450" s="8">
        <v>146.80000000000001</v>
      </c>
      <c r="P450" s="11">
        <v>-0.39525166438542803</v>
      </c>
      <c r="Q450" s="11">
        <v>-4.5161000000000003E-3</v>
      </c>
      <c r="R450" s="8">
        <v>1.27136E-2</v>
      </c>
      <c r="S450" s="10">
        <v>0</v>
      </c>
      <c r="T450" s="12">
        <v>-1.7299999999999999E-2</v>
      </c>
      <c r="U450" s="8">
        <v>1.0677554614881157</v>
      </c>
      <c r="V450" s="11">
        <v>1.0390396500000001</v>
      </c>
    </row>
    <row r="451" spans="1:22" x14ac:dyDescent="0.2">
      <c r="A451">
        <v>2004</v>
      </c>
      <c r="B451">
        <v>6</v>
      </c>
      <c r="C451" s="8">
        <v>95.601900000000001</v>
      </c>
      <c r="D451" s="8">
        <v>188.9</v>
      </c>
      <c r="E451" s="8">
        <v>196.6</v>
      </c>
      <c r="F451" s="8">
        <v>1.03</v>
      </c>
      <c r="G451" s="8">
        <v>5.6</v>
      </c>
      <c r="H451" s="8">
        <v>2.0499999999999998</v>
      </c>
      <c r="I451" s="8">
        <v>-0.31</v>
      </c>
      <c r="J451" s="9">
        <f t="shared" si="29"/>
        <v>-0.129828</v>
      </c>
      <c r="K451" s="13">
        <v>14314.412218408101</v>
      </c>
      <c r="L451" s="8">
        <f>help_quarterly_to_monthly!N451</f>
        <v>14533.980077434839</v>
      </c>
      <c r="M451" s="8">
        <f t="shared" si="30"/>
        <v>-1.5107207926315702</v>
      </c>
      <c r="N451" s="11">
        <v>-1.2777000000000001E-3</v>
      </c>
      <c r="O451" s="8">
        <v>147.19999999999999</v>
      </c>
      <c r="P451" s="11">
        <v>-0.40291922160374899</v>
      </c>
      <c r="Q451" s="11">
        <v>-8.1709999999999997E-4</v>
      </c>
      <c r="R451" s="8">
        <v>-1.8041999999999999E-3</v>
      </c>
      <c r="S451" s="10">
        <v>0.16518745961065001</v>
      </c>
      <c r="T451" s="12">
        <v>-4.36E-2</v>
      </c>
      <c r="U451" s="8">
        <v>1.3248040524739606</v>
      </c>
      <c r="V451" s="11">
        <v>1.3410007100000001</v>
      </c>
    </row>
    <row r="452" spans="1:22" x14ac:dyDescent="0.2">
      <c r="A452">
        <v>2004</v>
      </c>
      <c r="B452">
        <v>7</v>
      </c>
      <c r="C452" s="8">
        <v>96.338499999999996</v>
      </c>
      <c r="D452" s="8">
        <v>189.1</v>
      </c>
      <c r="E452" s="8">
        <v>196.8</v>
      </c>
      <c r="F452" s="8">
        <v>1.26</v>
      </c>
      <c r="G452" s="8">
        <v>5.5</v>
      </c>
      <c r="H452" s="8">
        <v>2.12</v>
      </c>
      <c r="I452" s="8">
        <v>0.46</v>
      </c>
      <c r="J452" s="9">
        <f t="shared" si="29"/>
        <v>0.19264800000000001</v>
      </c>
      <c r="K452" s="13">
        <v>14434.885277734</v>
      </c>
      <c r="L452" s="8">
        <f>help_quarterly_to_monthly!N452</f>
        <v>14567.724645254197</v>
      </c>
      <c r="M452" s="8">
        <f t="shared" si="30"/>
        <v>-0.91187450857997954</v>
      </c>
      <c r="N452" s="11">
        <v>-4.8335000000000001E-3</v>
      </c>
      <c r="O452" s="8">
        <v>147.4</v>
      </c>
      <c r="P452" s="11">
        <v>-0.33873470769487202</v>
      </c>
      <c r="Q452" s="11">
        <v>-9.6667000000000003E-3</v>
      </c>
      <c r="R452" s="8">
        <v>0</v>
      </c>
      <c r="S452" s="10">
        <v>0</v>
      </c>
      <c r="T452" s="12">
        <v>-3.3599999999999998E-2</v>
      </c>
      <c r="U452" s="8">
        <v>1.4383094224338921</v>
      </c>
      <c r="V452" s="11">
        <v>1.4293003099999999</v>
      </c>
    </row>
    <row r="453" spans="1:22" x14ac:dyDescent="0.2">
      <c r="A453">
        <v>2004</v>
      </c>
      <c r="B453">
        <v>8</v>
      </c>
      <c r="C453" s="8">
        <v>96.409499999999994</v>
      </c>
      <c r="D453" s="8">
        <v>189.2</v>
      </c>
      <c r="E453" s="8">
        <v>196.9</v>
      </c>
      <c r="F453" s="8">
        <v>1.43</v>
      </c>
      <c r="G453" s="8">
        <v>5.4</v>
      </c>
      <c r="H453" s="8">
        <v>2.1800000000000002</v>
      </c>
      <c r="I453" s="8">
        <v>0.28999999999999998</v>
      </c>
      <c r="J453" s="9">
        <f t="shared" ref="J453:J516" si="31">I453*0.4188</f>
        <v>0.12145199999999999</v>
      </c>
      <c r="K453" s="13">
        <v>14472.3372529239</v>
      </c>
      <c r="L453" s="8">
        <f>help_quarterly_to_monthly!N453</f>
        <v>14601.547560219407</v>
      </c>
      <c r="M453" s="8">
        <f t="shared" si="30"/>
        <v>-0.88490830689432753</v>
      </c>
      <c r="N453" s="11">
        <v>5.2373000000000003E-3</v>
      </c>
      <c r="O453" s="8">
        <v>148</v>
      </c>
      <c r="P453" s="11">
        <v>-0.42231511633180102</v>
      </c>
      <c r="Q453" s="11">
        <v>2.83799E-2</v>
      </c>
      <c r="R453" s="8">
        <v>3.3126299999999997E-2</v>
      </c>
      <c r="S453" s="10">
        <v>0.29619425183664699</v>
      </c>
      <c r="T453" s="12">
        <v>1.34E-2</v>
      </c>
      <c r="U453" s="8">
        <v>1.6265954931553321</v>
      </c>
      <c r="V453" s="11">
        <v>1.4823479100000001</v>
      </c>
    </row>
    <row r="454" spans="1:22" x14ac:dyDescent="0.2">
      <c r="A454">
        <v>2004</v>
      </c>
      <c r="B454">
        <v>9</v>
      </c>
      <c r="C454" s="8">
        <v>96.490700000000004</v>
      </c>
      <c r="D454" s="8">
        <v>189.8</v>
      </c>
      <c r="E454" s="8">
        <v>197.5</v>
      </c>
      <c r="F454" s="8">
        <v>1.61</v>
      </c>
      <c r="G454" s="8">
        <v>5.4</v>
      </c>
      <c r="H454" s="8">
        <v>2.14</v>
      </c>
      <c r="I454" s="8">
        <v>0.15</v>
      </c>
      <c r="J454" s="9">
        <f t="shared" si="31"/>
        <v>6.2820000000000001E-2</v>
      </c>
      <c r="K454" s="13">
        <v>14488.361319101399</v>
      </c>
      <c r="L454" s="8">
        <f>help_quarterly_to_monthly!N454</f>
        <v>14635.732228979745</v>
      </c>
      <c r="M454" s="8">
        <f t="shared" si="30"/>
        <v>-1.0069254313531451</v>
      </c>
      <c r="N454" s="11">
        <v>2.1427E-3</v>
      </c>
      <c r="O454" s="8">
        <v>147.69999999999999</v>
      </c>
      <c r="P454" s="11">
        <v>-0.57388314855485201</v>
      </c>
      <c r="Q454" s="11">
        <v>8.2766999999999997E-3</v>
      </c>
      <c r="R454" s="8">
        <v>2.9069E-3</v>
      </c>
      <c r="S454" s="10">
        <v>0.14244959021954801</v>
      </c>
      <c r="T454" s="12">
        <v>-2.46E-2</v>
      </c>
      <c r="U454" s="8">
        <v>1.9264559340390148</v>
      </c>
      <c r="V454" s="11">
        <v>1.6752136900000001</v>
      </c>
    </row>
    <row r="455" spans="1:22" x14ac:dyDescent="0.2">
      <c r="A455">
        <v>2004</v>
      </c>
      <c r="B455">
        <v>10</v>
      </c>
      <c r="C455" s="8">
        <v>97.409400000000005</v>
      </c>
      <c r="D455" s="8">
        <v>190.8</v>
      </c>
      <c r="E455" s="8">
        <v>197.9</v>
      </c>
      <c r="F455" s="8">
        <v>1.76</v>
      </c>
      <c r="G455" s="8">
        <v>5.5</v>
      </c>
      <c r="H455" s="8">
        <v>2.11</v>
      </c>
      <c r="I455" s="8">
        <v>0.48</v>
      </c>
      <c r="J455" s="9">
        <f t="shared" si="31"/>
        <v>0.20102400000000001</v>
      </c>
      <c r="K455" s="13">
        <v>14585.1215868605</v>
      </c>
      <c r="L455" s="8">
        <f>help_quarterly_to_monthly!N455</f>
        <v>14669.996929775964</v>
      </c>
      <c r="M455" s="8">
        <f t="shared" si="30"/>
        <v>-0.57856414913891596</v>
      </c>
      <c r="N455" s="11">
        <v>0</v>
      </c>
      <c r="O455" s="8">
        <v>150</v>
      </c>
      <c r="P455" s="11">
        <v>-0.53697306255538702</v>
      </c>
      <c r="Q455" s="11">
        <v>-6.6667000000000002E-3</v>
      </c>
      <c r="R455" s="8">
        <v>0</v>
      </c>
      <c r="S455" s="10">
        <v>0</v>
      </c>
      <c r="T455" s="12">
        <v>-1.46E-2</v>
      </c>
      <c r="U455" s="8">
        <v>2.0808222682161066</v>
      </c>
      <c r="V455" s="11">
        <v>1.8158737599999999</v>
      </c>
    </row>
    <row r="456" spans="1:22" x14ac:dyDescent="0.2">
      <c r="A456">
        <v>2004</v>
      </c>
      <c r="B456">
        <v>11</v>
      </c>
      <c r="C456" s="8">
        <v>97.613699999999994</v>
      </c>
      <c r="D456" s="8">
        <v>191.7</v>
      </c>
      <c r="E456" s="8">
        <v>198.3</v>
      </c>
      <c r="F456" s="8">
        <v>1.93</v>
      </c>
      <c r="G456" s="8">
        <v>5.4</v>
      </c>
      <c r="H456" s="8">
        <v>2.0099999999999998</v>
      </c>
      <c r="I456" s="8">
        <v>-0.01</v>
      </c>
      <c r="J456" s="9">
        <f t="shared" si="31"/>
        <v>-4.1879999999999999E-3</v>
      </c>
      <c r="K456" s="13">
        <v>14593.3588188585</v>
      </c>
      <c r="L456" s="8">
        <f>help_quarterly_to_monthly!N456</f>
        <v>14704.341849976465</v>
      </c>
      <c r="M456" s="8">
        <f t="shared" si="30"/>
        <v>-0.75476367626846619</v>
      </c>
      <c r="N456" s="11">
        <v>-5.2500000000000003E-3</v>
      </c>
      <c r="O456" s="8">
        <v>151.4</v>
      </c>
      <c r="P456" s="11">
        <v>-0.69124517215384595</v>
      </c>
      <c r="Q456" s="11">
        <v>-6.9931000000000004E-3</v>
      </c>
      <c r="R456" s="8">
        <v>-6.0384000000000002E-3</v>
      </c>
      <c r="S456" s="10">
        <v>0.29280969632125498</v>
      </c>
      <c r="T456" s="12">
        <v>9.7999999999999997E-3</v>
      </c>
      <c r="U456" s="8">
        <v>2.3531338050414146</v>
      </c>
      <c r="V456" s="11">
        <v>2.03987462</v>
      </c>
    </row>
    <row r="457" spans="1:22" x14ac:dyDescent="0.2">
      <c r="A457">
        <v>2004</v>
      </c>
      <c r="B457">
        <v>12</v>
      </c>
      <c r="C457" s="8">
        <v>98.331800000000001</v>
      </c>
      <c r="D457" s="8">
        <v>191.7</v>
      </c>
      <c r="E457" s="8">
        <v>198.6</v>
      </c>
      <c r="F457" s="8">
        <v>2.16</v>
      </c>
      <c r="G457" s="8">
        <v>5.4</v>
      </c>
      <c r="H457" s="8">
        <v>1.92</v>
      </c>
      <c r="I457" s="8">
        <v>0.8</v>
      </c>
      <c r="J457" s="9">
        <f t="shared" si="31"/>
        <v>0.33504</v>
      </c>
      <c r="K457" s="13">
        <v>14651.776786751199</v>
      </c>
      <c r="L457" s="8">
        <f>help_quarterly_to_monthly!N457</f>
        <v>14737.861023057783</v>
      </c>
      <c r="M457" s="8">
        <f t="shared" si="30"/>
        <v>-0.58410264672670298</v>
      </c>
      <c r="N457" s="11">
        <v>-7.5512000000000001E-3</v>
      </c>
      <c r="O457" s="8">
        <v>150.19999999999999</v>
      </c>
      <c r="P457" s="11">
        <v>-0.74635483803330005</v>
      </c>
      <c r="Q457" s="11">
        <v>-5.9001000000000001E-3</v>
      </c>
      <c r="R457" s="8">
        <v>2.7219000000000002E-3</v>
      </c>
      <c r="S457" s="10">
        <v>0.16700778411285599</v>
      </c>
      <c r="T457" s="12">
        <v>-8.9999999999999993E-3</v>
      </c>
      <c r="U457" s="8">
        <v>2.534879938352959</v>
      </c>
      <c r="V457" s="11">
        <v>2.29268253</v>
      </c>
    </row>
    <row r="458" spans="1:22" x14ac:dyDescent="0.2">
      <c r="A458">
        <v>2005</v>
      </c>
      <c r="B458">
        <v>1</v>
      </c>
      <c r="C458" s="8">
        <v>98.784499999999994</v>
      </c>
      <c r="D458" s="8">
        <v>191.6</v>
      </c>
      <c r="E458" s="8">
        <v>199</v>
      </c>
      <c r="F458" s="8">
        <v>2.2799999999999998</v>
      </c>
      <c r="G458" s="8">
        <v>5.3</v>
      </c>
      <c r="H458" s="8">
        <v>1.8</v>
      </c>
      <c r="I458" s="8">
        <v>0.23</v>
      </c>
      <c r="J458" s="9">
        <f t="shared" si="31"/>
        <v>9.6324000000000007E-2</v>
      </c>
      <c r="K458" s="13">
        <v>14780.745655062299</v>
      </c>
      <c r="L458" s="8">
        <f>help_quarterly_to_monthly!N458</f>
        <v>14771.456604520732</v>
      </c>
      <c r="M458" s="8">
        <f t="shared" si="30"/>
        <v>6.2885135774104484E-2</v>
      </c>
      <c r="N458" s="11">
        <v>-3.8287999999999998E-3</v>
      </c>
      <c r="O458" s="8">
        <v>150.9</v>
      </c>
      <c r="P458" s="11">
        <v>-0.72025864035384701</v>
      </c>
      <c r="Q458" s="11">
        <v>-2.0969000000000001E-3</v>
      </c>
      <c r="R458" s="8">
        <v>0</v>
      </c>
      <c r="S458" s="10">
        <v>0.13283148104270701</v>
      </c>
      <c r="T458" s="12">
        <v>-2.01E-2</v>
      </c>
      <c r="U458" s="8">
        <v>2.6782117062008344</v>
      </c>
      <c r="V458" s="11">
        <v>2.5119642199999999</v>
      </c>
    </row>
    <row r="459" spans="1:22" x14ac:dyDescent="0.2">
      <c r="A459">
        <v>2005</v>
      </c>
      <c r="B459">
        <v>2</v>
      </c>
      <c r="C459" s="8">
        <v>99.463899999999995</v>
      </c>
      <c r="D459" s="8">
        <v>192.4</v>
      </c>
      <c r="E459" s="8">
        <v>199.4</v>
      </c>
      <c r="F459" s="8">
        <v>2.5</v>
      </c>
      <c r="G459" s="8">
        <v>5.4</v>
      </c>
      <c r="H459" s="8">
        <v>1.65</v>
      </c>
      <c r="I459" s="8">
        <v>0.35</v>
      </c>
      <c r="J459" s="9">
        <f t="shared" si="31"/>
        <v>0.14657999999999999</v>
      </c>
      <c r="K459" s="13">
        <v>14752.885054083299</v>
      </c>
      <c r="L459" s="8">
        <f>help_quarterly_to_monthly!N459</f>
        <v>14805.128768541519</v>
      </c>
      <c r="M459" s="8">
        <f t="shared" si="30"/>
        <v>-0.35287578564821009</v>
      </c>
      <c r="N459" s="11">
        <v>0</v>
      </c>
      <c r="O459" s="8">
        <v>151.6</v>
      </c>
      <c r="P459" s="11">
        <v>-0.98575157850982797</v>
      </c>
      <c r="Q459" s="11">
        <v>0</v>
      </c>
      <c r="R459" s="8">
        <v>-2.5875999999999998E-3</v>
      </c>
      <c r="S459" s="10">
        <v>0</v>
      </c>
      <c r="T459" s="12">
        <v>-2.01E-2</v>
      </c>
      <c r="U459" s="8">
        <v>2.8393581606998897</v>
      </c>
      <c r="V459" s="11">
        <v>2.69388323</v>
      </c>
    </row>
    <row r="460" spans="1:22" x14ac:dyDescent="0.2">
      <c r="A460">
        <v>2005</v>
      </c>
      <c r="B460">
        <v>3</v>
      </c>
      <c r="C460" s="8">
        <v>99.306100000000001</v>
      </c>
      <c r="D460" s="8">
        <v>193.1</v>
      </c>
      <c r="E460" s="8">
        <v>200.1</v>
      </c>
      <c r="F460" s="8">
        <v>2.63</v>
      </c>
      <c r="G460" s="8">
        <v>5.2</v>
      </c>
      <c r="H460" s="8">
        <v>1.56</v>
      </c>
      <c r="I460" s="8">
        <v>-0.28999999999999998</v>
      </c>
      <c r="J460" s="9">
        <f t="shared" si="31"/>
        <v>-0.12145199999999999</v>
      </c>
      <c r="K460" s="13">
        <v>14781.8191422358</v>
      </c>
      <c r="L460" s="8">
        <f>help_quarterly_to_monthly!N460</f>
        <v>14837.601681816324</v>
      </c>
      <c r="M460" s="8">
        <f t="shared" si="30"/>
        <v>-0.375953882418123</v>
      </c>
      <c r="N460" s="11">
        <v>0</v>
      </c>
      <c r="O460" s="8">
        <v>153.69999999999999</v>
      </c>
      <c r="P460" s="11">
        <v>-0.69632356513579896</v>
      </c>
      <c r="Q460" s="11">
        <v>3.2258E-3</v>
      </c>
      <c r="R460" s="8">
        <v>4.9398600000000001E-2</v>
      </c>
      <c r="S460" s="10">
        <v>7.9348300221126405E-2</v>
      </c>
      <c r="T460" s="12">
        <v>6.6E-3</v>
      </c>
      <c r="U460" s="8">
        <v>2.963444076039818</v>
      </c>
      <c r="V460" s="11">
        <v>2.9129195499999998</v>
      </c>
    </row>
    <row r="461" spans="1:22" x14ac:dyDescent="0.2">
      <c r="A461">
        <v>2005</v>
      </c>
      <c r="B461">
        <v>4</v>
      </c>
      <c r="C461" s="8">
        <v>99.473399999999998</v>
      </c>
      <c r="D461" s="8">
        <v>193.7</v>
      </c>
      <c r="E461" s="8">
        <v>200.2</v>
      </c>
      <c r="F461" s="8">
        <v>2.79</v>
      </c>
      <c r="G461" s="8">
        <v>5.2</v>
      </c>
      <c r="H461" s="8">
        <v>1.71</v>
      </c>
      <c r="I461" s="8">
        <v>0.54</v>
      </c>
      <c r="J461" s="9">
        <f t="shared" si="31"/>
        <v>0.22615200000000002</v>
      </c>
      <c r="K461" s="13">
        <v>14806.339662935099</v>
      </c>
      <c r="L461" s="8">
        <f>help_quarterly_to_monthly!N461</f>
        <v>14870.145819739899</v>
      </c>
      <c r="M461" s="8">
        <f t="shared" si="30"/>
        <v>-0.42908897853642936</v>
      </c>
      <c r="N461" s="11">
        <v>0</v>
      </c>
      <c r="O461" s="8">
        <v>155</v>
      </c>
      <c r="P461" s="11">
        <v>-0.44706992892892899</v>
      </c>
      <c r="Q461" s="11">
        <v>6.7742000000000002E-3</v>
      </c>
      <c r="R461" s="8">
        <v>0</v>
      </c>
      <c r="S461" s="10">
        <v>0.29663243188450999</v>
      </c>
      <c r="T461" s="12">
        <v>-3.5999999999999999E-3</v>
      </c>
      <c r="U461" s="8">
        <v>3.0767634151039456</v>
      </c>
      <c r="V461" s="11">
        <v>2.99141484</v>
      </c>
    </row>
    <row r="462" spans="1:22" x14ac:dyDescent="0.2">
      <c r="A462">
        <v>2005</v>
      </c>
      <c r="B462">
        <v>5</v>
      </c>
      <c r="C462" s="8">
        <v>99.603300000000004</v>
      </c>
      <c r="D462" s="8">
        <v>193.6</v>
      </c>
      <c r="E462" s="8">
        <v>200.5</v>
      </c>
      <c r="F462" s="8">
        <v>3</v>
      </c>
      <c r="G462" s="8">
        <v>5.0999999999999996</v>
      </c>
      <c r="H462" s="8">
        <v>1.87</v>
      </c>
      <c r="I462" s="8">
        <v>0.01</v>
      </c>
      <c r="J462" s="9">
        <f t="shared" si="31"/>
        <v>4.1879999999999999E-3</v>
      </c>
      <c r="K462" s="13">
        <v>14781.2220992068</v>
      </c>
      <c r="L462" s="8">
        <f>help_quarterly_to_monthly!N462</f>
        <v>14902.761338533233</v>
      </c>
      <c r="M462" s="8">
        <f t="shared" si="30"/>
        <v>-0.81554845149520716</v>
      </c>
      <c r="N462" s="11">
        <v>-5.1732000000000002E-3</v>
      </c>
      <c r="O462" s="8">
        <v>154.30000000000001</v>
      </c>
      <c r="P462" s="11">
        <v>-0.36090832505732801</v>
      </c>
      <c r="Q462" s="11">
        <v>9.3547999999999999E-3</v>
      </c>
      <c r="R462" s="8">
        <v>2.1721600000000001E-2</v>
      </c>
      <c r="S462" s="10">
        <v>0</v>
      </c>
      <c r="T462" s="12">
        <v>6.4000000000000003E-3</v>
      </c>
      <c r="U462" s="8">
        <v>3.1453718728072206</v>
      </c>
      <c r="V462" s="11">
        <v>3.0602819999999999</v>
      </c>
    </row>
    <row r="463" spans="1:22" x14ac:dyDescent="0.2">
      <c r="A463">
        <v>2005</v>
      </c>
      <c r="B463">
        <v>6</v>
      </c>
      <c r="C463" s="8">
        <v>99.985299999999995</v>
      </c>
      <c r="D463" s="8">
        <v>193.7</v>
      </c>
      <c r="E463" s="8">
        <v>200.6</v>
      </c>
      <c r="F463" s="8">
        <v>3.04</v>
      </c>
      <c r="G463" s="8">
        <v>5</v>
      </c>
      <c r="H463" s="8">
        <v>1.86</v>
      </c>
      <c r="I463" s="8">
        <v>0.36</v>
      </c>
      <c r="J463" s="9">
        <f t="shared" si="31"/>
        <v>0.15076799999999999</v>
      </c>
      <c r="K463" s="13">
        <v>14932.290450459501</v>
      </c>
      <c r="L463" s="8">
        <f>help_quarterly_to_monthly!N463</f>
        <v>14934.524770750295</v>
      </c>
      <c r="M463" s="8">
        <f t="shared" si="30"/>
        <v>-1.4960772606376072E-2</v>
      </c>
      <c r="N463" s="11">
        <v>-5.2329999999999998E-4</v>
      </c>
      <c r="O463" s="8">
        <v>154.30000000000001</v>
      </c>
      <c r="P463" s="11">
        <v>-0.51245253665149404</v>
      </c>
      <c r="Q463" s="11">
        <v>1.1451E-3</v>
      </c>
      <c r="R463" s="8">
        <v>3.2721899999999998E-2</v>
      </c>
      <c r="S463" s="10">
        <v>0.25577031896483798</v>
      </c>
      <c r="T463" s="12">
        <v>8.9999999999999993E-3</v>
      </c>
      <c r="U463" s="8">
        <v>3.3173946117490685</v>
      </c>
      <c r="V463" s="11">
        <v>3.2070155200000001</v>
      </c>
    </row>
    <row r="464" spans="1:22" x14ac:dyDescent="0.2">
      <c r="A464">
        <v>2005</v>
      </c>
      <c r="B464">
        <v>7</v>
      </c>
      <c r="C464" s="8">
        <v>99.669200000000004</v>
      </c>
      <c r="D464" s="8">
        <v>194.9</v>
      </c>
      <c r="E464" s="8">
        <v>200.9</v>
      </c>
      <c r="F464" s="8">
        <v>3.26</v>
      </c>
      <c r="G464" s="8">
        <v>5</v>
      </c>
      <c r="H464" s="8">
        <v>1.77</v>
      </c>
      <c r="I464" s="8">
        <v>-0.05</v>
      </c>
      <c r="J464" s="9">
        <f t="shared" si="31"/>
        <v>-2.094E-2</v>
      </c>
      <c r="K464" s="13">
        <v>14954.2408209725</v>
      </c>
      <c r="L464" s="8">
        <f>help_quarterly_to_monthly!N464</f>
        <v>14966.355902878997</v>
      </c>
      <c r="M464" s="8">
        <f t="shared" si="30"/>
        <v>-8.094877594195804E-2</v>
      </c>
      <c r="N464" s="11">
        <v>-4.8335000000000001E-3</v>
      </c>
      <c r="O464" s="8">
        <v>156.30000000000001</v>
      </c>
      <c r="P464" s="11">
        <v>-0.61151295564951003</v>
      </c>
      <c r="Q464" s="11">
        <v>1.45001E-2</v>
      </c>
      <c r="R464" s="8">
        <v>0</v>
      </c>
      <c r="S464" s="10">
        <v>0</v>
      </c>
      <c r="T464" s="12">
        <v>-6.0000000000000001E-3</v>
      </c>
      <c r="U464" s="8">
        <v>3.5764782178224532</v>
      </c>
      <c r="V464" s="11">
        <v>3.4709851700000001</v>
      </c>
    </row>
    <row r="465" spans="1:22" x14ac:dyDescent="0.2">
      <c r="A465">
        <v>2005</v>
      </c>
      <c r="B465">
        <v>8</v>
      </c>
      <c r="C465" s="8">
        <v>99.9435</v>
      </c>
      <c r="D465" s="8">
        <v>196.1</v>
      </c>
      <c r="E465" s="8">
        <v>201.1</v>
      </c>
      <c r="F465" s="8">
        <v>3.5</v>
      </c>
      <c r="G465" s="8">
        <v>4.9000000000000004</v>
      </c>
      <c r="H465" s="8">
        <v>1.7</v>
      </c>
      <c r="I465" s="8">
        <v>0.19</v>
      </c>
      <c r="J465" s="9">
        <f t="shared" si="31"/>
        <v>7.9572000000000004E-2</v>
      </c>
      <c r="K465" s="13">
        <v>14998.5324236136</v>
      </c>
      <c r="L465" s="8">
        <f>help_quarterly_to_monthly!N465</f>
        <v>14998.25487921356</v>
      </c>
      <c r="M465" s="8">
        <f t="shared" si="30"/>
        <v>1.8505112913125288E-3</v>
      </c>
      <c r="N465" s="11">
        <v>-5.2306999999999996E-3</v>
      </c>
      <c r="O465" s="8">
        <v>157.6</v>
      </c>
      <c r="P465" s="11">
        <v>-0.58701809696994001</v>
      </c>
      <c r="Q465" s="11">
        <v>-7.4193000000000002E-3</v>
      </c>
      <c r="R465" s="8">
        <v>-3.3525999999999999E-3</v>
      </c>
      <c r="S465" s="10">
        <v>7.59563427148464E-2</v>
      </c>
      <c r="T465" s="12">
        <v>-4.0099999999999997E-2</v>
      </c>
      <c r="U465" s="8">
        <v>3.6316249811607499</v>
      </c>
      <c r="V465" s="11">
        <v>3.69148078</v>
      </c>
    </row>
    <row r="466" spans="1:22" x14ac:dyDescent="0.2">
      <c r="A466">
        <v>2005</v>
      </c>
      <c r="B466">
        <v>9</v>
      </c>
      <c r="C466" s="8">
        <v>98.0779</v>
      </c>
      <c r="D466" s="8">
        <v>198.8</v>
      </c>
      <c r="E466" s="8">
        <v>201.3</v>
      </c>
      <c r="F466" s="8">
        <v>3.62</v>
      </c>
      <c r="G466" s="8">
        <v>5</v>
      </c>
      <c r="H466" s="8">
        <v>1.83</v>
      </c>
      <c r="I466" s="8">
        <v>-0.56000000000000005</v>
      </c>
      <c r="J466" s="9">
        <f t="shared" si="31"/>
        <v>-0.23452800000000001</v>
      </c>
      <c r="K466" s="13">
        <v>14963.9269745689</v>
      </c>
      <c r="L466" s="8">
        <f>help_quarterly_to_monthly!N466</f>
        <v>15029.110436851828</v>
      </c>
      <c r="M466" s="8">
        <f t="shared" si="30"/>
        <v>-0.43371470691370151</v>
      </c>
      <c r="N466" s="11">
        <v>1.46806E-2</v>
      </c>
      <c r="O466" s="8">
        <v>162.19999999999999</v>
      </c>
      <c r="P466" s="11">
        <v>-0.51057151760273001</v>
      </c>
      <c r="Q466" s="11">
        <v>8.4192999999999994E-3</v>
      </c>
      <c r="R466" s="8">
        <v>2.60565E-2</v>
      </c>
      <c r="S466" s="10">
        <v>0.29288706165110201</v>
      </c>
      <c r="T466" s="12">
        <v>5.6599999999999998E-2</v>
      </c>
      <c r="U466" s="8">
        <v>4.1378669436430364</v>
      </c>
      <c r="V466" s="11">
        <v>3.7195781600000002</v>
      </c>
    </row>
    <row r="467" spans="1:22" x14ac:dyDescent="0.2">
      <c r="A467">
        <v>2005</v>
      </c>
      <c r="B467">
        <v>10</v>
      </c>
      <c r="C467" s="8">
        <v>99.314899999999994</v>
      </c>
      <c r="D467" s="8">
        <v>199.1</v>
      </c>
      <c r="E467" s="8">
        <v>202</v>
      </c>
      <c r="F467" s="8">
        <v>3.78</v>
      </c>
      <c r="G467" s="8">
        <v>5</v>
      </c>
      <c r="H467" s="8">
        <v>1.84</v>
      </c>
      <c r="I467" s="8">
        <v>0.64</v>
      </c>
      <c r="J467" s="9">
        <f t="shared" si="31"/>
        <v>0.26803199999999999</v>
      </c>
      <c r="K467" s="13">
        <v>14986.6807637335</v>
      </c>
      <c r="L467" s="8">
        <f>help_quarterly_to_monthly!N467</f>
        <v>15060.029472904378</v>
      </c>
      <c r="M467" s="8">
        <f t="shared" si="30"/>
        <v>-0.4870422684287834</v>
      </c>
      <c r="N467" s="11">
        <v>2.85001E-2</v>
      </c>
      <c r="O467" s="8">
        <v>166.2</v>
      </c>
      <c r="P467" s="11">
        <v>-0.36144099096216997</v>
      </c>
      <c r="Q467" s="11">
        <v>1.9000099999999999E-2</v>
      </c>
      <c r="R467" s="8">
        <v>0</v>
      </c>
      <c r="S467" s="10">
        <v>0.233096016196956</v>
      </c>
      <c r="T467" s="12">
        <v>-4.1999999999999997E-3</v>
      </c>
      <c r="U467" s="8">
        <v>4.200079005515283</v>
      </c>
      <c r="V467" s="11">
        <v>4.0594587400000002</v>
      </c>
    </row>
    <row r="468" spans="1:22" x14ac:dyDescent="0.2">
      <c r="A468">
        <v>2005</v>
      </c>
      <c r="B468">
        <v>11</v>
      </c>
      <c r="C468" s="8">
        <v>100.3216</v>
      </c>
      <c r="D468" s="8">
        <v>198.1</v>
      </c>
      <c r="E468" s="8">
        <v>202.5</v>
      </c>
      <c r="F468" s="8">
        <v>4</v>
      </c>
      <c r="G468" s="8">
        <v>5</v>
      </c>
      <c r="H468" s="8">
        <v>1.85</v>
      </c>
      <c r="I468" s="8">
        <v>0.67</v>
      </c>
      <c r="J468" s="9">
        <f t="shared" si="31"/>
        <v>0.28059600000000001</v>
      </c>
      <c r="K468" s="13">
        <v>15025.725019066</v>
      </c>
      <c r="L468" s="8">
        <f>help_quarterly_to_monthly!N468</f>
        <v>15091.012117963919</v>
      </c>
      <c r="M468" s="8">
        <f t="shared" si="30"/>
        <v>-0.43262240058904444</v>
      </c>
      <c r="N468" s="11">
        <v>-5.1801E-3</v>
      </c>
      <c r="O468" s="8">
        <v>163.69999999999999</v>
      </c>
      <c r="P468" s="11">
        <v>-0.36574678588367698</v>
      </c>
      <c r="Q468" s="11">
        <v>0</v>
      </c>
      <c r="R468" s="8">
        <v>1.49234E-2</v>
      </c>
      <c r="S468" s="10">
        <v>0</v>
      </c>
      <c r="T468" s="12">
        <v>-4.1999999999999997E-3</v>
      </c>
      <c r="U468" s="8">
        <v>4.3257905360141127</v>
      </c>
      <c r="V468" s="11">
        <v>4.1309551100000004</v>
      </c>
    </row>
    <row r="469" spans="1:22" x14ac:dyDescent="0.2">
      <c r="A469">
        <v>2005</v>
      </c>
      <c r="B469">
        <v>12</v>
      </c>
      <c r="C469" s="8">
        <v>100.94370000000001</v>
      </c>
      <c r="D469" s="8">
        <v>198.1</v>
      </c>
      <c r="E469" s="8">
        <v>202.8</v>
      </c>
      <c r="F469" s="8">
        <v>4.16</v>
      </c>
      <c r="G469" s="8">
        <v>4.9000000000000004</v>
      </c>
      <c r="H469" s="8">
        <v>1.85</v>
      </c>
      <c r="I469" s="8">
        <v>0.35</v>
      </c>
      <c r="J469" s="9">
        <f t="shared" si="31"/>
        <v>0.14657999999999999</v>
      </c>
      <c r="K469" s="13">
        <v>15187.8420991773</v>
      </c>
      <c r="L469" s="8">
        <f>help_quarterly_to_monthly!N469</f>
        <v>15120.890542636569</v>
      </c>
      <c r="M469" s="8">
        <f t="shared" si="30"/>
        <v>0.44277522115476753</v>
      </c>
      <c r="N469" s="11">
        <v>-5.2772000000000001E-3</v>
      </c>
      <c r="O469" s="8">
        <v>163</v>
      </c>
      <c r="P469" s="11">
        <v>-0.33245059369942298</v>
      </c>
      <c r="Q469" s="11">
        <v>-3.0645999999999998E-3</v>
      </c>
      <c r="R469" s="8">
        <v>-5.2487000000000002E-3</v>
      </c>
      <c r="S469" s="10">
        <v>9.9700915137207205E-2</v>
      </c>
      <c r="T469" s="12">
        <v>-4.4999999999999997E-3</v>
      </c>
      <c r="U469" s="8">
        <v>4.3629887483346161</v>
      </c>
      <c r="V469" s="11">
        <v>4.3044669899999999</v>
      </c>
    </row>
    <row r="470" spans="1:22" x14ac:dyDescent="0.2">
      <c r="A470">
        <v>2006</v>
      </c>
      <c r="B470">
        <v>1</v>
      </c>
      <c r="C470" s="8">
        <v>101.06270000000001</v>
      </c>
      <c r="D470" s="8">
        <v>199.3</v>
      </c>
      <c r="E470" s="8">
        <v>203.2</v>
      </c>
      <c r="F470" s="8">
        <v>4.29</v>
      </c>
      <c r="G470" s="8">
        <v>4.7</v>
      </c>
      <c r="H470" s="8">
        <v>1.82</v>
      </c>
      <c r="I470" s="8">
        <v>0.46</v>
      </c>
      <c r="J470" s="9">
        <f t="shared" si="31"/>
        <v>0.19264800000000001</v>
      </c>
      <c r="K470" s="13">
        <v>15234.019662724901</v>
      </c>
      <c r="L470" s="8">
        <f>help_quarterly_to_monthly!N470</f>
        <v>15150.828123067226</v>
      </c>
      <c r="M470" s="8">
        <f t="shared" si="30"/>
        <v>0.54908905956774223</v>
      </c>
      <c r="N470" s="11">
        <v>-3.1714E-3</v>
      </c>
      <c r="O470" s="8">
        <v>164.3</v>
      </c>
      <c r="P470" s="11">
        <v>-0.38225066523778101</v>
      </c>
      <c r="Q470" s="11">
        <v>-1.1289E-3</v>
      </c>
      <c r="R470" s="8">
        <v>2.7689499999999999E-2</v>
      </c>
      <c r="S470" s="10">
        <v>0.13173106853032401</v>
      </c>
      <c r="T470" s="12">
        <v>1.15E-2</v>
      </c>
      <c r="U470" s="8">
        <v>4.5346237994709</v>
      </c>
      <c r="V470" s="11">
        <v>4.5031993699999999</v>
      </c>
    </row>
    <row r="471" spans="1:22" x14ac:dyDescent="0.2">
      <c r="A471">
        <v>2006</v>
      </c>
      <c r="B471">
        <v>2</v>
      </c>
      <c r="C471" s="8">
        <v>101.0669</v>
      </c>
      <c r="D471" s="8">
        <v>199.4</v>
      </c>
      <c r="E471" s="8">
        <v>203.6</v>
      </c>
      <c r="F471" s="8">
        <v>4.49</v>
      </c>
      <c r="G471" s="8">
        <v>4.8</v>
      </c>
      <c r="H471" s="8">
        <v>1.7</v>
      </c>
      <c r="I471" s="8">
        <v>0.08</v>
      </c>
      <c r="J471" s="9">
        <f t="shared" si="31"/>
        <v>3.3503999999999999E-2</v>
      </c>
      <c r="K471" s="13">
        <v>15221.4235616479</v>
      </c>
      <c r="L471" s="8">
        <f>help_quarterly_to_monthly!N471</f>
        <v>15180.824976377315</v>
      </c>
      <c r="M471" s="8">
        <f t="shared" si="30"/>
        <v>0.26743332680378984</v>
      </c>
      <c r="N471" s="11">
        <v>4.8386999999999996E-3</v>
      </c>
      <c r="O471" s="8">
        <v>161.80000000000001</v>
      </c>
      <c r="P471" s="11">
        <v>-0.36370369892856902</v>
      </c>
      <c r="Q471" s="11">
        <v>2.41935E-2</v>
      </c>
      <c r="R471" s="8">
        <v>0</v>
      </c>
      <c r="S471" s="10">
        <v>0</v>
      </c>
      <c r="T471" s="12">
        <v>-1.35E-2</v>
      </c>
      <c r="U471" s="8">
        <v>4.6042328589479364</v>
      </c>
      <c r="V471" s="11">
        <v>4.70438095</v>
      </c>
    </row>
    <row r="472" spans="1:22" x14ac:dyDescent="0.2">
      <c r="A472">
        <v>2006</v>
      </c>
      <c r="B472">
        <v>3</v>
      </c>
      <c r="C472" s="8">
        <v>101.27509999999999</v>
      </c>
      <c r="D472" s="8">
        <v>199.7</v>
      </c>
      <c r="E472" s="8">
        <v>204.3</v>
      </c>
      <c r="F472" s="8">
        <v>4.59</v>
      </c>
      <c r="G472" s="8">
        <v>4.7</v>
      </c>
      <c r="H472" s="8">
        <v>1.69</v>
      </c>
      <c r="I472" s="8">
        <v>0.2</v>
      </c>
      <c r="J472" s="9">
        <f t="shared" si="31"/>
        <v>8.3760000000000001E-2</v>
      </c>
      <c r="K472" s="13">
        <v>15345.9681718257</v>
      </c>
      <c r="L472" s="8">
        <f>help_quarterly_to_monthly!N472</f>
        <v>15209.807279676863</v>
      </c>
      <c r="M472" s="8">
        <f t="shared" si="30"/>
        <v>0.89521773448617559</v>
      </c>
      <c r="N472" s="11">
        <v>0</v>
      </c>
      <c r="O472" s="8">
        <v>162.19999999999999</v>
      </c>
      <c r="P472" s="11">
        <v>-0.44909736231969799</v>
      </c>
      <c r="Q472" s="11">
        <v>3.8709999999999999E-3</v>
      </c>
      <c r="R472" s="8">
        <v>3.9901199999999998E-2</v>
      </c>
      <c r="S472" s="10">
        <v>0.10343370129356801</v>
      </c>
      <c r="T472" s="12">
        <v>3.39E-2</v>
      </c>
      <c r="U472" s="8">
        <v>4.7659006138750577</v>
      </c>
      <c r="V472" s="11">
        <v>4.7859128399999999</v>
      </c>
    </row>
    <row r="473" spans="1:22" x14ac:dyDescent="0.2">
      <c r="A473">
        <v>2006</v>
      </c>
      <c r="B473">
        <v>4</v>
      </c>
      <c r="C473" s="8">
        <v>101.68129999999999</v>
      </c>
      <c r="D473" s="8">
        <v>200.7</v>
      </c>
      <c r="E473" s="8">
        <v>204.8</v>
      </c>
      <c r="F473" s="8">
        <v>4.79</v>
      </c>
      <c r="G473" s="8">
        <v>4.7</v>
      </c>
      <c r="H473" s="8">
        <v>1.69</v>
      </c>
      <c r="I473" s="8">
        <v>-0.06</v>
      </c>
      <c r="J473" s="9">
        <f t="shared" si="31"/>
        <v>-2.5128000000000001E-2</v>
      </c>
      <c r="K473" s="13">
        <v>15259.3321507443</v>
      </c>
      <c r="L473" s="8">
        <f>help_quarterly_to_monthly!N473</f>
        <v>15238.844914218676</v>
      </c>
      <c r="M473" s="8">
        <f t="shared" si="30"/>
        <v>0.1344408755450166</v>
      </c>
      <c r="N473" s="11">
        <v>0</v>
      </c>
      <c r="O473" s="8">
        <v>164.3</v>
      </c>
      <c r="P473" s="11">
        <v>-0.48134127975563401</v>
      </c>
      <c r="Q473" s="11">
        <v>2.6128999999999999E-2</v>
      </c>
      <c r="R473" s="8">
        <v>0</v>
      </c>
      <c r="S473" s="10">
        <v>0</v>
      </c>
      <c r="T473" s="12">
        <v>3.8999999999999998E-3</v>
      </c>
      <c r="U473" s="8">
        <v>4.9122217791598821</v>
      </c>
      <c r="V473" s="11">
        <v>4.8920329499999999</v>
      </c>
    </row>
    <row r="474" spans="1:22" x14ac:dyDescent="0.2">
      <c r="A474">
        <v>2006</v>
      </c>
      <c r="B474">
        <v>5</v>
      </c>
      <c r="C474" s="8">
        <v>101.57899999999999</v>
      </c>
      <c r="D474" s="8">
        <v>201.3</v>
      </c>
      <c r="E474" s="8">
        <v>205.4</v>
      </c>
      <c r="F474" s="8">
        <v>4.9400000000000004</v>
      </c>
      <c r="G474" s="8">
        <v>4.5999999999999996</v>
      </c>
      <c r="H474" s="8">
        <v>1.64</v>
      </c>
      <c r="I474" s="8">
        <v>-0.03</v>
      </c>
      <c r="J474" s="9">
        <f t="shared" si="31"/>
        <v>-1.2564000000000001E-2</v>
      </c>
      <c r="K474" s="13">
        <v>15335.047474706</v>
      </c>
      <c r="L474" s="8">
        <f>help_quarterly_to_monthly!N474</f>
        <v>15267.937985637782</v>
      </c>
      <c r="M474" s="8">
        <f t="shared" si="30"/>
        <v>0.43954520336240144</v>
      </c>
      <c r="N474" s="11">
        <v>0</v>
      </c>
      <c r="O474" s="8">
        <v>165.8</v>
      </c>
      <c r="P474" s="11">
        <v>-0.381992969443047</v>
      </c>
      <c r="Q474" s="11">
        <v>2.4838699999999998E-2</v>
      </c>
      <c r="R474" s="8">
        <v>4.1533500000000001E-2</v>
      </c>
      <c r="S474" s="10">
        <v>0.18021503894086399</v>
      </c>
      <c r="T474" s="12">
        <v>3.7199999999999997E-2</v>
      </c>
      <c r="U474" s="8">
        <v>5.0650707458505213</v>
      </c>
      <c r="V474" s="11">
        <v>4.9511477599999996</v>
      </c>
    </row>
    <row r="475" spans="1:22" x14ac:dyDescent="0.2">
      <c r="A475">
        <v>2006</v>
      </c>
      <c r="B475">
        <v>6</v>
      </c>
      <c r="C475" s="8">
        <v>101.9693</v>
      </c>
      <c r="D475" s="8">
        <v>201.8</v>
      </c>
      <c r="E475" s="8">
        <v>205.9</v>
      </c>
      <c r="F475" s="8">
        <v>4.99</v>
      </c>
      <c r="G475" s="8">
        <v>4.5999999999999996</v>
      </c>
      <c r="H475" s="8">
        <v>1.67</v>
      </c>
      <c r="I475" s="8">
        <v>0.03</v>
      </c>
      <c r="J475" s="9">
        <f t="shared" si="31"/>
        <v>1.2564000000000001E-2</v>
      </c>
      <c r="K475" s="13">
        <v>15314.131060838499</v>
      </c>
      <c r="L475" s="8">
        <f>help_quarterly_to_monthly!N475</f>
        <v>15295.41298243758</v>
      </c>
      <c r="M475" s="8">
        <f t="shared" si="30"/>
        <v>0.12237707097162431</v>
      </c>
      <c r="N475" s="11">
        <v>-9.9989999999999996E-4</v>
      </c>
      <c r="O475" s="8">
        <v>166.1</v>
      </c>
      <c r="P475" s="11">
        <v>-0.40674023603654402</v>
      </c>
      <c r="Q475" s="11">
        <v>8.4945999999999997E-3</v>
      </c>
      <c r="R475" s="8">
        <v>-1.4570400000000001E-2</v>
      </c>
      <c r="S475" s="10">
        <v>0.47565368241726802</v>
      </c>
      <c r="T475" s="12">
        <v>-3.0999999999999999E-3</v>
      </c>
      <c r="U475" s="8">
        <v>5.2625752364816183</v>
      </c>
      <c r="V475" s="11">
        <v>5.1546905199999999</v>
      </c>
    </row>
    <row r="476" spans="1:22" x14ac:dyDescent="0.2">
      <c r="A476">
        <v>2006</v>
      </c>
      <c r="B476">
        <v>7</v>
      </c>
      <c r="C476" s="8">
        <v>101.9319</v>
      </c>
      <c r="D476" s="8">
        <v>202.9</v>
      </c>
      <c r="E476" s="8">
        <v>206.3</v>
      </c>
      <c r="F476" s="8">
        <v>5.24</v>
      </c>
      <c r="G476" s="8">
        <v>4.7</v>
      </c>
      <c r="H476" s="8">
        <v>1.67</v>
      </c>
      <c r="I476" s="8">
        <v>-0.27</v>
      </c>
      <c r="J476" s="9">
        <f t="shared" si="31"/>
        <v>-0.11307600000000001</v>
      </c>
      <c r="K476" s="13">
        <v>15265.391187072601</v>
      </c>
      <c r="L476" s="8">
        <f>help_quarterly_to_monthly!N476</f>
        <v>15322.937421110266</v>
      </c>
      <c r="M476" s="8">
        <f t="shared" si="30"/>
        <v>-0.37555615125324238</v>
      </c>
      <c r="N476" s="11">
        <v>-1.4000200000000001E-2</v>
      </c>
      <c r="O476" s="8">
        <v>166.8</v>
      </c>
      <c r="P476" s="11">
        <v>-0.310517247862718</v>
      </c>
      <c r="Q476" s="11">
        <v>-2.3333300000000001E-2</v>
      </c>
      <c r="R476" s="8">
        <v>0</v>
      </c>
      <c r="S476" s="10">
        <v>0</v>
      </c>
      <c r="T476" s="12">
        <v>2.1899999999999999E-2</v>
      </c>
      <c r="U476" s="8">
        <v>5.2258415406969734</v>
      </c>
      <c r="V476" s="11">
        <v>5.27228238</v>
      </c>
    </row>
    <row r="477" spans="1:22" x14ac:dyDescent="0.2">
      <c r="A477">
        <v>2006</v>
      </c>
      <c r="B477">
        <v>8</v>
      </c>
      <c r="C477" s="8">
        <v>102.3327</v>
      </c>
      <c r="D477" s="8">
        <v>203.8</v>
      </c>
      <c r="E477" s="8">
        <v>206.8</v>
      </c>
      <c r="F477" s="8">
        <v>5.25</v>
      </c>
      <c r="G477" s="8">
        <v>4.7</v>
      </c>
      <c r="H477" s="8">
        <v>1.71</v>
      </c>
      <c r="I477" s="8">
        <v>0.17</v>
      </c>
      <c r="J477" s="9">
        <f t="shared" si="31"/>
        <v>7.1196000000000009E-2</v>
      </c>
      <c r="K477" s="13">
        <v>15326.0180353572</v>
      </c>
      <c r="L477" s="8">
        <f>help_quarterly_to_monthly!N477</f>
        <v>15350.511390627598</v>
      </c>
      <c r="M477" s="8">
        <f t="shared" si="30"/>
        <v>-0.1595605165659375</v>
      </c>
      <c r="N477" s="11">
        <v>-3.6526400000000001E-2</v>
      </c>
      <c r="O477" s="8">
        <v>167.9</v>
      </c>
      <c r="P477" s="11">
        <v>-0.31490576421501798</v>
      </c>
      <c r="Q477" s="11">
        <v>-2.7096700000000001E-2</v>
      </c>
      <c r="R477" s="8">
        <v>-1.32713E-2</v>
      </c>
      <c r="S477" s="10">
        <v>9.0374533402851107E-2</v>
      </c>
      <c r="T477" s="12">
        <v>-1.18E-2</v>
      </c>
      <c r="U477" s="8">
        <v>5.2036030678730949</v>
      </c>
      <c r="V477" s="11">
        <v>5.1839824500000002</v>
      </c>
    </row>
    <row r="478" spans="1:22" x14ac:dyDescent="0.2">
      <c r="A478">
        <v>2006</v>
      </c>
      <c r="B478">
        <v>9</v>
      </c>
      <c r="C478" s="8">
        <v>102.12520000000001</v>
      </c>
      <c r="D478" s="8">
        <v>202.8</v>
      </c>
      <c r="E478" s="8">
        <v>207.2</v>
      </c>
      <c r="F478" s="8">
        <v>5.25</v>
      </c>
      <c r="G478" s="8">
        <v>4.5</v>
      </c>
      <c r="H478" s="8">
        <v>1.71</v>
      </c>
      <c r="I478" s="8">
        <v>-0.01</v>
      </c>
      <c r="J478" s="9">
        <f t="shared" si="31"/>
        <v>-4.1879999999999999E-3</v>
      </c>
      <c r="K478" s="13">
        <v>15388.215318549899</v>
      </c>
      <c r="L478" s="8">
        <f>help_quarterly_to_monthly!N478</f>
        <v>15376.338075001104</v>
      </c>
      <c r="M478" s="8">
        <f t="shared" si="30"/>
        <v>7.7243642087343467E-2</v>
      </c>
      <c r="N478" s="11">
        <v>-1.6149799999999999E-2</v>
      </c>
      <c r="O478" s="8">
        <v>165.4</v>
      </c>
      <c r="P478" s="11">
        <v>-0.39613139758381499</v>
      </c>
      <c r="Q478" s="11">
        <v>-7.9030999999999997E-3</v>
      </c>
      <c r="R478" s="8">
        <v>1.83731E-2</v>
      </c>
      <c r="S478" s="10">
        <v>7.9483168999572196E-2</v>
      </c>
      <c r="T478" s="12">
        <v>8.2000000000000007E-3</v>
      </c>
      <c r="U478" s="8">
        <v>5.154019194262883</v>
      </c>
      <c r="V478" s="11">
        <v>5.1129896099999996</v>
      </c>
    </row>
    <row r="479" spans="1:22" x14ac:dyDescent="0.2">
      <c r="A479">
        <v>2006</v>
      </c>
      <c r="B479">
        <v>10</v>
      </c>
      <c r="C479" s="8">
        <v>102.0668</v>
      </c>
      <c r="D479" s="8">
        <v>201.9</v>
      </c>
      <c r="E479" s="8">
        <v>207.6</v>
      </c>
      <c r="F479" s="8">
        <v>5.25</v>
      </c>
      <c r="G479" s="8">
        <v>4.4000000000000004</v>
      </c>
      <c r="H479" s="8">
        <v>1.69</v>
      </c>
      <c r="I479" s="8">
        <v>-0.24</v>
      </c>
      <c r="J479" s="9">
        <f t="shared" si="31"/>
        <v>-0.100512</v>
      </c>
      <c r="K479" s="13">
        <v>15391.293527465599</v>
      </c>
      <c r="L479" s="8">
        <f>help_quarterly_to_monthly!N479</f>
        <v>15402.20821184399</v>
      </c>
      <c r="M479" s="8">
        <f t="shared" si="30"/>
        <v>-7.0864412610638361E-2</v>
      </c>
      <c r="N479" s="11">
        <v>-1.0622700000000001E-2</v>
      </c>
      <c r="O479" s="8">
        <v>162.19999999999999</v>
      </c>
      <c r="P479" s="11">
        <v>-0.40810430041203299</v>
      </c>
      <c r="Q479" s="11">
        <v>-1.1291999999999999E-3</v>
      </c>
      <c r="R479" s="8">
        <v>2.7870999999999998E-3</v>
      </c>
      <c r="S479" s="10">
        <v>-4.3104584877263603E-2</v>
      </c>
      <c r="T479" s="12">
        <v>-5.1999999999999998E-3</v>
      </c>
      <c r="U479" s="8">
        <v>5.1526349013200372</v>
      </c>
      <c r="V479" s="11">
        <v>5.1179137600000004</v>
      </c>
    </row>
    <row r="480" spans="1:22" x14ac:dyDescent="0.2">
      <c r="A480">
        <v>2006</v>
      </c>
      <c r="B480">
        <v>11</v>
      </c>
      <c r="C480" s="8">
        <v>101.9688</v>
      </c>
      <c r="D480" s="8">
        <v>202</v>
      </c>
      <c r="E480" s="8">
        <v>207.8</v>
      </c>
      <c r="F480" s="8">
        <v>5.25</v>
      </c>
      <c r="G480" s="8">
        <v>4.5</v>
      </c>
      <c r="H480" s="8">
        <v>1.6</v>
      </c>
      <c r="I480" s="8">
        <v>-0.16</v>
      </c>
      <c r="J480" s="9">
        <f t="shared" si="31"/>
        <v>-6.7007999999999998E-2</v>
      </c>
      <c r="K480" s="13">
        <v>15500.0201289785</v>
      </c>
      <c r="L480" s="8">
        <f>help_quarterly_to_monthly!N480</f>
        <v>15428.121874263417</v>
      </c>
      <c r="M480" s="8">
        <f t="shared" si="30"/>
        <v>0.4660207852974052</v>
      </c>
      <c r="N480" s="11">
        <v>-3.8709999999999999E-3</v>
      </c>
      <c r="O480" s="8">
        <v>164.6</v>
      </c>
      <c r="P480" s="11">
        <v>-0.39096557254050601</v>
      </c>
      <c r="Q480" s="11">
        <v>-3.8709999999999999E-3</v>
      </c>
      <c r="R480" s="8">
        <v>0</v>
      </c>
      <c r="S480" s="10">
        <v>0</v>
      </c>
      <c r="T480" s="12">
        <v>-2.0000000000000001E-4</v>
      </c>
      <c r="U480" s="8">
        <v>5.1282518036420894</v>
      </c>
      <c r="V480" s="11">
        <v>5.1221436499999999</v>
      </c>
    </row>
    <row r="481" spans="1:22" x14ac:dyDescent="0.2">
      <c r="A481">
        <v>2006</v>
      </c>
      <c r="B481">
        <v>12</v>
      </c>
      <c r="C481" s="8">
        <v>103.0292</v>
      </c>
      <c r="D481" s="8">
        <v>203.1</v>
      </c>
      <c r="E481" s="8">
        <v>208.1</v>
      </c>
      <c r="F481" s="8">
        <v>5.24</v>
      </c>
      <c r="G481" s="8">
        <v>4.4000000000000004</v>
      </c>
      <c r="H481" s="8">
        <v>1.66</v>
      </c>
      <c r="I481" s="8">
        <v>0.75</v>
      </c>
      <c r="J481" s="9">
        <f t="shared" si="31"/>
        <v>0.31409999999999999</v>
      </c>
      <c r="K481" s="13">
        <v>15480.0144801028</v>
      </c>
      <c r="L481" s="8">
        <f>help_quarterly_to_monthly!N481</f>
        <v>15452.989185480517</v>
      </c>
      <c r="M481" s="8">
        <f t="shared" si="30"/>
        <v>0.17488716453433195</v>
      </c>
      <c r="N481" s="11">
        <v>0</v>
      </c>
      <c r="O481" s="8">
        <v>165.6</v>
      </c>
      <c r="P481" s="11">
        <v>-0.52087070924912504</v>
      </c>
      <c r="Q481" s="11">
        <v>-3.2258E-3</v>
      </c>
      <c r="R481" s="8">
        <v>-1.08142E-2</v>
      </c>
      <c r="S481" s="10">
        <v>7.2923861865811096E-2</v>
      </c>
      <c r="T481" s="12">
        <v>3.78E-2</v>
      </c>
      <c r="U481" s="8">
        <v>5.1680826506696231</v>
      </c>
      <c r="V481" s="11">
        <v>5.1063670099999996</v>
      </c>
    </row>
    <row r="482" spans="1:22" x14ac:dyDescent="0.2">
      <c r="A482">
        <v>2007</v>
      </c>
      <c r="B482">
        <v>1</v>
      </c>
      <c r="C482" s="8">
        <v>102.4933</v>
      </c>
      <c r="D482" s="8">
        <v>203.43700000000001</v>
      </c>
      <c r="E482" s="8">
        <v>208.6</v>
      </c>
      <c r="F482" s="8">
        <v>5.25</v>
      </c>
      <c r="G482" s="8">
        <v>4.5999999999999996</v>
      </c>
      <c r="H482" s="8">
        <v>1.58</v>
      </c>
      <c r="I482" s="8">
        <v>-0.53</v>
      </c>
      <c r="J482" s="9">
        <f t="shared" si="31"/>
        <v>-0.22196400000000002</v>
      </c>
      <c r="K482" s="13">
        <v>15460.6746436512</v>
      </c>
      <c r="L482" s="8">
        <f>help_quarterly_to_monthly!N482</f>
        <v>15477.896578255997</v>
      </c>
      <c r="M482" s="8">
        <f t="shared" si="30"/>
        <v>-0.11126792660568485</v>
      </c>
      <c r="N482" s="11">
        <v>-1.6139999999999999E-4</v>
      </c>
      <c r="O482" s="8">
        <v>164</v>
      </c>
      <c r="P482" s="11">
        <v>-0.56575117942215902</v>
      </c>
      <c r="Q482" s="11">
        <v>-1.9354999999999999E-3</v>
      </c>
      <c r="R482" s="8">
        <v>3.1348999999999999E-3</v>
      </c>
      <c r="S482" s="10">
        <v>-4.5515327395353002E-2</v>
      </c>
      <c r="T482" s="12">
        <v>2.23E-2</v>
      </c>
      <c r="U482" s="8">
        <v>5.1428530680078763</v>
      </c>
      <c r="V482" s="11">
        <v>5.1455333999999997</v>
      </c>
    </row>
    <row r="483" spans="1:22" x14ac:dyDescent="0.2">
      <c r="A483">
        <v>2007</v>
      </c>
      <c r="B483">
        <v>2</v>
      </c>
      <c r="C483" s="8">
        <v>103.5264</v>
      </c>
      <c r="D483" s="8">
        <v>204.226</v>
      </c>
      <c r="E483" s="8">
        <v>209.13499999999999</v>
      </c>
      <c r="F483" s="8">
        <v>5.26</v>
      </c>
      <c r="G483" s="8">
        <v>4.5</v>
      </c>
      <c r="H483" s="8">
        <v>1.56</v>
      </c>
      <c r="I483" s="8">
        <v>0.22</v>
      </c>
      <c r="J483" s="9">
        <f t="shared" si="31"/>
        <v>9.2135999999999996E-2</v>
      </c>
      <c r="K483" s="13">
        <v>15564.4696659331</v>
      </c>
      <c r="L483" s="8">
        <f>help_quarterly_to_monthly!N483</f>
        <v>15502.844117193943</v>
      </c>
      <c r="M483" s="8">
        <f t="shared" si="30"/>
        <v>0.39751124550628791</v>
      </c>
      <c r="N483" s="11">
        <v>-4.8386999999999996E-3</v>
      </c>
      <c r="O483" s="8">
        <v>166.8</v>
      </c>
      <c r="P483" s="11">
        <v>-0.57947044964361305</v>
      </c>
      <c r="Q483" s="11">
        <v>-4.8386999999999996E-3</v>
      </c>
      <c r="R483" s="8">
        <v>0</v>
      </c>
      <c r="S483" s="10">
        <v>0</v>
      </c>
      <c r="T483" s="12">
        <v>2.7300000000000001E-2</v>
      </c>
      <c r="U483" s="8">
        <v>5.1337784609433932</v>
      </c>
      <c r="V483" s="11">
        <v>5.13415496</v>
      </c>
    </row>
    <row r="484" spans="1:22" x14ac:dyDescent="0.2">
      <c r="A484">
        <v>2007</v>
      </c>
      <c r="B484">
        <v>3</v>
      </c>
      <c r="C484" s="8">
        <v>103.7521</v>
      </c>
      <c r="D484" s="8">
        <v>205.28800000000001</v>
      </c>
      <c r="E484" s="8">
        <v>209.41800000000001</v>
      </c>
      <c r="F484" s="8">
        <v>5.26</v>
      </c>
      <c r="G484" s="8">
        <v>4.4000000000000004</v>
      </c>
      <c r="H484" s="8">
        <v>1.71</v>
      </c>
      <c r="I484" s="8">
        <v>0.25</v>
      </c>
      <c r="J484" s="9">
        <f t="shared" si="31"/>
        <v>0.1047</v>
      </c>
      <c r="K484" s="13">
        <v>15455.3021426538</v>
      </c>
      <c r="L484" s="8">
        <f>help_quarterly_to_monthly!N484</f>
        <v>15527.774684933866</v>
      </c>
      <c r="M484" s="8">
        <f t="shared" si="30"/>
        <v>-0.46672845111788153</v>
      </c>
      <c r="N484" s="11">
        <v>0</v>
      </c>
      <c r="O484" s="8">
        <v>169.3</v>
      </c>
      <c r="P484" s="11">
        <v>-0.38585140938447698</v>
      </c>
      <c r="Q484" s="11">
        <v>-5.326E-3</v>
      </c>
      <c r="R484" s="8">
        <v>-3.86583E-2</v>
      </c>
      <c r="S484" s="10">
        <v>0.19616934882555701</v>
      </c>
      <c r="T484" s="12">
        <v>-4.0000000000000002E-4</v>
      </c>
      <c r="U484" s="8">
        <v>5.1754185723664401</v>
      </c>
      <c r="V484" s="11">
        <v>5.0529587500000002</v>
      </c>
    </row>
    <row r="485" spans="1:22" x14ac:dyDescent="0.2">
      <c r="A485">
        <v>2007</v>
      </c>
      <c r="B485">
        <v>4</v>
      </c>
      <c r="C485" s="8">
        <v>104.48139999999999</v>
      </c>
      <c r="D485" s="8">
        <v>205.904</v>
      </c>
      <c r="E485" s="8">
        <v>209.74700000000001</v>
      </c>
      <c r="F485" s="8">
        <v>5.25</v>
      </c>
      <c r="G485" s="8">
        <v>4.5</v>
      </c>
      <c r="H485" s="8">
        <v>1.7</v>
      </c>
      <c r="I485" s="8">
        <v>-0.09</v>
      </c>
      <c r="J485" s="9">
        <f t="shared" si="31"/>
        <v>-3.7691999999999996E-2</v>
      </c>
      <c r="K485" s="13">
        <v>15582.9368216771</v>
      </c>
      <c r="L485" s="8">
        <f>help_quarterly_to_monthly!N485</f>
        <v>15552.745344233992</v>
      </c>
      <c r="M485" s="8">
        <f t="shared" si="30"/>
        <v>0.19412313887272603</v>
      </c>
      <c r="N485" s="11">
        <v>0</v>
      </c>
      <c r="O485" s="8">
        <v>171.4</v>
      </c>
      <c r="P485" s="11">
        <v>-0.38785732626619501</v>
      </c>
      <c r="Q485" s="11">
        <v>-9.6837999999999994E-3</v>
      </c>
      <c r="R485" s="8">
        <v>0</v>
      </c>
      <c r="S485" s="10">
        <v>0</v>
      </c>
      <c r="T485" s="12">
        <v>1.46E-2</v>
      </c>
      <c r="U485" s="8">
        <v>5.2180308915490876</v>
      </c>
      <c r="V485" s="11">
        <v>5.1138891900000001</v>
      </c>
    </row>
    <row r="486" spans="1:22" x14ac:dyDescent="0.2">
      <c r="A486">
        <v>2007</v>
      </c>
      <c r="B486">
        <v>5</v>
      </c>
      <c r="C486" s="8">
        <v>104.5322</v>
      </c>
      <c r="D486" s="8">
        <v>206.755</v>
      </c>
      <c r="E486" s="8">
        <v>210.05799999999999</v>
      </c>
      <c r="F486" s="8">
        <v>5.25</v>
      </c>
      <c r="G486" s="8">
        <v>4.4000000000000004</v>
      </c>
      <c r="H486" s="8">
        <v>1.64</v>
      </c>
      <c r="I486" s="8">
        <v>0.02</v>
      </c>
      <c r="J486" s="9">
        <f t="shared" si="31"/>
        <v>8.3759999999999998E-3</v>
      </c>
      <c r="K486" s="13">
        <v>15575.6899837278</v>
      </c>
      <c r="L486" s="8">
        <f>help_quarterly_to_monthly!N486</f>
        <v>15577.756159566656</v>
      </c>
      <c r="M486" s="8">
        <f t="shared" si="30"/>
        <v>-1.3263629355164674E-2</v>
      </c>
      <c r="N486" s="11">
        <v>-5.2230000000000002E-3</v>
      </c>
      <c r="O486" s="8">
        <v>173.3</v>
      </c>
      <c r="P486" s="11">
        <v>-0.62670258771367704</v>
      </c>
      <c r="Q486" s="11">
        <v>3.7096E-3</v>
      </c>
      <c r="R486" s="8">
        <v>3.1474000000000002E-2</v>
      </c>
      <c r="S486" s="10">
        <v>-1.2015230731162301E-2</v>
      </c>
      <c r="T486" s="12">
        <v>1.34E-2</v>
      </c>
      <c r="U486" s="8">
        <v>5.101846206860948</v>
      </c>
      <c r="V486" s="11">
        <v>5.0731318999999999</v>
      </c>
    </row>
    <row r="487" spans="1:22" x14ac:dyDescent="0.2">
      <c r="A487">
        <v>2007</v>
      </c>
      <c r="B487">
        <v>6</v>
      </c>
      <c r="C487" s="8">
        <v>104.5617</v>
      </c>
      <c r="D487" s="8">
        <v>207.23400000000001</v>
      </c>
      <c r="E487" s="8">
        <v>210.392</v>
      </c>
      <c r="F487" s="8">
        <v>5.25</v>
      </c>
      <c r="G487" s="8">
        <v>4.5999999999999996</v>
      </c>
      <c r="H487" s="8">
        <v>1.6</v>
      </c>
      <c r="I487" s="8">
        <v>-0.05</v>
      </c>
      <c r="J487" s="9">
        <f t="shared" si="31"/>
        <v>-2.094E-2</v>
      </c>
      <c r="K487" s="13">
        <v>15587.9124621802</v>
      </c>
      <c r="L487" s="8">
        <f>help_quarterly_to_monthly!N487</f>
        <v>15602.760709201548</v>
      </c>
      <c r="M487" s="8">
        <f t="shared" si="30"/>
        <v>-9.5164229575028791E-2</v>
      </c>
      <c r="N487" s="11">
        <v>-1.8167000000000001E-3</v>
      </c>
      <c r="O487" s="8">
        <v>173.8</v>
      </c>
      <c r="P487" s="11">
        <v>-0.41010377983638602</v>
      </c>
      <c r="Q487" s="11">
        <v>1.2903000000000001E-3</v>
      </c>
      <c r="R487" s="8">
        <v>1.63787E-2</v>
      </c>
      <c r="S487" s="10">
        <v>-6.3969342706087104E-2</v>
      </c>
      <c r="T487" s="12">
        <v>-8.9999999999999998E-4</v>
      </c>
      <c r="U487" s="8">
        <v>5.0067699655020403</v>
      </c>
      <c r="V487" s="11">
        <v>4.9664902199999998</v>
      </c>
    </row>
    <row r="488" spans="1:22" x14ac:dyDescent="0.2">
      <c r="A488">
        <v>2007</v>
      </c>
      <c r="B488">
        <v>7</v>
      </c>
      <c r="C488" s="8">
        <v>104.5227</v>
      </c>
      <c r="D488" s="8">
        <v>207.60300000000001</v>
      </c>
      <c r="E488" s="8">
        <v>210.773</v>
      </c>
      <c r="F488" s="8">
        <v>5.26</v>
      </c>
      <c r="G488" s="8">
        <v>4.7</v>
      </c>
      <c r="H488" s="8">
        <v>1.65</v>
      </c>
      <c r="I488" s="8">
        <v>-0.35</v>
      </c>
      <c r="J488" s="9">
        <f t="shared" si="31"/>
        <v>-0.14657999999999999</v>
      </c>
      <c r="K488" s="13">
        <v>15531.4299615084</v>
      </c>
      <c r="L488" s="8">
        <f>help_quarterly_to_monthly!N488</f>
        <v>15627.805394751756</v>
      </c>
      <c r="M488" s="8">
        <f t="shared" si="30"/>
        <v>-0.61669204862073723</v>
      </c>
      <c r="N488" s="11">
        <v>0</v>
      </c>
      <c r="O488" s="8">
        <v>175.1</v>
      </c>
      <c r="P488" s="11">
        <v>-3.62003936137434E-3</v>
      </c>
      <c r="Q488" s="11">
        <v>0</v>
      </c>
      <c r="R488" s="8">
        <v>0</v>
      </c>
      <c r="S488" s="10">
        <v>0</v>
      </c>
      <c r="T488" s="12">
        <v>-8.9999999999999998E-4</v>
      </c>
      <c r="U488" s="8">
        <v>5.0206586469663321</v>
      </c>
      <c r="V488" s="11">
        <v>5.0120773500000002</v>
      </c>
    </row>
    <row r="489" spans="1:22" x14ac:dyDescent="0.2">
      <c r="A489">
        <v>2007</v>
      </c>
      <c r="B489">
        <v>8</v>
      </c>
      <c r="C489" s="8">
        <v>104.7556</v>
      </c>
      <c r="D489" s="8">
        <v>207.667</v>
      </c>
      <c r="E489" s="8">
        <v>211.119</v>
      </c>
      <c r="F489" s="8">
        <v>5.0199999999999996</v>
      </c>
      <c r="G489" s="8">
        <v>4.5999999999999996</v>
      </c>
      <c r="H489" s="8">
        <v>1.98</v>
      </c>
      <c r="I489" s="8">
        <v>-0.08</v>
      </c>
      <c r="J489" s="9">
        <f t="shared" si="31"/>
        <v>-3.3503999999999999E-2</v>
      </c>
      <c r="K489" s="13">
        <v>15720.2900256385</v>
      </c>
      <c r="L489" s="8">
        <f>help_quarterly_to_monthly!N489</f>
        <v>15652.890280641277</v>
      </c>
      <c r="M489" s="8">
        <f t="shared" si="30"/>
        <v>0.43058977472409943</v>
      </c>
      <c r="N489" s="11">
        <v>5.2097000000000003E-3</v>
      </c>
      <c r="O489" s="8">
        <v>172.4</v>
      </c>
      <c r="P489" s="11">
        <v>0.120368891903869</v>
      </c>
      <c r="Q489" s="11">
        <v>0</v>
      </c>
      <c r="R489" s="8">
        <v>2.5215100000000001E-2</v>
      </c>
      <c r="S489" s="10">
        <v>4.2869268991472601E-2</v>
      </c>
      <c r="T489" s="12">
        <v>-1.38E-2</v>
      </c>
      <c r="U489" s="8">
        <v>4.6378709443321853</v>
      </c>
      <c r="V489" s="11">
        <v>4.5361392299999999</v>
      </c>
    </row>
    <row r="490" spans="1:22" x14ac:dyDescent="0.2">
      <c r="A490">
        <v>2007</v>
      </c>
      <c r="B490">
        <v>9</v>
      </c>
      <c r="C490" s="8">
        <v>105.1611</v>
      </c>
      <c r="D490" s="8">
        <v>208.547</v>
      </c>
      <c r="E490" s="8">
        <v>211.554</v>
      </c>
      <c r="F490" s="8">
        <v>4.9400000000000004</v>
      </c>
      <c r="G490" s="8">
        <v>4.7</v>
      </c>
      <c r="H490" s="8">
        <v>2.0699999999999998</v>
      </c>
      <c r="I490" s="8">
        <v>-0.01</v>
      </c>
      <c r="J490" s="9">
        <f t="shared" si="31"/>
        <v>-4.1879999999999999E-3</v>
      </c>
      <c r="K490" s="13">
        <v>15748.712306438299</v>
      </c>
      <c r="L490" s="8">
        <f>help_quarterly_to_monthly!N490</f>
        <v>15677.566021961122</v>
      </c>
      <c r="M490" s="8">
        <f t="shared" si="30"/>
        <v>0.4538095031940248</v>
      </c>
      <c r="N490" s="11">
        <v>-8.5416300000000001E-2</v>
      </c>
      <c r="O490" s="8">
        <v>173.5</v>
      </c>
      <c r="P490" s="11">
        <v>3.7660326042698901E-2</v>
      </c>
      <c r="Q490" s="11">
        <v>-7.3666800000000005E-2</v>
      </c>
      <c r="R490" s="8">
        <v>-0.1194803</v>
      </c>
      <c r="S490" s="10">
        <v>-0.57696708650726503</v>
      </c>
      <c r="T490" s="12">
        <v>-0.1641</v>
      </c>
      <c r="U490" s="8">
        <v>4.2914355135158857</v>
      </c>
      <c r="V490" s="11">
        <v>4.2131803899999998</v>
      </c>
    </row>
    <row r="491" spans="1:22" x14ac:dyDescent="0.2">
      <c r="A491">
        <v>2007</v>
      </c>
      <c r="B491">
        <v>10</v>
      </c>
      <c r="C491" s="8">
        <v>104.7171</v>
      </c>
      <c r="D491" s="8">
        <v>209.19</v>
      </c>
      <c r="E491" s="8">
        <v>212.077</v>
      </c>
      <c r="F491" s="8">
        <v>4.76</v>
      </c>
      <c r="G491" s="8">
        <v>4.7</v>
      </c>
      <c r="H491" s="8">
        <v>1.95</v>
      </c>
      <c r="I491" s="8">
        <v>-0.32</v>
      </c>
      <c r="J491" s="9">
        <f t="shared" si="31"/>
        <v>-0.134016</v>
      </c>
      <c r="K491" s="13">
        <v>15731.592361949</v>
      </c>
      <c r="L491" s="8">
        <f>help_quarterly_to_monthly!N491</f>
        <v>15702.280662947309</v>
      </c>
      <c r="M491" s="8">
        <f t="shared" si="30"/>
        <v>0.18667160287650919</v>
      </c>
      <c r="N491" s="11">
        <v>-0.11413959999999999</v>
      </c>
      <c r="O491" s="8">
        <v>174.7</v>
      </c>
      <c r="P491" s="11">
        <v>-3.5163843346917897E-2</v>
      </c>
      <c r="Q491" s="11">
        <v>-9.5365500000000006E-2</v>
      </c>
      <c r="R491" s="8">
        <v>5.0699099999999997E-2</v>
      </c>
      <c r="S491" s="10">
        <v>-0.290437823545798</v>
      </c>
      <c r="T491" s="12">
        <v>4.0099999999999997E-2</v>
      </c>
      <c r="U491" s="8">
        <v>4.2926073736186536</v>
      </c>
      <c r="V491" s="11">
        <v>4.1697744200000004</v>
      </c>
    </row>
    <row r="492" spans="1:22" x14ac:dyDescent="0.2">
      <c r="A492">
        <v>2007</v>
      </c>
      <c r="B492">
        <v>11</v>
      </c>
      <c r="C492" s="8">
        <v>105.3338</v>
      </c>
      <c r="D492" s="8">
        <v>210.834</v>
      </c>
      <c r="E492" s="8">
        <v>212.66</v>
      </c>
      <c r="F492" s="8">
        <v>4.49</v>
      </c>
      <c r="G492" s="8">
        <v>4.7</v>
      </c>
      <c r="H492" s="8">
        <v>2.25</v>
      </c>
      <c r="I492" s="8">
        <v>-0.06</v>
      </c>
      <c r="J492" s="9">
        <f t="shared" si="31"/>
        <v>-2.5128000000000001E-2</v>
      </c>
      <c r="K492" s="13">
        <v>15758.276490321799</v>
      </c>
      <c r="L492" s="8">
        <f>help_quarterly_to_monthly!N492</f>
        <v>15727.034264922637</v>
      </c>
      <c r="M492" s="8">
        <f t="shared" si="30"/>
        <v>0.19865300013266474</v>
      </c>
      <c r="N492" s="11">
        <v>-2.4184000000000001E-2</v>
      </c>
      <c r="O492" s="8">
        <v>179</v>
      </c>
      <c r="P492" s="11">
        <v>0.29123770594789999</v>
      </c>
      <c r="Q492" s="11">
        <v>2.9032200000000001E-2</v>
      </c>
      <c r="R492" s="8">
        <v>0</v>
      </c>
      <c r="S492" s="10">
        <v>0</v>
      </c>
      <c r="T492" s="12">
        <v>1.01E-2</v>
      </c>
      <c r="U492" s="8">
        <v>3.6877033489751203</v>
      </c>
      <c r="V492" s="11">
        <v>3.4985928300000002</v>
      </c>
    </row>
    <row r="493" spans="1:22" x14ac:dyDescent="0.2">
      <c r="A493">
        <v>2007</v>
      </c>
      <c r="B493">
        <v>12</v>
      </c>
      <c r="C493" s="8">
        <v>105.34569999999999</v>
      </c>
      <c r="D493" s="8">
        <v>211.44499999999999</v>
      </c>
      <c r="E493" s="8">
        <v>213.16800000000001</v>
      </c>
      <c r="F493" s="8">
        <v>4.24</v>
      </c>
      <c r="G493" s="8">
        <v>5</v>
      </c>
      <c r="H493" s="8">
        <v>2.5499999999999998</v>
      </c>
      <c r="I493" s="8">
        <v>-0.45</v>
      </c>
      <c r="J493" s="9">
        <f t="shared" si="31"/>
        <v>-0.18846000000000002</v>
      </c>
      <c r="K493" s="13">
        <v>15796.2427509842</v>
      </c>
      <c r="L493" s="8">
        <f>help_quarterly_to_monthly!N493</f>
        <v>15751.247628618463</v>
      </c>
      <c r="M493" s="8">
        <f t="shared" si="30"/>
        <v>0.28566068813487</v>
      </c>
      <c r="N493" s="11">
        <v>2.1006799999999999E-2</v>
      </c>
      <c r="O493" s="8">
        <v>178.6</v>
      </c>
      <c r="P493" s="11">
        <v>0.450652280273242</v>
      </c>
      <c r="Q493" s="11">
        <v>2.0322799999999999E-2</v>
      </c>
      <c r="R493" s="8">
        <v>3.1395300000000001E-2</v>
      </c>
      <c r="S493" s="10">
        <v>-8.3727278417665904E-2</v>
      </c>
      <c r="T493" s="12">
        <v>4.9200000000000001E-2</v>
      </c>
      <c r="U493" s="8">
        <v>3.6986543417861069</v>
      </c>
      <c r="V493" s="11">
        <v>3.3315628899999998</v>
      </c>
    </row>
    <row r="494" spans="1:22" x14ac:dyDescent="0.2">
      <c r="A494">
        <v>2008</v>
      </c>
      <c r="B494">
        <v>1</v>
      </c>
      <c r="C494" s="8">
        <v>105.06189999999999</v>
      </c>
      <c r="D494" s="8">
        <v>212.17400000000001</v>
      </c>
      <c r="E494" s="8">
        <v>213.77099999999999</v>
      </c>
      <c r="F494" s="8">
        <v>3.94</v>
      </c>
      <c r="G494" s="8">
        <v>5</v>
      </c>
      <c r="H494" s="8">
        <v>2.8</v>
      </c>
      <c r="I494" s="8">
        <v>-0.28000000000000003</v>
      </c>
      <c r="J494" s="9">
        <f t="shared" si="31"/>
        <v>-0.11726400000000001</v>
      </c>
      <c r="K494" s="13">
        <v>15820.589280246801</v>
      </c>
      <c r="L494" s="8">
        <f>help_quarterly_to_monthly!N494</f>
        <v>15775.498271242483</v>
      </c>
      <c r="M494" s="8">
        <f t="shared" si="30"/>
        <v>0.28582938065744301</v>
      </c>
      <c r="N494" s="11">
        <v>-0.1474192</v>
      </c>
      <c r="O494" s="8">
        <v>181</v>
      </c>
      <c r="P494" s="11">
        <v>0.66859598756116001</v>
      </c>
      <c r="Q494" s="11">
        <v>-3.9032200000000003E-2</v>
      </c>
      <c r="R494" s="8">
        <v>-8.4486199999999997E-2</v>
      </c>
      <c r="S494" s="8"/>
      <c r="T494" s="12">
        <v>-0.217</v>
      </c>
      <c r="U494" s="8">
        <v>2.6558561031127796</v>
      </c>
      <c r="V494" s="11">
        <v>2.8473762599999999</v>
      </c>
    </row>
    <row r="495" spans="1:22" x14ac:dyDescent="0.2">
      <c r="A495">
        <v>2008</v>
      </c>
      <c r="B495">
        <v>2</v>
      </c>
      <c r="C495" s="8">
        <v>104.7094</v>
      </c>
      <c r="D495" s="8">
        <v>212.68700000000001</v>
      </c>
      <c r="E495" s="8">
        <v>213.93899999999999</v>
      </c>
      <c r="F495" s="8">
        <v>2.98</v>
      </c>
      <c r="G495" s="8">
        <v>4.9000000000000004</v>
      </c>
      <c r="H495" s="8">
        <v>3.08</v>
      </c>
      <c r="I495" s="8">
        <v>-0.75</v>
      </c>
      <c r="J495" s="9">
        <f t="shared" si="31"/>
        <v>-0.31409999999999999</v>
      </c>
      <c r="K495" s="13">
        <v>15591.656287648801</v>
      </c>
      <c r="L495" s="8">
        <f>help_quarterly_to_monthly!N495</f>
        <v>15799.786250189438</v>
      </c>
      <c r="M495" s="8">
        <f t="shared" ref="M495:M558" si="32">(K495/L495-1)*100</f>
        <v>-1.3172960649270871</v>
      </c>
      <c r="N495" s="11">
        <v>-0.4225874</v>
      </c>
      <c r="O495" s="8">
        <v>182.7</v>
      </c>
      <c r="P495" s="11">
        <v>0.88005427659316304</v>
      </c>
      <c r="Q495" s="11">
        <v>-0.20629049999999999</v>
      </c>
      <c r="R495" s="8">
        <v>0</v>
      </c>
      <c r="S495" s="8"/>
      <c r="T495" s="12">
        <v>3.7999999999999999E-2</v>
      </c>
      <c r="U495" s="8">
        <v>2.1378659103011319</v>
      </c>
      <c r="V495" s="11">
        <v>1.9569538799999999</v>
      </c>
    </row>
    <row r="496" spans="1:22" x14ac:dyDescent="0.2">
      <c r="A496">
        <v>2008</v>
      </c>
      <c r="B496">
        <v>3</v>
      </c>
      <c r="C496" s="8">
        <v>104.4616</v>
      </c>
      <c r="D496" s="8">
        <v>213.44800000000001</v>
      </c>
      <c r="E496" s="8">
        <v>214.42</v>
      </c>
      <c r="F496" s="8">
        <v>2.61</v>
      </c>
      <c r="G496" s="8">
        <v>5.0999999999999996</v>
      </c>
      <c r="H496" s="8">
        <v>3.38</v>
      </c>
      <c r="I496" s="8">
        <v>-0.75</v>
      </c>
      <c r="J496" s="9">
        <f t="shared" si="31"/>
        <v>-0.31409999999999999</v>
      </c>
      <c r="K496" s="13">
        <v>15602.1989319651</v>
      </c>
      <c r="L496" s="8">
        <f>help_quarterly_to_monthly!N496</f>
        <v>15822.995975377709</v>
      </c>
      <c r="M496" s="8">
        <f t="shared" si="32"/>
        <v>-1.3954186916067757</v>
      </c>
      <c r="N496" s="11">
        <v>4.3079399999999997E-2</v>
      </c>
      <c r="O496" s="8">
        <v>187.9</v>
      </c>
      <c r="P496" s="11">
        <v>1.0807917411349199</v>
      </c>
      <c r="Q496" s="11">
        <v>3.3870900000000002E-2</v>
      </c>
      <c r="R496" s="8">
        <v>5.0125799999999998E-2</v>
      </c>
      <c r="S496" s="8"/>
      <c r="T496" s="12">
        <v>0.22289999999999999</v>
      </c>
      <c r="U496" s="8">
        <v>1.8745286261267622</v>
      </c>
      <c r="V496" s="11">
        <v>1.3664895800000001</v>
      </c>
    </row>
    <row r="497" spans="1:22" x14ac:dyDescent="0.2">
      <c r="A497">
        <v>2008</v>
      </c>
      <c r="B497">
        <v>4</v>
      </c>
      <c r="C497" s="8">
        <v>103.6704</v>
      </c>
      <c r="D497" s="8">
        <v>213.94200000000001</v>
      </c>
      <c r="E497" s="8">
        <v>214.56</v>
      </c>
      <c r="F497" s="8">
        <v>2.2799999999999998</v>
      </c>
      <c r="G497" s="8">
        <v>5</v>
      </c>
      <c r="H497" s="8">
        <v>3.29</v>
      </c>
      <c r="I497" s="8">
        <v>-0.68</v>
      </c>
      <c r="J497" s="9">
        <f t="shared" si="31"/>
        <v>-0.28478400000000004</v>
      </c>
      <c r="K497" s="13">
        <v>15657.6611171644</v>
      </c>
      <c r="L497" s="8">
        <f>help_quarterly_to_monthly!N497</f>
        <v>15846.239795416022</v>
      </c>
      <c r="M497" s="8">
        <f t="shared" si="32"/>
        <v>-1.1900531652068946</v>
      </c>
      <c r="N497" s="11">
        <v>5.0143699999999999E-2</v>
      </c>
      <c r="O497" s="8">
        <v>190.9</v>
      </c>
      <c r="P497" s="11">
        <v>0.59201318360984601</v>
      </c>
      <c r="Q497" s="11">
        <v>3.86291E-2</v>
      </c>
      <c r="R497" s="8">
        <v>-4.2995100000000001E-2</v>
      </c>
      <c r="S497" s="8"/>
      <c r="T497" s="12">
        <v>-5.6099999999999997E-2</v>
      </c>
      <c r="U497" s="8">
        <v>1.81242336267819</v>
      </c>
      <c r="V497" s="11">
        <v>1.48445703</v>
      </c>
    </row>
    <row r="498" spans="1:22" x14ac:dyDescent="0.2">
      <c r="A498">
        <v>2008</v>
      </c>
      <c r="B498">
        <v>5</v>
      </c>
      <c r="C498" s="8">
        <v>103.08629999999999</v>
      </c>
      <c r="D498" s="8">
        <v>215.208</v>
      </c>
      <c r="E498" s="8">
        <v>214.93600000000001</v>
      </c>
      <c r="F498" s="8">
        <v>1.98</v>
      </c>
      <c r="G498" s="8">
        <v>5.4</v>
      </c>
      <c r="H498" s="8">
        <v>3.05</v>
      </c>
      <c r="I498" s="8">
        <v>-0.8</v>
      </c>
      <c r="J498" s="9">
        <f t="shared" si="31"/>
        <v>-0.33504</v>
      </c>
      <c r="K498" s="13">
        <v>15693.8301697768</v>
      </c>
      <c r="L498" s="8">
        <f>help_quarterly_to_monthly!N498</f>
        <v>15869.517760389419</v>
      </c>
      <c r="M498" s="8">
        <f t="shared" si="32"/>
        <v>-1.1070757994369407</v>
      </c>
      <c r="N498" s="11">
        <v>-6.2833299999999995E-2</v>
      </c>
      <c r="O498" s="8">
        <v>196.6</v>
      </c>
      <c r="P498" s="11">
        <v>0.61483285745878102</v>
      </c>
      <c r="Q498" s="11">
        <v>-7.2499999999999995E-2</v>
      </c>
      <c r="R498" s="8">
        <v>0</v>
      </c>
      <c r="S498" s="8"/>
      <c r="T498" s="12">
        <v>1.89E-2</v>
      </c>
      <c r="U498" s="8">
        <v>1.9564371032347558</v>
      </c>
      <c r="V498" s="11">
        <v>1.7119128699999999</v>
      </c>
    </row>
    <row r="499" spans="1:22" x14ac:dyDescent="0.2">
      <c r="A499">
        <v>2008</v>
      </c>
      <c r="B499">
        <v>6</v>
      </c>
      <c r="C499" s="8">
        <v>102.8445</v>
      </c>
      <c r="D499" s="8">
        <v>217.46299999999999</v>
      </c>
      <c r="E499" s="8">
        <v>215.42400000000001</v>
      </c>
      <c r="F499" s="8">
        <v>2</v>
      </c>
      <c r="G499" s="8">
        <v>5.6</v>
      </c>
      <c r="H499" s="8">
        <v>2.97</v>
      </c>
      <c r="I499" s="8">
        <v>-0.71</v>
      </c>
      <c r="J499" s="9">
        <f t="shared" si="31"/>
        <v>-0.297348</v>
      </c>
      <c r="K499" s="13">
        <v>15905.1198833658</v>
      </c>
      <c r="L499" s="8">
        <f>help_quarterly_to_monthly!N499</f>
        <v>15891.309464534268</v>
      </c>
      <c r="M499" s="8">
        <f t="shared" si="32"/>
        <v>8.6905480397025947E-2</v>
      </c>
      <c r="N499" s="11">
        <v>-1.9999000000000002E-3</v>
      </c>
      <c r="O499" s="8">
        <v>200.5</v>
      </c>
      <c r="P499" s="11">
        <v>0.73652521284690298</v>
      </c>
      <c r="Q499" s="11">
        <v>3.0000000000000001E-3</v>
      </c>
      <c r="R499" s="8">
        <v>-1.7426400000000002E-2</v>
      </c>
      <c r="S499" s="8"/>
      <c r="T499" s="12">
        <v>-2E-3</v>
      </c>
      <c r="U499" s="8">
        <v>2.0540120759604408</v>
      </c>
      <c r="V499" s="11">
        <v>2.0476415800000001</v>
      </c>
    </row>
    <row r="500" spans="1:22" x14ac:dyDescent="0.2">
      <c r="A500">
        <v>2008</v>
      </c>
      <c r="B500">
        <v>7</v>
      </c>
      <c r="C500" s="8">
        <v>102.3002</v>
      </c>
      <c r="D500" s="8">
        <v>219.01599999999999</v>
      </c>
      <c r="E500" s="8">
        <v>215.965</v>
      </c>
      <c r="F500" s="8">
        <v>2.0099999999999998</v>
      </c>
      <c r="G500" s="8">
        <v>5.8</v>
      </c>
      <c r="H500" s="8">
        <v>3.15</v>
      </c>
      <c r="I500" s="8">
        <v>-1.24</v>
      </c>
      <c r="J500" s="9">
        <f t="shared" si="31"/>
        <v>-0.519312</v>
      </c>
      <c r="K500" s="13">
        <v>15773.4003032985</v>
      </c>
      <c r="L500" s="8">
        <f>help_quarterly_to_monthly!N500</f>
        <v>15913.131092611093</v>
      </c>
      <c r="M500" s="8">
        <f t="shared" si="32"/>
        <v>-0.87808482503781704</v>
      </c>
      <c r="N500" s="11">
        <v>-7.9999000000000008E-3</v>
      </c>
      <c r="O500" s="8">
        <v>205.5</v>
      </c>
      <c r="P500" s="11">
        <v>0.994721373887828</v>
      </c>
      <c r="Q500" s="11">
        <v>1.20001E-2</v>
      </c>
      <c r="R500" s="8">
        <v>0</v>
      </c>
      <c r="S500" s="8"/>
      <c r="T500" s="12">
        <v>2.92E-2</v>
      </c>
      <c r="U500" s="8">
        <v>2.0523097653289843</v>
      </c>
      <c r="V500" s="11">
        <v>1.91621467</v>
      </c>
    </row>
    <row r="501" spans="1:22" x14ac:dyDescent="0.2">
      <c r="A501">
        <v>2008</v>
      </c>
      <c r="B501">
        <v>8</v>
      </c>
      <c r="C501" s="8">
        <v>100.7353</v>
      </c>
      <c r="D501" s="8">
        <v>218.69</v>
      </c>
      <c r="E501" s="8">
        <v>216.393</v>
      </c>
      <c r="F501" s="8">
        <v>2</v>
      </c>
      <c r="G501" s="8">
        <v>6.1</v>
      </c>
      <c r="H501" s="8">
        <v>3.26</v>
      </c>
      <c r="I501" s="8">
        <v>-1.2</v>
      </c>
      <c r="J501" s="9">
        <f t="shared" si="31"/>
        <v>-0.50256000000000001</v>
      </c>
      <c r="K501" s="13">
        <v>15699.3941916286</v>
      </c>
      <c r="L501" s="8">
        <f>help_quarterly_to_monthly!N501</f>
        <v>15934.982685710784</v>
      </c>
      <c r="M501" s="8">
        <f t="shared" si="32"/>
        <v>-1.4784358334662073</v>
      </c>
      <c r="N501" s="11">
        <v>-2.5958999999999999E-3</v>
      </c>
      <c r="O501" s="8">
        <v>199</v>
      </c>
      <c r="P501" s="11">
        <v>1.1777791078685</v>
      </c>
      <c r="Q501" s="11">
        <v>-2.6128999999999999E-2</v>
      </c>
      <c r="R501" s="8">
        <v>-9.1445999999999993E-3</v>
      </c>
      <c r="S501" s="8"/>
      <c r="T501" s="12">
        <v>-8.0000000000000004E-4</v>
      </c>
      <c r="U501" s="8">
        <v>2.1260828077700422</v>
      </c>
      <c r="V501" s="11">
        <v>1.84123328</v>
      </c>
    </row>
    <row r="502" spans="1:22" x14ac:dyDescent="0.2">
      <c r="A502">
        <v>2008</v>
      </c>
      <c r="B502">
        <v>9</v>
      </c>
      <c r="C502" s="8">
        <v>96.366600000000005</v>
      </c>
      <c r="D502" s="8">
        <v>218.87700000000001</v>
      </c>
      <c r="E502" s="8">
        <v>216.71299999999999</v>
      </c>
      <c r="F502" s="8">
        <v>1.81</v>
      </c>
      <c r="G502" s="8">
        <v>6.1</v>
      </c>
      <c r="H502" s="8">
        <v>3.62</v>
      </c>
      <c r="I502" s="8">
        <v>-2.5099999999999998</v>
      </c>
      <c r="J502" s="9">
        <f t="shared" si="31"/>
        <v>-1.051188</v>
      </c>
      <c r="K502" s="13">
        <v>15528.349292361499</v>
      </c>
      <c r="L502" s="8">
        <f>help_quarterly_to_monthly!N502</f>
        <v>15955.241200412278</v>
      </c>
      <c r="M502" s="8">
        <f t="shared" si="32"/>
        <v>-2.6755591011670021</v>
      </c>
      <c r="N502" s="11">
        <v>5.3180699999999997E-2</v>
      </c>
      <c r="O502" s="8">
        <v>196.9</v>
      </c>
      <c r="P502" s="11">
        <v>1.6707835045896899</v>
      </c>
      <c r="Q502" s="11">
        <v>5.6128999999999998E-2</v>
      </c>
      <c r="R502" s="8">
        <v>6.7941000000000001E-2</v>
      </c>
      <c r="S502" s="8"/>
      <c r="T502" s="12">
        <v>0.12640000000000001</v>
      </c>
      <c r="U502" s="8">
        <v>1.9113042617525182</v>
      </c>
      <c r="V502" s="11">
        <v>1.4794531200000001</v>
      </c>
    </row>
    <row r="503" spans="1:22" x14ac:dyDescent="0.2">
      <c r="A503">
        <v>2008</v>
      </c>
      <c r="B503">
        <v>10</v>
      </c>
      <c r="C503" s="8">
        <v>97.283199999999994</v>
      </c>
      <c r="D503" s="8">
        <v>216.995</v>
      </c>
      <c r="E503" s="8">
        <v>216.78800000000001</v>
      </c>
      <c r="F503" s="8">
        <v>0.97</v>
      </c>
      <c r="G503" s="8">
        <v>6.5</v>
      </c>
      <c r="H503" s="8">
        <v>5.07</v>
      </c>
      <c r="I503" s="8">
        <v>-1.1000000000000001</v>
      </c>
      <c r="J503" s="9">
        <f t="shared" si="31"/>
        <v>-0.46068000000000003</v>
      </c>
      <c r="K503" s="13">
        <v>15404.588559842399</v>
      </c>
      <c r="L503" s="8">
        <f>help_quarterly_to_monthly!N503</f>
        <v>15975.525470235472</v>
      </c>
      <c r="M503" s="8">
        <f t="shared" si="32"/>
        <v>-3.5738224164006627</v>
      </c>
      <c r="N503" s="11">
        <v>-4.3731699999999998E-2</v>
      </c>
      <c r="O503" s="8">
        <v>186.4</v>
      </c>
      <c r="P503" s="11">
        <v>3.2542850880727499</v>
      </c>
      <c r="Q503" s="11">
        <v>4.7427200000000003E-2</v>
      </c>
      <c r="R503" s="8">
        <v>-6.7003699999999999E-2</v>
      </c>
      <c r="S503" s="8"/>
      <c r="T503" s="12">
        <v>-4.7300000000000002E-2</v>
      </c>
      <c r="U503" s="8">
        <v>1.8392434303771763</v>
      </c>
      <c r="V503" s="11">
        <v>0.72979095999999999</v>
      </c>
    </row>
    <row r="504" spans="1:22" x14ac:dyDescent="0.2">
      <c r="A504">
        <v>2008</v>
      </c>
      <c r="B504">
        <v>11</v>
      </c>
      <c r="C504" s="8">
        <v>96.060500000000005</v>
      </c>
      <c r="D504" s="8">
        <v>213.15299999999999</v>
      </c>
      <c r="E504" s="8">
        <v>216.947</v>
      </c>
      <c r="F504" s="8">
        <v>0.39</v>
      </c>
      <c r="G504" s="8">
        <v>6.8</v>
      </c>
      <c r="H504" s="8">
        <v>5.68</v>
      </c>
      <c r="I504" s="8">
        <v>-2.2599999999999998</v>
      </c>
      <c r="J504" s="9">
        <f t="shared" si="31"/>
        <v>-0.94648799999999988</v>
      </c>
      <c r="K504" s="13">
        <v>15427.973304888699</v>
      </c>
      <c r="L504" s="8">
        <f>help_quarterly_to_monthly!N504</f>
        <v>15995.835527923395</v>
      </c>
      <c r="M504" s="8">
        <f t="shared" si="32"/>
        <v>-3.550062902581097</v>
      </c>
      <c r="N504" s="11">
        <v>-5.9003399999999998E-2</v>
      </c>
      <c r="O504" s="8">
        <v>176.8</v>
      </c>
      <c r="P504" s="11">
        <v>2.84895133914126</v>
      </c>
      <c r="Q504" s="11">
        <v>-4.74172E-2</v>
      </c>
      <c r="R504" s="8">
        <v>0</v>
      </c>
      <c r="S504" s="8"/>
      <c r="T504" s="12">
        <v>7.7000000000000002E-3</v>
      </c>
      <c r="U504" s="8">
        <v>1.419954239817419</v>
      </c>
      <c r="V504" s="11">
        <v>-0.1366135</v>
      </c>
    </row>
    <row r="505" spans="1:22" x14ac:dyDescent="0.2">
      <c r="A505">
        <v>2008</v>
      </c>
      <c r="B505">
        <v>12</v>
      </c>
      <c r="C505" s="8">
        <v>93.252099999999999</v>
      </c>
      <c r="D505" s="8">
        <v>211.398</v>
      </c>
      <c r="E505" s="8">
        <v>216.92500000000001</v>
      </c>
      <c r="F505" s="8">
        <v>0.16</v>
      </c>
      <c r="G505" s="8">
        <v>7.3</v>
      </c>
      <c r="H505" s="8">
        <v>6.01</v>
      </c>
      <c r="I505" s="8">
        <v>-2.65</v>
      </c>
      <c r="J505" s="9">
        <f t="shared" si="31"/>
        <v>-1.10982</v>
      </c>
      <c r="K505" s="13">
        <v>15151.52208939</v>
      </c>
      <c r="L505" s="8">
        <f>help_quarterly_to_monthly!N505</f>
        <v>16014.153802325329</v>
      </c>
      <c r="M505" s="8">
        <f t="shared" si="32"/>
        <v>-5.3866830778787067</v>
      </c>
      <c r="N505" s="11">
        <v>-8.26683E-2</v>
      </c>
      <c r="O505" s="8">
        <v>170.9</v>
      </c>
      <c r="P505" s="11">
        <v>3.0375349530428299</v>
      </c>
      <c r="Q505" s="11">
        <v>-9.5489000000000004E-2</v>
      </c>
      <c r="R505" s="8">
        <v>-0.1451906</v>
      </c>
      <c r="S505" s="8"/>
      <c r="T505" s="12">
        <v>-9.2799999999999994E-2</v>
      </c>
      <c r="U505" s="8">
        <v>0.64973096417911602</v>
      </c>
      <c r="V505" s="11">
        <v>-2.0322122399999998</v>
      </c>
    </row>
    <row r="506" spans="1:22" x14ac:dyDescent="0.2">
      <c r="A506">
        <v>2009</v>
      </c>
      <c r="B506">
        <v>1</v>
      </c>
      <c r="C506" s="8">
        <v>91.037300000000002</v>
      </c>
      <c r="D506" s="8">
        <v>211.93299999999999</v>
      </c>
      <c r="E506" s="8">
        <v>217.346</v>
      </c>
      <c r="F506" s="8">
        <v>0.15</v>
      </c>
      <c r="G506" s="8">
        <v>7.8</v>
      </c>
      <c r="H506" s="8">
        <v>5.62</v>
      </c>
      <c r="I506" s="8">
        <v>-2.87</v>
      </c>
      <c r="J506" s="9">
        <f t="shared" si="31"/>
        <v>-1.201956</v>
      </c>
      <c r="K506" s="13">
        <v>15195.533726624401</v>
      </c>
      <c r="L506" s="8">
        <f>help_quarterly_to_monthly!N506</f>
        <v>16032.493054635921</v>
      </c>
      <c r="M506" s="8">
        <f t="shared" si="32"/>
        <v>-5.2203941405700949</v>
      </c>
      <c r="N506" s="11">
        <v>-7.6856599999999997E-2</v>
      </c>
      <c r="O506" s="8">
        <v>171.2</v>
      </c>
      <c r="P506" s="11">
        <v>2.6114692728086202</v>
      </c>
      <c r="Q506" s="11">
        <v>-8.95209E-2</v>
      </c>
      <c r="R506" s="8">
        <v>5.9527E-3</v>
      </c>
      <c r="S506" s="8"/>
      <c r="T506" s="12">
        <v>5.5800000000000002E-2</v>
      </c>
      <c r="U506" s="8">
        <v>0.61117909928153358</v>
      </c>
      <c r="V506" s="11">
        <v>-2.2808463899999998</v>
      </c>
    </row>
    <row r="507" spans="1:22" x14ac:dyDescent="0.2">
      <c r="A507">
        <v>2009</v>
      </c>
      <c r="B507">
        <v>2</v>
      </c>
      <c r="C507" s="8">
        <v>90.450199999999995</v>
      </c>
      <c r="D507" s="8">
        <v>212.70500000000001</v>
      </c>
      <c r="E507" s="8">
        <v>217.792</v>
      </c>
      <c r="F507" s="8">
        <v>0.22</v>
      </c>
      <c r="G507" s="8">
        <v>8.3000000000000007</v>
      </c>
      <c r="H507" s="8">
        <v>5.21</v>
      </c>
      <c r="I507" s="8">
        <v>-1.22</v>
      </c>
      <c r="J507" s="9">
        <f t="shared" si="31"/>
        <v>-0.51093599999999995</v>
      </c>
      <c r="K507" s="13">
        <v>15149.7734313412</v>
      </c>
      <c r="L507" s="8">
        <f>help_quarterly_to_monthly!N507</f>
        <v>16050.853308878925</v>
      </c>
      <c r="M507" s="8">
        <f t="shared" si="32"/>
        <v>-5.6139063774215074</v>
      </c>
      <c r="N507" s="11">
        <v>4.3550000000000004E-3</v>
      </c>
      <c r="O507" s="8">
        <v>169.3</v>
      </c>
      <c r="P507" s="11">
        <v>3.03980831112974</v>
      </c>
      <c r="Q507" s="11">
        <v>0</v>
      </c>
      <c r="R507" s="8">
        <v>0</v>
      </c>
      <c r="S507" s="8"/>
      <c r="T507" s="12">
        <v>5.5800000000000002E-2</v>
      </c>
      <c r="U507" s="8">
        <v>0.87610251514073845</v>
      </c>
      <c r="V507" s="11">
        <v>-1.8664119299999999</v>
      </c>
    </row>
    <row r="508" spans="1:22" x14ac:dyDescent="0.2">
      <c r="A508">
        <v>2009</v>
      </c>
      <c r="B508">
        <v>3</v>
      </c>
      <c r="C508" s="8">
        <v>89.016000000000005</v>
      </c>
      <c r="D508" s="8">
        <v>212.495</v>
      </c>
      <c r="E508" s="8">
        <v>218.25299999999999</v>
      </c>
      <c r="F508" s="8">
        <v>0.18</v>
      </c>
      <c r="G508" s="8">
        <v>8.6999999999999993</v>
      </c>
      <c r="H508" s="8">
        <v>5.6</v>
      </c>
      <c r="I508" s="8">
        <v>-2.2599999999999998</v>
      </c>
      <c r="J508" s="9">
        <f t="shared" si="31"/>
        <v>-0.94648799999999988</v>
      </c>
      <c r="K508" s="13">
        <v>15122.8536218565</v>
      </c>
      <c r="L508" s="8">
        <f>help_quarterly_to_monthly!N508</f>
        <v>16067.802809882944</v>
      </c>
      <c r="M508" s="8">
        <f t="shared" si="32"/>
        <v>-5.881010609896375</v>
      </c>
      <c r="N508" s="11">
        <v>0</v>
      </c>
      <c r="O508" s="8">
        <v>168.1</v>
      </c>
      <c r="P508" s="11">
        <v>2.5607807005865402</v>
      </c>
      <c r="Q508" s="11">
        <v>-4.5161000000000003E-3</v>
      </c>
      <c r="R508" s="8">
        <v>-2.0026499999999999E-2</v>
      </c>
      <c r="S508" s="8"/>
      <c r="T508" s="12">
        <v>2.63E-2</v>
      </c>
      <c r="U508" s="8">
        <v>0.7502451997077908</v>
      </c>
      <c r="V508" s="11">
        <v>-2.07200747</v>
      </c>
    </row>
    <row r="509" spans="1:22" x14ac:dyDescent="0.2">
      <c r="A509">
        <v>2009</v>
      </c>
      <c r="B509">
        <v>4</v>
      </c>
      <c r="C509" s="8">
        <v>88.305599999999998</v>
      </c>
      <c r="D509" s="8">
        <v>212.709</v>
      </c>
      <c r="E509" s="8">
        <v>218.70599999999999</v>
      </c>
      <c r="F509" s="8">
        <v>0.15</v>
      </c>
      <c r="G509" s="8">
        <v>9</v>
      </c>
      <c r="H509" s="8">
        <v>5.46</v>
      </c>
      <c r="I509" s="8">
        <v>-1.54</v>
      </c>
      <c r="J509" s="9">
        <f t="shared" si="31"/>
        <v>-0.64495199999999997</v>
      </c>
      <c r="K509" s="13">
        <v>15122.686260036</v>
      </c>
      <c r="L509" s="8">
        <f>help_quarterly_to_monthly!N509</f>
        <v>16084.77020934873</v>
      </c>
      <c r="M509" s="8">
        <f t="shared" si="32"/>
        <v>-5.9813347457929549</v>
      </c>
      <c r="N509" s="11">
        <v>3.3330000000000002E-4</v>
      </c>
      <c r="O509" s="8">
        <v>169.1</v>
      </c>
      <c r="P509" s="11">
        <v>2.1125661666392501</v>
      </c>
      <c r="Q509" s="11">
        <v>-5.1507999999999996E-3</v>
      </c>
      <c r="R509" s="8">
        <v>1.7777299999999999E-2</v>
      </c>
      <c r="S509" s="8"/>
      <c r="T509" s="12">
        <v>3.04E-2</v>
      </c>
      <c r="U509" s="8">
        <v>0.42662850052414569</v>
      </c>
      <c r="V509" s="11">
        <v>-2.5562931600000001</v>
      </c>
    </row>
    <row r="510" spans="1:22" x14ac:dyDescent="0.2">
      <c r="A510">
        <v>2009</v>
      </c>
      <c r="B510">
        <v>5</v>
      </c>
      <c r="C510" s="8">
        <v>87.415499999999994</v>
      </c>
      <c r="D510" s="8">
        <v>213.02199999999999</v>
      </c>
      <c r="E510" s="8">
        <v>218.904</v>
      </c>
      <c r="F510" s="8">
        <v>0.18</v>
      </c>
      <c r="G510" s="8">
        <v>9.4</v>
      </c>
      <c r="H510" s="8">
        <v>4.7699999999999996</v>
      </c>
      <c r="I510" s="8">
        <v>-1.1000000000000001</v>
      </c>
      <c r="J510" s="9">
        <f t="shared" si="31"/>
        <v>-0.46068000000000003</v>
      </c>
      <c r="K510" s="13">
        <v>15139.083503158199</v>
      </c>
      <c r="L510" s="8">
        <f>help_quarterly_to_monthly!N510</f>
        <v>16101.755526176836</v>
      </c>
      <c r="M510" s="8">
        <f t="shared" si="32"/>
        <v>-5.9786774271513909</v>
      </c>
      <c r="N510" s="11">
        <v>4.6667999999999996E-3</v>
      </c>
      <c r="O510" s="8">
        <v>170.8</v>
      </c>
      <c r="P510" s="11">
        <v>1.23132271881474</v>
      </c>
      <c r="Q510" s="11">
        <v>4.6667999999999996E-3</v>
      </c>
      <c r="R510" s="8">
        <v>0</v>
      </c>
      <c r="S510" s="8"/>
      <c r="T510" s="12">
        <v>2.5399999999999999E-2</v>
      </c>
      <c r="U510" s="8">
        <v>0.20663905620544654</v>
      </c>
      <c r="V510" s="11">
        <v>-2.6629251100000002</v>
      </c>
    </row>
    <row r="511" spans="1:22" x14ac:dyDescent="0.2">
      <c r="A511">
        <v>2009</v>
      </c>
      <c r="B511">
        <v>6</v>
      </c>
      <c r="C511" s="8">
        <v>87.074200000000005</v>
      </c>
      <c r="D511" s="8">
        <v>214.79</v>
      </c>
      <c r="E511" s="8">
        <v>219.11199999999999</v>
      </c>
      <c r="F511" s="8">
        <v>0.21</v>
      </c>
      <c r="G511" s="8">
        <v>9.5</v>
      </c>
      <c r="H511" s="8">
        <v>3.78</v>
      </c>
      <c r="I511" s="8">
        <v>-0.91</v>
      </c>
      <c r="J511" s="9">
        <f t="shared" si="31"/>
        <v>-0.381108</v>
      </c>
      <c r="K511" s="13">
        <v>15140.838566733801</v>
      </c>
      <c r="L511" s="8">
        <f>help_quarterly_to_monthly!N511</f>
        <v>16117.619652341673</v>
      </c>
      <c r="M511" s="8">
        <f t="shared" si="32"/>
        <v>-6.0603309091361908</v>
      </c>
      <c r="N511" s="11">
        <v>0</v>
      </c>
      <c r="O511" s="8">
        <v>174.1</v>
      </c>
      <c r="P511" s="11">
        <v>0.81209445646846801</v>
      </c>
      <c r="Q511" s="11">
        <v>0</v>
      </c>
      <c r="R511" s="8">
        <v>3.4105200000000002E-2</v>
      </c>
      <c r="S511" s="8"/>
      <c r="T511" s="12">
        <v>2.3400000000000001E-2</v>
      </c>
      <c r="U511" s="8">
        <v>2.1533682174882607E-2</v>
      </c>
      <c r="V511" s="11">
        <v>-2.5788357999999998</v>
      </c>
    </row>
    <row r="512" spans="1:22" x14ac:dyDescent="0.2">
      <c r="A512">
        <v>2009</v>
      </c>
      <c r="B512">
        <v>7</v>
      </c>
      <c r="C512" s="8">
        <v>88.032300000000006</v>
      </c>
      <c r="D512" s="8">
        <v>214.726</v>
      </c>
      <c r="E512" s="8">
        <v>219.26300000000001</v>
      </c>
      <c r="F512" s="8">
        <v>0.16</v>
      </c>
      <c r="G512" s="8">
        <v>9.5</v>
      </c>
      <c r="H512" s="8">
        <v>3.53</v>
      </c>
      <c r="I512" s="8">
        <v>0.14000000000000001</v>
      </c>
      <c r="J512" s="9">
        <f t="shared" si="31"/>
        <v>5.8632000000000004E-2</v>
      </c>
      <c r="K512" s="13">
        <v>15125.071876342299</v>
      </c>
      <c r="L512" s="8">
        <f>help_quarterly_to_monthly!N512</f>
        <v>16133.499408510213</v>
      </c>
      <c r="M512" s="8">
        <f t="shared" si="32"/>
        <v>-6.2505195347512865</v>
      </c>
      <c r="N512" s="11">
        <v>0</v>
      </c>
      <c r="O512" s="8">
        <v>172.5</v>
      </c>
      <c r="P512" s="11">
        <v>0.21078764200909</v>
      </c>
      <c r="Q512" s="11">
        <v>0</v>
      </c>
      <c r="R512" s="8">
        <v>0</v>
      </c>
      <c r="S512" s="8"/>
      <c r="T512" s="12">
        <v>2.3400000000000001E-2</v>
      </c>
      <c r="U512" s="8">
        <v>-0.11737757721147268</v>
      </c>
      <c r="V512" s="11">
        <v>-2.7107476899999998</v>
      </c>
    </row>
    <row r="513" spans="1:22" x14ac:dyDescent="0.2">
      <c r="A513">
        <v>2009</v>
      </c>
      <c r="B513">
        <v>8</v>
      </c>
      <c r="C513" s="8">
        <v>89.019000000000005</v>
      </c>
      <c r="D513" s="8">
        <v>215.44499999999999</v>
      </c>
      <c r="E513" s="8">
        <v>219.49600000000001</v>
      </c>
      <c r="F513" s="8">
        <v>0.16</v>
      </c>
      <c r="G513" s="8">
        <v>9.6</v>
      </c>
      <c r="H513" s="8">
        <v>2.99</v>
      </c>
      <c r="I513" s="8">
        <v>0</v>
      </c>
      <c r="J513" s="9">
        <f t="shared" si="31"/>
        <v>0</v>
      </c>
      <c r="K513" s="13">
        <v>15220.5876926859</v>
      </c>
      <c r="L513" s="8">
        <f>help_quarterly_to_monthly!N513</f>
        <v>16149.394810081852</v>
      </c>
      <c r="M513" s="8">
        <f t="shared" si="32"/>
        <v>-5.7513431823222882</v>
      </c>
      <c r="N513" s="11">
        <v>0</v>
      </c>
      <c r="O513" s="8">
        <v>175</v>
      </c>
      <c r="P513" s="11">
        <v>-2.8577049828518501E-2</v>
      </c>
      <c r="Q513" s="11">
        <v>-3.2258E-3</v>
      </c>
      <c r="R513" s="8">
        <v>-8.0060000000000005E-4</v>
      </c>
      <c r="S513" s="8"/>
      <c r="T513" s="12">
        <v>3.2599999999999997E-2</v>
      </c>
      <c r="U513" s="8">
        <v>-0.2827426905297763</v>
      </c>
      <c r="V513" s="11">
        <v>-2.7454485000000002</v>
      </c>
    </row>
    <row r="514" spans="1:22" x14ac:dyDescent="0.2">
      <c r="A514">
        <v>2009</v>
      </c>
      <c r="B514">
        <v>9</v>
      </c>
      <c r="C514" s="8">
        <v>89.692599999999999</v>
      </c>
      <c r="D514" s="8">
        <v>215.86099999999999</v>
      </c>
      <c r="E514" s="8">
        <v>219.92</v>
      </c>
      <c r="F514" s="8">
        <v>0.15</v>
      </c>
      <c r="G514" s="8">
        <v>9.8000000000000007</v>
      </c>
      <c r="H514" s="8">
        <v>2.91</v>
      </c>
      <c r="I514" s="8">
        <v>-0.26</v>
      </c>
      <c r="J514" s="9">
        <f t="shared" si="31"/>
        <v>-0.108888</v>
      </c>
      <c r="K514" s="13">
        <v>15222.348952066401</v>
      </c>
      <c r="L514" s="8">
        <f>help_quarterly_to_monthly!N514</f>
        <v>16164.771827032511</v>
      </c>
      <c r="M514" s="8">
        <f t="shared" si="32"/>
        <v>-5.8301031715776386</v>
      </c>
      <c r="N514" s="11">
        <v>-1.3332000000000001E-3</v>
      </c>
      <c r="O514" s="8">
        <v>174.1</v>
      </c>
      <c r="P514" s="11">
        <v>-4.9126223433460001E-2</v>
      </c>
      <c r="Q514" s="11">
        <v>-5.7742999999999996E-3</v>
      </c>
      <c r="R514" s="8">
        <v>-4.7545400000000002E-2</v>
      </c>
      <c r="S514" s="8"/>
      <c r="T514" s="12">
        <v>-2.5499999999999998E-2</v>
      </c>
      <c r="U514" s="8">
        <v>-0.40604610860529</v>
      </c>
      <c r="V514" s="11">
        <v>-2.9030022199999999</v>
      </c>
    </row>
    <row r="515" spans="1:22" x14ac:dyDescent="0.2">
      <c r="A515">
        <v>2009</v>
      </c>
      <c r="B515">
        <v>10</v>
      </c>
      <c r="C515" s="8">
        <v>89.979699999999994</v>
      </c>
      <c r="D515" s="8">
        <v>216.50899999999999</v>
      </c>
      <c r="E515" s="8">
        <v>220.501</v>
      </c>
      <c r="F515" s="8">
        <v>0.12</v>
      </c>
      <c r="G515" s="8">
        <v>10</v>
      </c>
      <c r="H515" s="8">
        <v>2.9</v>
      </c>
      <c r="I515" s="8">
        <v>-0.26</v>
      </c>
      <c r="J515" s="9">
        <f t="shared" si="31"/>
        <v>-0.108888</v>
      </c>
      <c r="K515" s="13">
        <v>15429.247299868601</v>
      </c>
      <c r="L515" s="8">
        <f>help_quarterly_to_monthly!N515</f>
        <v>16180.163485562814</v>
      </c>
      <c r="M515" s="8">
        <f t="shared" si="32"/>
        <v>-4.6409678515562547</v>
      </c>
      <c r="N515" s="11">
        <v>-3.6668999999999998E-3</v>
      </c>
      <c r="O515" s="8">
        <v>175.2</v>
      </c>
      <c r="P515" s="11">
        <v>-0.22787029037088899</v>
      </c>
      <c r="Q515" s="11">
        <v>-1.09999E-2</v>
      </c>
      <c r="R515" s="8">
        <v>0</v>
      </c>
      <c r="S515" s="8"/>
      <c r="T515" s="12">
        <v>4.8999999999999998E-3</v>
      </c>
      <c r="U515" s="8">
        <v>-0.47462961427180073</v>
      </c>
      <c r="V515" s="11">
        <v>-2.9896356000000002</v>
      </c>
    </row>
    <row r="516" spans="1:22" x14ac:dyDescent="0.2">
      <c r="A516">
        <v>2009</v>
      </c>
      <c r="B516">
        <v>11</v>
      </c>
      <c r="C516" s="8">
        <v>90.337500000000006</v>
      </c>
      <c r="D516" s="8">
        <v>217.23400000000001</v>
      </c>
      <c r="E516" s="8">
        <v>220.666</v>
      </c>
      <c r="F516" s="8">
        <v>0.12</v>
      </c>
      <c r="G516" s="8">
        <v>9.9</v>
      </c>
      <c r="H516" s="8">
        <v>2.92</v>
      </c>
      <c r="I516" s="8">
        <v>0.04</v>
      </c>
      <c r="J516" s="9">
        <f t="shared" si="31"/>
        <v>1.6752E-2</v>
      </c>
      <c r="K516" s="13">
        <v>15364.1579766917</v>
      </c>
      <c r="L516" s="8">
        <f>help_quarterly_to_monthly!N516</f>
        <v>16195.569799614075</v>
      </c>
      <c r="M516" s="8">
        <f t="shared" si="32"/>
        <v>-5.133575621045372</v>
      </c>
      <c r="N516" s="11">
        <v>-5.1928E-3</v>
      </c>
      <c r="O516" s="8">
        <v>177.4</v>
      </c>
      <c r="P516" s="11">
        <v>-9.0716561990594496E-2</v>
      </c>
      <c r="Q516" s="11">
        <v>-8.9910000000000007E-3</v>
      </c>
      <c r="R516" s="8">
        <v>-1.9417E-3</v>
      </c>
      <c r="S516" s="8"/>
      <c r="T516" s="12">
        <v>-5.1000000000000004E-3</v>
      </c>
      <c r="U516" s="8">
        <v>-0.61039679958668369</v>
      </c>
      <c r="V516" s="11">
        <v>-3.0828979099999998</v>
      </c>
    </row>
    <row r="517" spans="1:22" x14ac:dyDescent="0.2">
      <c r="A517">
        <v>2009</v>
      </c>
      <c r="B517">
        <v>12</v>
      </c>
      <c r="C517" s="8">
        <v>90.613200000000006</v>
      </c>
      <c r="D517" s="8">
        <v>217.34700000000001</v>
      </c>
      <c r="E517" s="8">
        <v>220.881</v>
      </c>
      <c r="F517" s="8">
        <v>0.12</v>
      </c>
      <c r="G517" s="8">
        <v>9.9</v>
      </c>
      <c r="H517" s="8">
        <v>2.78</v>
      </c>
      <c r="I517" s="8">
        <v>-0.33</v>
      </c>
      <c r="J517" s="9">
        <f t="shared" ref="J517:J580" si="33">I517*0.4188</f>
        <v>-0.13820400000000002</v>
      </c>
      <c r="K517" s="13">
        <v>15275.086980763201</v>
      </c>
      <c r="L517" s="8">
        <f>help_quarterly_to_monthly!N517</f>
        <v>16210.996528851229</v>
      </c>
      <c r="M517" s="8">
        <f t="shared" si="32"/>
        <v>-5.7733005273448823</v>
      </c>
      <c r="N517" s="11">
        <v>-1.65772E-2</v>
      </c>
      <c r="O517" s="8">
        <v>178.1</v>
      </c>
      <c r="P517" s="11">
        <v>-0.56175598845161701</v>
      </c>
      <c r="Q517" s="11">
        <v>-3.5796000000000001E-3</v>
      </c>
      <c r="R517" s="8">
        <v>9.8156000000000007E-3</v>
      </c>
      <c r="S517" s="8"/>
      <c r="T517" s="12">
        <v>-1.6500000000000001E-2</v>
      </c>
      <c r="U517" s="8">
        <v>-0.15397759062517657</v>
      </c>
      <c r="V517" s="11">
        <v>-2.8885856699999999</v>
      </c>
    </row>
    <row r="518" spans="1:22" x14ac:dyDescent="0.2">
      <c r="A518">
        <v>2010</v>
      </c>
      <c r="B518">
        <v>1</v>
      </c>
      <c r="C518" s="8">
        <v>91.664199999999994</v>
      </c>
      <c r="D518" s="8">
        <v>217.488</v>
      </c>
      <c r="E518" s="8">
        <v>220.63300000000001</v>
      </c>
      <c r="F518" s="8">
        <v>0.11</v>
      </c>
      <c r="G518" s="8">
        <v>9.8000000000000007</v>
      </c>
      <c r="H518" s="8">
        <v>2.52</v>
      </c>
      <c r="I518" s="8">
        <v>0.22</v>
      </c>
      <c r="J518" s="9">
        <f t="shared" si="33"/>
        <v>9.2135999999999996E-2</v>
      </c>
      <c r="K518" s="13">
        <v>15363.5775624364</v>
      </c>
      <c r="L518" s="8">
        <f>help_quarterly_to_monthly!N518</f>
        <v>16226.437952475668</v>
      </c>
      <c r="M518" s="8">
        <f t="shared" si="32"/>
        <v>-5.317620494198616</v>
      </c>
      <c r="N518" s="11">
        <v>-1.5806199999999999E-2</v>
      </c>
      <c r="O518" s="8">
        <v>181.9</v>
      </c>
      <c r="P518" s="11">
        <v>-0.24659230907579599</v>
      </c>
      <c r="Q518" s="11">
        <v>-2.4195000000000002E-3</v>
      </c>
      <c r="R518" s="8">
        <v>2.4509300000000001E-2</v>
      </c>
      <c r="S518" s="8"/>
      <c r="T518" s="8"/>
      <c r="U518" s="8">
        <v>-0.4477003398198649</v>
      </c>
      <c r="V518" s="11">
        <v>-2.9645793299999998</v>
      </c>
    </row>
    <row r="519" spans="1:22" x14ac:dyDescent="0.2">
      <c r="A519">
        <v>2010</v>
      </c>
      <c r="B519">
        <v>2</v>
      </c>
      <c r="C519" s="8">
        <v>91.994</v>
      </c>
      <c r="D519" s="8">
        <v>217.28100000000001</v>
      </c>
      <c r="E519" s="8">
        <v>220.73099999999999</v>
      </c>
      <c r="F519" s="8">
        <v>0.13</v>
      </c>
      <c r="G519" s="8">
        <v>9.8000000000000007</v>
      </c>
      <c r="H519" s="8">
        <v>2.65</v>
      </c>
      <c r="I519" s="8">
        <v>-0.36</v>
      </c>
      <c r="J519" s="9">
        <f t="shared" si="33"/>
        <v>-0.15076799999999999</v>
      </c>
      <c r="K519" s="13">
        <v>15394.092422826399</v>
      </c>
      <c r="L519" s="8">
        <f>help_quarterly_to_monthly!N519</f>
        <v>16241.894084484204</v>
      </c>
      <c r="M519" s="8">
        <f t="shared" si="32"/>
        <v>-5.2198447868694426</v>
      </c>
      <c r="N519" s="11">
        <v>-4.1938000000000001E-3</v>
      </c>
      <c r="O519" s="8">
        <v>181</v>
      </c>
      <c r="P519" s="11">
        <v>-4.54587703656784E-2</v>
      </c>
      <c r="Q519" s="11">
        <v>0</v>
      </c>
      <c r="R519" s="8">
        <v>0</v>
      </c>
      <c r="S519" s="8"/>
      <c r="T519" s="8"/>
      <c r="U519" s="8">
        <v>-0.54468785239204287</v>
      </c>
      <c r="V519" s="11">
        <v>-2.9738268899999998</v>
      </c>
    </row>
    <row r="520" spans="1:22" x14ac:dyDescent="0.2">
      <c r="A520">
        <v>2010</v>
      </c>
      <c r="B520">
        <v>3</v>
      </c>
      <c r="C520" s="8">
        <v>92.599299999999999</v>
      </c>
      <c r="D520" s="8">
        <v>217.35300000000001</v>
      </c>
      <c r="E520" s="8">
        <v>220.78299999999999</v>
      </c>
      <c r="F520" s="8">
        <v>0.16</v>
      </c>
      <c r="G520" s="8">
        <v>9.9</v>
      </c>
      <c r="H520" s="8">
        <v>2.54</v>
      </c>
      <c r="I520" s="8">
        <v>0.45</v>
      </c>
      <c r="J520" s="9">
        <f t="shared" si="33"/>
        <v>0.18846000000000002</v>
      </c>
      <c r="K520" s="13">
        <v>15487.862693495599</v>
      </c>
      <c r="L520" s="8">
        <f>help_quarterly_to_monthly!N520</f>
        <v>16257.847476176888</v>
      </c>
      <c r="M520" s="8">
        <f t="shared" si="32"/>
        <v>-4.7360807376841896</v>
      </c>
      <c r="N520" s="11">
        <v>-2.6684E-3</v>
      </c>
      <c r="O520" s="8">
        <v>183.3</v>
      </c>
      <c r="P520" s="11">
        <v>-0.199440034019055</v>
      </c>
      <c r="Q520" s="11">
        <v>-5.1612999999999997E-3</v>
      </c>
      <c r="R520" s="8">
        <v>-1.4835599999999999E-2</v>
      </c>
      <c r="S520" s="8"/>
      <c r="T520" s="8"/>
      <c r="U520" s="8">
        <v>-0.47634944349106156</v>
      </c>
      <c r="V520" s="11">
        <v>-2.8612244200000001</v>
      </c>
    </row>
    <row r="521" spans="1:22" x14ac:dyDescent="0.2">
      <c r="A521">
        <v>2010</v>
      </c>
      <c r="B521">
        <v>4</v>
      </c>
      <c r="C521" s="8">
        <v>92.943600000000004</v>
      </c>
      <c r="D521" s="8">
        <v>217.40299999999999</v>
      </c>
      <c r="E521" s="8">
        <v>220.822</v>
      </c>
      <c r="F521" s="8">
        <v>0.2</v>
      </c>
      <c r="G521" s="8">
        <v>9.9</v>
      </c>
      <c r="H521" s="8">
        <v>2.4</v>
      </c>
      <c r="I521" s="8">
        <v>0.41</v>
      </c>
      <c r="J521" s="9">
        <f t="shared" si="33"/>
        <v>0.171708</v>
      </c>
      <c r="K521" s="13">
        <v>15553.910499465001</v>
      </c>
      <c r="L521" s="8">
        <f>help_quarterly_to_monthly!N521</f>
        <v>16273.816537883469</v>
      </c>
      <c r="M521" s="8">
        <f t="shared" si="32"/>
        <v>-4.4237074735518522</v>
      </c>
      <c r="N521" s="11">
        <v>-2.5014999999999998E-3</v>
      </c>
      <c r="O521" s="8">
        <v>184.4</v>
      </c>
      <c r="P521" s="11">
        <v>-0.31780235933580198</v>
      </c>
      <c r="Q521" s="11">
        <v>-5.8386000000000002E-3</v>
      </c>
      <c r="R521" s="8">
        <v>3.8070000000000001E-3</v>
      </c>
      <c r="S521" s="8"/>
      <c r="T521" s="8"/>
      <c r="U521" s="8">
        <v>-0.46649600042997186</v>
      </c>
      <c r="V521" s="11">
        <v>-2.7168752600000001</v>
      </c>
    </row>
    <row r="522" spans="1:22" x14ac:dyDescent="0.2">
      <c r="A522">
        <v>2010</v>
      </c>
      <c r="B522">
        <v>5</v>
      </c>
      <c r="C522" s="8">
        <v>94.299700000000001</v>
      </c>
      <c r="D522" s="8">
        <v>217.29</v>
      </c>
      <c r="E522" s="8">
        <v>220.96199999999999</v>
      </c>
      <c r="F522" s="8">
        <v>0.2</v>
      </c>
      <c r="G522" s="8">
        <v>9.6</v>
      </c>
      <c r="H522" s="8">
        <v>2.63</v>
      </c>
      <c r="I522" s="8">
        <v>0.32</v>
      </c>
      <c r="J522" s="9">
        <f t="shared" si="33"/>
        <v>0.134016</v>
      </c>
      <c r="K522" s="13">
        <v>15521.9339196524</v>
      </c>
      <c r="L522" s="8">
        <f>help_quarterly_to_monthly!N522</f>
        <v>16289.801284995676</v>
      </c>
      <c r="M522" s="8">
        <f t="shared" si="32"/>
        <v>-4.7137920954907431</v>
      </c>
      <c r="N522" s="11">
        <v>0</v>
      </c>
      <c r="O522" s="8">
        <v>184.8</v>
      </c>
      <c r="P522" s="11">
        <v>-0.198800160012993</v>
      </c>
      <c r="Q522" s="11">
        <v>-9.0001000000000005E-3</v>
      </c>
      <c r="R522" s="8">
        <v>0</v>
      </c>
      <c r="S522" s="8"/>
      <c r="T522" s="8"/>
      <c r="U522" s="8">
        <v>-0.48283183159467224</v>
      </c>
      <c r="V522" s="11">
        <v>-2.7743530999999999</v>
      </c>
    </row>
    <row r="523" spans="1:22" x14ac:dyDescent="0.2">
      <c r="A523">
        <v>2010</v>
      </c>
      <c r="B523">
        <v>6</v>
      </c>
      <c r="C523" s="8">
        <v>94.439700000000002</v>
      </c>
      <c r="D523" s="8">
        <v>217.19900000000001</v>
      </c>
      <c r="E523" s="8">
        <v>221.19399999999999</v>
      </c>
      <c r="F523" s="8">
        <v>0.18</v>
      </c>
      <c r="G523" s="8">
        <v>9.4</v>
      </c>
      <c r="H523" s="8">
        <v>3.03</v>
      </c>
      <c r="I523" s="8">
        <v>-0.16</v>
      </c>
      <c r="J523" s="9">
        <f t="shared" si="33"/>
        <v>-6.7007999999999998E-2</v>
      </c>
      <c r="K523" s="13">
        <v>15596.3576937284</v>
      </c>
      <c r="L523" s="8">
        <f>help_quarterly_to_monthly!N523</f>
        <v>16306.538714657016</v>
      </c>
      <c r="M523" s="8">
        <f t="shared" si="32"/>
        <v>-4.3551917016593773</v>
      </c>
      <c r="N523" s="11">
        <v>1.3332000000000001E-3</v>
      </c>
      <c r="O523" s="8">
        <v>183.5</v>
      </c>
      <c r="P523" s="11">
        <v>-2.92100708739782E-2</v>
      </c>
      <c r="Q523" s="11">
        <v>0</v>
      </c>
      <c r="R523" s="8">
        <v>1.2138100000000001E-2</v>
      </c>
      <c r="S523" s="8"/>
      <c r="T523" s="8"/>
      <c r="U523" s="8">
        <v>-0.54208820139319869</v>
      </c>
      <c r="V523" s="11">
        <v>-2.81371766</v>
      </c>
    </row>
    <row r="524" spans="1:22" x14ac:dyDescent="0.2">
      <c r="A524">
        <v>2010</v>
      </c>
      <c r="B524">
        <v>7</v>
      </c>
      <c r="C524" s="8">
        <v>94.8536</v>
      </c>
      <c r="D524" s="8">
        <v>217.60499999999999</v>
      </c>
      <c r="E524" s="8">
        <v>221.363</v>
      </c>
      <c r="F524" s="8">
        <v>0.18</v>
      </c>
      <c r="G524" s="8">
        <v>9.4</v>
      </c>
      <c r="H524" s="8">
        <v>3</v>
      </c>
      <c r="I524" s="8">
        <v>0.18</v>
      </c>
      <c r="J524" s="9">
        <f t="shared" si="33"/>
        <v>7.5383999999999993E-2</v>
      </c>
      <c r="K524" s="13">
        <v>15665.702478868499</v>
      </c>
      <c r="L524" s="8">
        <f>help_quarterly_to_monthly!N524</f>
        <v>16323.293341676828</v>
      </c>
      <c r="M524" s="8">
        <f t="shared" si="32"/>
        <v>-4.0285428255421918</v>
      </c>
      <c r="N524" s="11">
        <v>3.6668999999999998E-3</v>
      </c>
      <c r="O524" s="8">
        <v>184.1</v>
      </c>
      <c r="P524" s="11">
        <v>0.12664941712833799</v>
      </c>
      <c r="Q524" s="11">
        <v>0</v>
      </c>
      <c r="R524" s="8">
        <v>0</v>
      </c>
      <c r="S524" s="8"/>
      <c r="T524" s="8"/>
      <c r="U524" s="8">
        <v>-0.58967520153097341</v>
      </c>
      <c r="V524" s="11">
        <v>-2.9390824900000001</v>
      </c>
    </row>
    <row r="525" spans="1:22" x14ac:dyDescent="0.2">
      <c r="A525">
        <v>2010</v>
      </c>
      <c r="B525">
        <v>8</v>
      </c>
      <c r="C525" s="8">
        <v>95.144800000000004</v>
      </c>
      <c r="D525" s="8">
        <v>217.923</v>
      </c>
      <c r="E525" s="8">
        <v>221.50899999999999</v>
      </c>
      <c r="F525" s="8">
        <v>0.19</v>
      </c>
      <c r="G525" s="8">
        <v>9.5</v>
      </c>
      <c r="H525" s="8">
        <v>2.96</v>
      </c>
      <c r="I525" s="8">
        <v>-0.18</v>
      </c>
      <c r="J525" s="9">
        <f t="shared" si="33"/>
        <v>-7.5383999999999993E-2</v>
      </c>
      <c r="K525" s="13">
        <v>15639.0707914746</v>
      </c>
      <c r="L525" s="8">
        <f>help_quarterly_to_monthly!N525</f>
        <v>16340.065183724981</v>
      </c>
      <c r="M525" s="8">
        <f t="shared" si="32"/>
        <v>-4.2900342463051189</v>
      </c>
      <c r="N525" s="11">
        <v>2.6183000000000001E-3</v>
      </c>
      <c r="O525" s="8">
        <v>184.9</v>
      </c>
      <c r="P525" s="11">
        <v>-0.36860472337447298</v>
      </c>
      <c r="Q525" s="11">
        <v>0</v>
      </c>
      <c r="R525" s="8">
        <v>-5.9931999999999997E-3</v>
      </c>
      <c r="S525" s="8"/>
      <c r="T525" s="8"/>
      <c r="U525" s="8">
        <v>-0.69854407792147644</v>
      </c>
      <c r="V525" s="11">
        <v>-3.0856799800000001</v>
      </c>
    </row>
    <row r="526" spans="1:22" x14ac:dyDescent="0.2">
      <c r="A526">
        <v>2010</v>
      </c>
      <c r="B526">
        <v>9</v>
      </c>
      <c r="C526" s="8">
        <v>95.363699999999994</v>
      </c>
      <c r="D526" s="8">
        <v>218.27500000000001</v>
      </c>
      <c r="E526" s="8">
        <v>221.71100000000001</v>
      </c>
      <c r="F526" s="8">
        <v>0.19</v>
      </c>
      <c r="G526" s="8">
        <v>9.5</v>
      </c>
      <c r="H526" s="8">
        <v>3.01</v>
      </c>
      <c r="I526" s="8">
        <v>-0.21</v>
      </c>
      <c r="J526" s="9">
        <f t="shared" si="33"/>
        <v>-8.7947999999999998E-2</v>
      </c>
      <c r="K526" s="13">
        <v>15711.431708272199</v>
      </c>
      <c r="L526" s="8">
        <f>help_quarterly_to_monthly!N526</f>
        <v>16357.496900435299</v>
      </c>
      <c r="M526" s="8">
        <f t="shared" si="32"/>
        <v>-3.9496580442323515</v>
      </c>
      <c r="N526" s="11">
        <v>1.0715E-3</v>
      </c>
      <c r="O526" s="8">
        <v>184.9</v>
      </c>
      <c r="P526" s="11">
        <v>-6.3683578685059999E-2</v>
      </c>
      <c r="Q526" s="11">
        <v>1.6668E-3</v>
      </c>
      <c r="R526" s="8">
        <v>3.7929000000000001E-3</v>
      </c>
      <c r="S526" s="8"/>
      <c r="T526" s="8"/>
      <c r="U526" s="8">
        <v>-0.79569893582029838</v>
      </c>
      <c r="V526" s="11">
        <v>-3.02780461</v>
      </c>
    </row>
    <row r="527" spans="1:22" x14ac:dyDescent="0.2">
      <c r="A527">
        <v>2010</v>
      </c>
      <c r="B527">
        <v>10</v>
      </c>
      <c r="C527" s="8">
        <v>95.110900000000001</v>
      </c>
      <c r="D527" s="8">
        <v>219.035</v>
      </c>
      <c r="E527" s="8">
        <v>221.83</v>
      </c>
      <c r="F527" s="8">
        <v>0.19</v>
      </c>
      <c r="G527" s="8">
        <v>9.4</v>
      </c>
      <c r="H527" s="8">
        <v>3.18</v>
      </c>
      <c r="I527" s="8">
        <v>-0.11</v>
      </c>
      <c r="J527" s="9">
        <f t="shared" si="33"/>
        <v>-4.6067999999999998E-2</v>
      </c>
      <c r="K527" s="13">
        <v>15748.102341059101</v>
      </c>
      <c r="L527" s="8">
        <f>help_quarterly_to_monthly!N527</f>
        <v>16374.947213445235</v>
      </c>
      <c r="M527" s="8">
        <f t="shared" si="32"/>
        <v>-3.8280726295803924</v>
      </c>
      <c r="N527" s="11">
        <v>0</v>
      </c>
      <c r="O527" s="8">
        <v>186.6</v>
      </c>
      <c r="P527" s="11">
        <v>-3.3161969207290198E-2</v>
      </c>
      <c r="Q527" s="11">
        <v>3.3333E-3</v>
      </c>
      <c r="R527" s="8">
        <v>0</v>
      </c>
      <c r="S527" s="8"/>
      <c r="T527" s="8"/>
      <c r="U527" s="8">
        <v>-0.99515813434081579</v>
      </c>
      <c r="V527" s="11">
        <v>-3.1588765799999998</v>
      </c>
    </row>
    <row r="528" spans="1:22" x14ac:dyDescent="0.2">
      <c r="A528">
        <v>2010</v>
      </c>
      <c r="B528">
        <v>11</v>
      </c>
      <c r="C528" s="8">
        <v>95.138300000000001</v>
      </c>
      <c r="D528" s="8">
        <v>219.59</v>
      </c>
      <c r="E528" s="8">
        <v>222.149</v>
      </c>
      <c r="F528" s="8">
        <v>0.19</v>
      </c>
      <c r="G528" s="8">
        <v>9.8000000000000007</v>
      </c>
      <c r="H528" s="8">
        <v>3.16</v>
      </c>
      <c r="I528" s="8">
        <v>-0.23</v>
      </c>
      <c r="J528" s="9">
        <f t="shared" si="33"/>
        <v>-9.6324000000000007E-2</v>
      </c>
      <c r="K528" s="13">
        <v>15703.888315615701</v>
      </c>
      <c r="L528" s="8">
        <f>help_quarterly_to_monthly!N528</f>
        <v>16392.416142593418</v>
      </c>
      <c r="M528" s="8">
        <f t="shared" si="32"/>
        <v>-4.2002827465358994</v>
      </c>
      <c r="N528" s="11">
        <v>7.7743999999999999E-3</v>
      </c>
      <c r="O528" s="8">
        <v>187.7</v>
      </c>
      <c r="P528" s="11">
        <v>-0.17828198374131199</v>
      </c>
      <c r="Q528" s="11">
        <v>4.6665999999999999E-3</v>
      </c>
      <c r="R528" s="8">
        <v>8.6456999999999992E-3</v>
      </c>
      <c r="S528" s="8"/>
      <c r="T528" s="8"/>
      <c r="U528" s="8">
        <v>-0.95601419141909538</v>
      </c>
      <c r="V528" s="11">
        <v>-3.1197136200000002</v>
      </c>
    </row>
    <row r="529" spans="1:22" x14ac:dyDescent="0.2">
      <c r="A529">
        <v>2010</v>
      </c>
      <c r="B529">
        <v>12</v>
      </c>
      <c r="C529" s="8">
        <v>96.059899999999999</v>
      </c>
      <c r="D529" s="8">
        <v>220.47200000000001</v>
      </c>
      <c r="E529" s="8">
        <v>222.34299999999999</v>
      </c>
      <c r="F529" s="8">
        <v>0.18</v>
      </c>
      <c r="G529" s="8">
        <v>9.3000000000000007</v>
      </c>
      <c r="H529" s="8">
        <v>2.81</v>
      </c>
      <c r="I529" s="8">
        <v>0.08</v>
      </c>
      <c r="J529" s="9">
        <f t="shared" si="33"/>
        <v>3.3503999999999999E-2</v>
      </c>
      <c r="K529" s="13">
        <v>15800.1835899612</v>
      </c>
      <c r="L529" s="8">
        <f>help_quarterly_to_monthly!N529</f>
        <v>16410.615512752829</v>
      </c>
      <c r="M529" s="8">
        <f t="shared" si="32"/>
        <v>-3.7197381311947608</v>
      </c>
      <c r="N529" s="11">
        <v>5.555E-4</v>
      </c>
      <c r="O529" s="8">
        <v>189.7</v>
      </c>
      <c r="P529" s="11">
        <v>-0.46166988179128099</v>
      </c>
      <c r="Q529" s="11">
        <v>3.3330000000000002E-4</v>
      </c>
      <c r="R529" s="8">
        <v>8.1554999999999996E-3</v>
      </c>
      <c r="S529" s="8"/>
      <c r="T529" s="8"/>
      <c r="U529" s="8">
        <v>-0.8848186333528032</v>
      </c>
      <c r="V529" s="11">
        <v>-2.7830332800000002</v>
      </c>
    </row>
    <row r="530" spans="1:22" x14ac:dyDescent="0.2">
      <c r="A530">
        <v>2011</v>
      </c>
      <c r="B530">
        <v>1</v>
      </c>
      <c r="C530" s="8">
        <v>95.936400000000006</v>
      </c>
      <c r="D530" s="8">
        <v>221.18700000000001</v>
      </c>
      <c r="E530" s="8">
        <v>222.803</v>
      </c>
      <c r="F530" s="8">
        <v>0.17</v>
      </c>
      <c r="G530" s="8">
        <v>9.1</v>
      </c>
      <c r="H530" s="8">
        <v>2.7</v>
      </c>
      <c r="I530" s="8">
        <v>0.09</v>
      </c>
      <c r="J530" s="9">
        <f t="shared" si="33"/>
        <v>3.7691999999999996E-2</v>
      </c>
      <c r="K530" s="13">
        <v>15650.9167554985</v>
      </c>
      <c r="L530" s="8">
        <f>help_quarterly_to_monthly!N530</f>
        <v>16428.835088418939</v>
      </c>
      <c r="M530" s="8">
        <f t="shared" si="32"/>
        <v>-4.7350790773279527</v>
      </c>
      <c r="N530" s="11">
        <v>-9.6750000000000004E-4</v>
      </c>
      <c r="O530" s="8">
        <v>192.7</v>
      </c>
      <c r="P530" s="11">
        <v>-2.52903138530969E-2</v>
      </c>
      <c r="Q530" s="11">
        <v>-9.6770000000000005E-4</v>
      </c>
      <c r="R530" s="8">
        <v>4.7349000000000002E-3</v>
      </c>
      <c r="S530" s="8"/>
      <c r="T530" s="8"/>
      <c r="U530" s="8">
        <v>-1.0112305250098581</v>
      </c>
      <c r="V530" s="11">
        <v>-2.7344661299999999</v>
      </c>
    </row>
    <row r="531" spans="1:22" x14ac:dyDescent="0.2">
      <c r="A531">
        <v>2011</v>
      </c>
      <c r="B531">
        <v>2</v>
      </c>
      <c r="C531" s="8">
        <v>95.5154</v>
      </c>
      <c r="D531" s="8">
        <v>221.898</v>
      </c>
      <c r="E531" s="8">
        <v>223.21299999999999</v>
      </c>
      <c r="F531" s="8">
        <v>0.16</v>
      </c>
      <c r="G531" s="8">
        <v>9</v>
      </c>
      <c r="H531" s="8">
        <v>2.57</v>
      </c>
      <c r="I531" s="8">
        <v>-0.4</v>
      </c>
      <c r="J531" s="9">
        <f t="shared" si="33"/>
        <v>-0.16752</v>
      </c>
      <c r="K531" s="13">
        <v>15638.2552940761</v>
      </c>
      <c r="L531" s="8">
        <f>help_quarterly_to_monthly!N531</f>
        <v>16447.074892024531</v>
      </c>
      <c r="M531" s="8">
        <f t="shared" si="32"/>
        <v>-4.9177109197735991</v>
      </c>
      <c r="N531" s="11">
        <v>-4.0321000000000003E-3</v>
      </c>
      <c r="O531" s="8">
        <v>195.8</v>
      </c>
      <c r="P531" s="11">
        <v>-0.30094421068132399</v>
      </c>
      <c r="Q531" s="11">
        <v>-4.0321000000000003E-3</v>
      </c>
      <c r="R531" s="8">
        <v>0</v>
      </c>
      <c r="S531" s="8"/>
      <c r="T531" s="8"/>
      <c r="U531" s="8">
        <v>-1.0913065074680679</v>
      </c>
      <c r="V531" s="11">
        <v>-2.7014149199999999</v>
      </c>
    </row>
    <row r="532" spans="1:22" x14ac:dyDescent="0.2">
      <c r="A532">
        <v>2011</v>
      </c>
      <c r="B532">
        <v>3</v>
      </c>
      <c r="C532" s="8">
        <v>96.464299999999994</v>
      </c>
      <c r="D532" s="8">
        <v>223.04599999999999</v>
      </c>
      <c r="E532" s="8">
        <v>223.45400000000001</v>
      </c>
      <c r="F532" s="8">
        <v>0.14000000000000001</v>
      </c>
      <c r="G532" s="8">
        <v>9</v>
      </c>
      <c r="H532" s="8">
        <v>2.62</v>
      </c>
      <c r="I532" s="8">
        <v>0.38</v>
      </c>
      <c r="J532" s="9">
        <f t="shared" si="33"/>
        <v>0.15914400000000001</v>
      </c>
      <c r="K532" s="13">
        <v>15849.220023657899</v>
      </c>
      <c r="L532" s="8">
        <f>help_quarterly_to_monthly!N532</f>
        <v>16466.006622184737</v>
      </c>
      <c r="M532" s="8">
        <f t="shared" si="32"/>
        <v>-3.7458177485234279</v>
      </c>
      <c r="N532" s="11">
        <v>0</v>
      </c>
      <c r="O532" s="8">
        <v>199.2</v>
      </c>
      <c r="P532" s="11">
        <v>-0.34546854046793102</v>
      </c>
      <c r="Q532" s="11">
        <v>0</v>
      </c>
      <c r="R532" s="8">
        <v>9.5843000000000005E-3</v>
      </c>
      <c r="S532" s="8"/>
      <c r="T532" s="8"/>
      <c r="U532" s="8">
        <v>-0.99145962827842204</v>
      </c>
      <c r="V532" s="11">
        <v>-2.7944266</v>
      </c>
    </row>
    <row r="533" spans="1:22" x14ac:dyDescent="0.2">
      <c r="A533">
        <v>2011</v>
      </c>
      <c r="B533">
        <v>4</v>
      </c>
      <c r="C533" s="8">
        <v>96.118700000000004</v>
      </c>
      <c r="D533" s="8">
        <v>224.09299999999999</v>
      </c>
      <c r="E533" s="8">
        <v>223.727</v>
      </c>
      <c r="F533" s="8">
        <v>0.1</v>
      </c>
      <c r="G533" s="8">
        <v>9.1</v>
      </c>
      <c r="H533" s="8">
        <v>2.56</v>
      </c>
      <c r="I533" s="8">
        <v>-0.46</v>
      </c>
      <c r="J533" s="9">
        <f t="shared" si="33"/>
        <v>-0.19264800000000001</v>
      </c>
      <c r="K533" s="13">
        <v>15890.077345715399</v>
      </c>
      <c r="L533" s="8">
        <f>help_quarterly_to_monthly!N533</f>
        <v>16484.960144086621</v>
      </c>
      <c r="M533" s="8">
        <f t="shared" si="32"/>
        <v>-3.6086395913102254</v>
      </c>
      <c r="N533" s="11">
        <v>0</v>
      </c>
      <c r="O533" s="8">
        <v>203.1</v>
      </c>
      <c r="P533" s="11">
        <v>-0.29309204962520002</v>
      </c>
      <c r="Q533" s="11">
        <v>0</v>
      </c>
      <c r="R533" s="8">
        <v>-4.617E-4</v>
      </c>
      <c r="S533" s="8"/>
      <c r="T533" s="8"/>
      <c r="U533" s="8">
        <v>-1.0662775784069467</v>
      </c>
      <c r="V533" s="11">
        <v>-2.8312463800000001</v>
      </c>
    </row>
    <row r="534" spans="1:22" x14ac:dyDescent="0.2">
      <c r="A534">
        <v>2011</v>
      </c>
      <c r="B534">
        <v>5</v>
      </c>
      <c r="C534" s="8">
        <v>96.337699999999998</v>
      </c>
      <c r="D534" s="8">
        <v>224.80600000000001</v>
      </c>
      <c r="E534" s="8">
        <v>224.17500000000001</v>
      </c>
      <c r="F534" s="8">
        <v>0.09</v>
      </c>
      <c r="G534" s="8">
        <v>9</v>
      </c>
      <c r="H534" s="8">
        <v>2.61</v>
      </c>
      <c r="I534" s="8">
        <v>-0.31</v>
      </c>
      <c r="J534" s="9">
        <f t="shared" si="33"/>
        <v>-0.129828</v>
      </c>
      <c r="K534" s="13">
        <v>15818.141639293401</v>
      </c>
      <c r="L534" s="8">
        <f>help_quarterly_to_monthly!N534</f>
        <v>16503.935482813929</v>
      </c>
      <c r="M534" s="8">
        <f t="shared" si="32"/>
        <v>-4.1553352182857717</v>
      </c>
      <c r="N534" s="11">
        <v>0</v>
      </c>
      <c r="O534" s="8">
        <v>204.1</v>
      </c>
      <c r="P534" s="11">
        <v>-0.16538717345849099</v>
      </c>
      <c r="Q534" s="11">
        <v>0</v>
      </c>
      <c r="R534" s="8">
        <v>0</v>
      </c>
      <c r="S534" s="8"/>
      <c r="T534" s="8"/>
      <c r="U534" s="8">
        <v>-1.1404350338148639</v>
      </c>
      <c r="V534" s="11">
        <v>-3.0526762399999998</v>
      </c>
    </row>
    <row r="535" spans="1:22" x14ac:dyDescent="0.2">
      <c r="A535">
        <v>2011</v>
      </c>
      <c r="B535">
        <v>6</v>
      </c>
      <c r="C535" s="8">
        <v>96.615399999999994</v>
      </c>
      <c r="D535" s="8">
        <v>224.80600000000001</v>
      </c>
      <c r="E535" s="8">
        <v>224.697</v>
      </c>
      <c r="F535" s="8">
        <v>0.09</v>
      </c>
      <c r="G535" s="8">
        <v>9.1</v>
      </c>
      <c r="H535" s="8">
        <v>2.75</v>
      </c>
      <c r="I535" s="8">
        <v>0</v>
      </c>
      <c r="J535" s="9">
        <f t="shared" si="33"/>
        <v>0</v>
      </c>
      <c r="K535" s="13">
        <v>15767.3367400556</v>
      </c>
      <c r="L535" s="8">
        <f>help_quarterly_to_monthly!N535</f>
        <v>16523.611367356691</v>
      </c>
      <c r="M535" s="8">
        <f t="shared" si="32"/>
        <v>-4.5769330353239379</v>
      </c>
      <c r="N535" s="11">
        <v>0</v>
      </c>
      <c r="O535" s="8">
        <v>203.9</v>
      </c>
      <c r="P535" s="11">
        <v>-3.4754332776177198E-2</v>
      </c>
      <c r="Q535" s="11">
        <v>-1.5001000000000001E-3</v>
      </c>
      <c r="R535" s="8">
        <v>1.1872499999999999E-2</v>
      </c>
      <c r="S535" s="8"/>
      <c r="T535" s="8"/>
      <c r="U535" s="8">
        <v>-1.1218618182337927</v>
      </c>
      <c r="V535" s="11">
        <v>-3.06633741</v>
      </c>
    </row>
    <row r="536" spans="1:22" x14ac:dyDescent="0.2">
      <c r="A536">
        <v>2011</v>
      </c>
      <c r="B536">
        <v>7</v>
      </c>
      <c r="C536" s="8">
        <v>97.129199999999997</v>
      </c>
      <c r="D536" s="8">
        <v>225.39500000000001</v>
      </c>
      <c r="E536" s="8">
        <v>225.21799999999999</v>
      </c>
      <c r="F536" s="8">
        <v>7.0000000000000007E-2</v>
      </c>
      <c r="G536" s="8">
        <v>9</v>
      </c>
      <c r="H536" s="8">
        <v>2.76</v>
      </c>
      <c r="I536" s="8">
        <v>0.19</v>
      </c>
      <c r="J536" s="9">
        <f t="shared" si="33"/>
        <v>7.9572000000000004E-2</v>
      </c>
      <c r="K536" s="13">
        <v>15809.637617039099</v>
      </c>
      <c r="L536" s="8">
        <f>help_quarterly_to_monthly!N536</f>
        <v>16543.310709361031</v>
      </c>
      <c r="M536" s="8">
        <f t="shared" si="32"/>
        <v>-4.4348625569051396</v>
      </c>
      <c r="N536" s="11">
        <v>0</v>
      </c>
      <c r="O536" s="8">
        <v>204.6</v>
      </c>
      <c r="P536" s="11">
        <v>-8.6411143844043803E-2</v>
      </c>
      <c r="Q536" s="11">
        <v>-3.5000000000000001E-3</v>
      </c>
      <c r="R536" s="8">
        <v>0</v>
      </c>
      <c r="S536" s="8"/>
      <c r="T536" s="8"/>
      <c r="U536" s="8">
        <v>-1.1922609399449779</v>
      </c>
      <c r="V536" s="11">
        <v>-3.0483466699999999</v>
      </c>
    </row>
    <row r="537" spans="1:22" x14ac:dyDescent="0.2">
      <c r="A537">
        <v>2011</v>
      </c>
      <c r="B537">
        <v>8</v>
      </c>
      <c r="C537" s="8">
        <v>97.673100000000005</v>
      </c>
      <c r="D537" s="8">
        <v>226.10599999999999</v>
      </c>
      <c r="E537" s="8">
        <v>225.86199999999999</v>
      </c>
      <c r="F537" s="8">
        <v>0.1</v>
      </c>
      <c r="G537" s="8">
        <v>9</v>
      </c>
      <c r="H537" s="8">
        <v>3.06</v>
      </c>
      <c r="I537" s="8">
        <v>-7.0000000000000007E-2</v>
      </c>
      <c r="J537" s="9">
        <f t="shared" si="33"/>
        <v>-2.9316000000000002E-2</v>
      </c>
      <c r="K537" s="13">
        <v>15886.0129386877</v>
      </c>
      <c r="L537" s="8">
        <f>help_quarterly_to_monthly!N537</f>
        <v>16563.033536792784</v>
      </c>
      <c r="M537" s="8">
        <f t="shared" si="32"/>
        <v>-4.0875398615909608</v>
      </c>
      <c r="N537" s="11">
        <v>-5.2233000000000002E-3</v>
      </c>
      <c r="O537" s="8">
        <v>203.2</v>
      </c>
      <c r="P537" s="11">
        <v>-0.16284781469674001</v>
      </c>
      <c r="Q537" s="11">
        <v>-3.7096E-3</v>
      </c>
      <c r="R537" s="8">
        <v>-7.6051000000000001E-3</v>
      </c>
      <c r="S537" s="8"/>
      <c r="T537" s="8"/>
      <c r="U537" s="8">
        <v>-1.3771221158258644</v>
      </c>
      <c r="V537" s="11">
        <v>-3.3897980300000001</v>
      </c>
    </row>
    <row r="538" spans="1:22" x14ac:dyDescent="0.2">
      <c r="A538">
        <v>2011</v>
      </c>
      <c r="B538">
        <v>9</v>
      </c>
      <c r="C538" s="8">
        <v>97.6494</v>
      </c>
      <c r="D538" s="8">
        <v>226.59700000000001</v>
      </c>
      <c r="E538" s="8">
        <v>226.11799999999999</v>
      </c>
      <c r="F538" s="8">
        <v>0.08</v>
      </c>
      <c r="G538" s="8">
        <v>9</v>
      </c>
      <c r="H538" s="8">
        <v>3.29</v>
      </c>
      <c r="I538" s="8">
        <v>-0.23</v>
      </c>
      <c r="J538" s="9">
        <f t="shared" si="33"/>
        <v>-9.6324000000000007E-2</v>
      </c>
      <c r="K538" s="13">
        <v>15766.733495929901</v>
      </c>
      <c r="L538" s="8">
        <f>help_quarterly_to_monthly!N538</f>
        <v>16583.246787286742</v>
      </c>
      <c r="M538" s="8">
        <f t="shared" si="32"/>
        <v>-4.9237239355492619</v>
      </c>
      <c r="N538" s="11">
        <v>9.6319999999999999E-4</v>
      </c>
      <c r="O538" s="8">
        <v>203.7</v>
      </c>
      <c r="P538" s="11">
        <v>0.34204547040814198</v>
      </c>
      <c r="Q538" s="11">
        <v>5.3762999999999997E-3</v>
      </c>
      <c r="R538" s="8">
        <v>4.04949E-2</v>
      </c>
      <c r="S538" s="8"/>
      <c r="T538" s="8"/>
      <c r="U538" s="8">
        <v>-1.402451421265571</v>
      </c>
      <c r="V538" s="11">
        <v>-3.5253885700000001</v>
      </c>
    </row>
    <row r="539" spans="1:22" x14ac:dyDescent="0.2">
      <c r="A539">
        <v>2011</v>
      </c>
      <c r="B539">
        <v>10</v>
      </c>
      <c r="C539" s="8">
        <v>98.322199999999995</v>
      </c>
      <c r="D539" s="8">
        <v>226.75</v>
      </c>
      <c r="E539" s="8">
        <v>226.506</v>
      </c>
      <c r="F539" s="8">
        <v>7.0000000000000007E-2</v>
      </c>
      <c r="G539" s="8">
        <v>8.8000000000000007</v>
      </c>
      <c r="H539" s="8">
        <v>3.22</v>
      </c>
      <c r="I539" s="8">
        <v>0.15</v>
      </c>
      <c r="J539" s="9">
        <f t="shared" si="33"/>
        <v>6.2820000000000001E-2</v>
      </c>
      <c r="K539" s="13">
        <v>16035.794496362199</v>
      </c>
      <c r="L539" s="8">
        <f>help_quarterly_to_monthly!N539</f>
        <v>16603.484705695224</v>
      </c>
      <c r="M539" s="8">
        <f t="shared" si="32"/>
        <v>-3.4191027931522067</v>
      </c>
      <c r="N539" s="11">
        <v>5.5599000000000004E-3</v>
      </c>
      <c r="O539" s="8">
        <v>201.1</v>
      </c>
      <c r="P539" s="11">
        <v>-0.19253445944910699</v>
      </c>
      <c r="Q539" s="11">
        <v>1.3333299999999999E-2</v>
      </c>
      <c r="R539" s="8">
        <v>0</v>
      </c>
      <c r="S539" s="8"/>
      <c r="T539" s="8"/>
      <c r="U539" s="8">
        <v>-1.4372424260493561</v>
      </c>
      <c r="V539" s="11">
        <v>-3.45866418</v>
      </c>
    </row>
    <row r="540" spans="1:22" x14ac:dyDescent="0.2">
      <c r="A540">
        <v>2011</v>
      </c>
      <c r="B540">
        <v>11</v>
      </c>
      <c r="C540" s="8">
        <v>98.243300000000005</v>
      </c>
      <c r="D540" s="8">
        <v>227.16900000000001</v>
      </c>
      <c r="E540" s="8">
        <v>226.899</v>
      </c>
      <c r="F540" s="8">
        <v>0.08</v>
      </c>
      <c r="G540" s="8">
        <v>8.6</v>
      </c>
      <c r="H540" s="8">
        <v>3.13</v>
      </c>
      <c r="I540" s="8">
        <v>-0.38</v>
      </c>
      <c r="J540" s="9">
        <f t="shared" si="33"/>
        <v>-0.15914400000000001</v>
      </c>
      <c r="K540" s="13">
        <v>15989.8380953178</v>
      </c>
      <c r="L540" s="8">
        <f>help_quarterly_to_monthly!N540</f>
        <v>16623.747322122541</v>
      </c>
      <c r="M540" s="8">
        <f t="shared" si="32"/>
        <v>-3.8132751570468582</v>
      </c>
      <c r="N540" s="11">
        <v>0</v>
      </c>
      <c r="O540" s="8">
        <v>201.4</v>
      </c>
      <c r="P540" s="11">
        <v>0.42362022383981801</v>
      </c>
      <c r="Q540" s="11">
        <v>9.6667000000000003E-3</v>
      </c>
      <c r="R540" s="8">
        <v>1.4859000000000001E-2</v>
      </c>
      <c r="S540" s="8"/>
      <c r="T540" s="8"/>
      <c r="U540" s="8">
        <v>-1.483534152774681</v>
      </c>
      <c r="V540" s="11">
        <v>-3.50453715</v>
      </c>
    </row>
    <row r="541" spans="1:22" x14ac:dyDescent="0.2">
      <c r="A541">
        <v>2011</v>
      </c>
      <c r="B541">
        <v>12</v>
      </c>
      <c r="C541" s="8">
        <v>98.787599999999998</v>
      </c>
      <c r="D541" s="8">
        <v>227.22300000000001</v>
      </c>
      <c r="E541" s="8">
        <v>227.405</v>
      </c>
      <c r="F541" s="8">
        <v>7.0000000000000007E-2</v>
      </c>
      <c r="G541" s="8">
        <v>8.5</v>
      </c>
      <c r="H541" s="8">
        <v>3.27</v>
      </c>
      <c r="I541" s="8">
        <v>0.28999999999999998</v>
      </c>
      <c r="J541" s="9">
        <f t="shared" si="33"/>
        <v>0.12145199999999999</v>
      </c>
      <c r="K541" s="13">
        <v>15986.968810140301</v>
      </c>
      <c r="L541" s="8">
        <f>help_quarterly_to_monthly!N541</f>
        <v>16644.484806553795</v>
      </c>
      <c r="M541" s="8">
        <f t="shared" si="32"/>
        <v>-3.9503535498713438</v>
      </c>
      <c r="N541" s="11">
        <v>2.6416999999999999E-3</v>
      </c>
      <c r="O541" s="8">
        <v>199.8</v>
      </c>
      <c r="P541" s="11">
        <v>0.18384044140108</v>
      </c>
      <c r="Q541" s="11">
        <v>3.3330000000000002E-4</v>
      </c>
      <c r="R541" s="8">
        <v>1.41583E-2</v>
      </c>
      <c r="S541" s="8"/>
      <c r="T541" s="8"/>
      <c r="U541" s="8">
        <v>-1.4664342441244491</v>
      </c>
      <c r="V541" s="11">
        <v>-3.5102536</v>
      </c>
    </row>
    <row r="542" spans="1:22" x14ac:dyDescent="0.2">
      <c r="A542">
        <v>2012</v>
      </c>
      <c r="B542">
        <v>1</v>
      </c>
      <c r="C542" s="8">
        <v>99.392499999999998</v>
      </c>
      <c r="D542" s="8">
        <v>227.84200000000001</v>
      </c>
      <c r="E542" s="8">
        <v>227.87700000000001</v>
      </c>
      <c r="F542" s="8">
        <v>0.08</v>
      </c>
      <c r="G542" s="8">
        <v>8.3000000000000007</v>
      </c>
      <c r="H542" s="8">
        <v>3.26</v>
      </c>
      <c r="I542" s="8">
        <v>0.33</v>
      </c>
      <c r="J542" s="9">
        <f t="shared" si="33"/>
        <v>0.13820400000000002</v>
      </c>
      <c r="K542" s="13">
        <v>16034.795254211</v>
      </c>
      <c r="L542" s="8">
        <f>help_quarterly_to_monthly!N542</f>
        <v>16665.248160198094</v>
      </c>
      <c r="M542" s="8">
        <f t="shared" si="32"/>
        <v>-3.7830394118751665</v>
      </c>
      <c r="N542" s="11">
        <v>5.3930000000000004E-4</v>
      </c>
      <c r="O542" s="8">
        <v>200.7</v>
      </c>
      <c r="P542" s="11">
        <v>9.6727929296840404E-2</v>
      </c>
      <c r="Q542" s="11">
        <v>0</v>
      </c>
      <c r="R542" s="8">
        <v>-2.2907000000000001E-3</v>
      </c>
      <c r="S542" s="8"/>
      <c r="T542" s="8"/>
      <c r="U542" s="8">
        <v>-1.539782763167922</v>
      </c>
      <c r="V542" s="11">
        <v>-3.5576078799999999</v>
      </c>
    </row>
    <row r="543" spans="1:22" x14ac:dyDescent="0.2">
      <c r="A543">
        <v>2012</v>
      </c>
      <c r="B543">
        <v>2</v>
      </c>
      <c r="C543" s="8">
        <v>99.6203</v>
      </c>
      <c r="D543" s="8">
        <v>228.32900000000001</v>
      </c>
      <c r="E543" s="8">
        <v>228.03399999999999</v>
      </c>
      <c r="F543" s="8">
        <v>0.1</v>
      </c>
      <c r="G543" s="8">
        <v>8.3000000000000007</v>
      </c>
      <c r="H543" s="8">
        <v>3.17</v>
      </c>
      <c r="I543" s="8">
        <v>-0.05</v>
      </c>
      <c r="J543" s="9">
        <f t="shared" si="33"/>
        <v>-2.094E-2</v>
      </c>
      <c r="K543" s="13">
        <v>16269.715393258401</v>
      </c>
      <c r="L543" s="8">
        <f>help_quarterly_to_monthly!N543</f>
        <v>16686.037415326224</v>
      </c>
      <c r="M543" s="8">
        <f t="shared" si="32"/>
        <v>-2.4950322937993041</v>
      </c>
      <c r="N543" s="11">
        <v>-3.8709999999999999E-3</v>
      </c>
      <c r="O543" s="8">
        <v>201.6</v>
      </c>
      <c r="P543" s="11">
        <v>-2.1280172341625801E-2</v>
      </c>
      <c r="Q543" s="11">
        <v>0</v>
      </c>
      <c r="R543" s="8">
        <v>0</v>
      </c>
      <c r="S543" s="8"/>
      <c r="T543" s="8"/>
      <c r="U543" s="8">
        <v>-1.4516844087967749</v>
      </c>
      <c r="V543" s="11">
        <v>-3.5201218399999998</v>
      </c>
    </row>
    <row r="544" spans="1:22" x14ac:dyDescent="0.2">
      <c r="A544">
        <v>2012</v>
      </c>
      <c r="B544">
        <v>3</v>
      </c>
      <c r="C544" s="8">
        <v>99.155100000000004</v>
      </c>
      <c r="D544" s="8">
        <v>228.80699999999999</v>
      </c>
      <c r="E544" s="8">
        <v>228.47800000000001</v>
      </c>
      <c r="F544" s="8">
        <v>0.13</v>
      </c>
      <c r="G544" s="8">
        <v>8.1999999999999993</v>
      </c>
      <c r="H544" s="8">
        <v>3.06</v>
      </c>
      <c r="I544" s="8">
        <v>-0.36</v>
      </c>
      <c r="J544" s="9">
        <f t="shared" si="33"/>
        <v>-0.15076799999999999</v>
      </c>
      <c r="K544" s="13">
        <v>16083.6365050861</v>
      </c>
      <c r="L544" s="8">
        <f>help_quarterly_to_monthly!N544</f>
        <v>16707.424858617233</v>
      </c>
      <c r="M544" s="8">
        <f t="shared" si="32"/>
        <v>-3.7335996349515121</v>
      </c>
      <c r="N544" s="11">
        <v>0</v>
      </c>
      <c r="O544" s="8">
        <v>204.2</v>
      </c>
      <c r="P544" s="11">
        <v>-0.43819379351874499</v>
      </c>
      <c r="Q544" s="11">
        <v>0</v>
      </c>
      <c r="R544" s="8">
        <v>1.63156E-2</v>
      </c>
      <c r="S544" s="8"/>
      <c r="T544" s="8"/>
      <c r="U544" s="8">
        <v>-1.2660872438147734</v>
      </c>
      <c r="V544" s="11">
        <v>-3.4542599900000002</v>
      </c>
    </row>
    <row r="545" spans="1:22" x14ac:dyDescent="0.2">
      <c r="A545">
        <v>2012</v>
      </c>
      <c r="B545">
        <v>4</v>
      </c>
      <c r="C545" s="8">
        <v>99.900599999999997</v>
      </c>
      <c r="D545" s="8">
        <v>229.18700000000001</v>
      </c>
      <c r="E545" s="8">
        <v>228.905</v>
      </c>
      <c r="F545" s="8">
        <v>0.14000000000000001</v>
      </c>
      <c r="G545" s="8">
        <v>8.1999999999999993</v>
      </c>
      <c r="H545" s="8">
        <v>3.14</v>
      </c>
      <c r="I545" s="8">
        <v>0.08</v>
      </c>
      <c r="J545" s="9">
        <f t="shared" si="33"/>
        <v>3.3503999999999999E-2</v>
      </c>
      <c r="K545" s="13">
        <v>16183.0364066047</v>
      </c>
      <c r="L545" s="8">
        <f>help_quarterly_to_monthly!N545</f>
        <v>16728.839715410842</v>
      </c>
      <c r="M545" s="8">
        <f t="shared" si="32"/>
        <v>-3.2626489230053402</v>
      </c>
      <c r="N545" s="11">
        <v>0</v>
      </c>
      <c r="O545" s="8">
        <v>203.7</v>
      </c>
      <c r="P545" s="11">
        <v>-0.25611800612876401</v>
      </c>
      <c r="Q545" s="11">
        <v>0</v>
      </c>
      <c r="R545" s="8">
        <v>7.6559000000000002E-3</v>
      </c>
      <c r="S545" s="8"/>
      <c r="T545" s="8"/>
      <c r="U545" s="8">
        <v>-1.26201772186967</v>
      </c>
      <c r="V545" s="11">
        <v>-3.4641252300000001</v>
      </c>
    </row>
    <row r="546" spans="1:22" x14ac:dyDescent="0.2">
      <c r="A546">
        <v>2012</v>
      </c>
      <c r="B546">
        <v>5</v>
      </c>
      <c r="C546" s="8">
        <v>100.0924</v>
      </c>
      <c r="D546" s="8">
        <v>228.71299999999999</v>
      </c>
      <c r="E546" s="8">
        <v>229.22399999999999</v>
      </c>
      <c r="F546" s="8">
        <v>0.16</v>
      </c>
      <c r="G546" s="8">
        <v>8.1999999999999993</v>
      </c>
      <c r="H546" s="8">
        <v>3.27</v>
      </c>
      <c r="I546" s="8">
        <v>-0.21</v>
      </c>
      <c r="J546" s="9">
        <f t="shared" si="33"/>
        <v>-8.7947999999999998E-2</v>
      </c>
      <c r="K546" s="13">
        <v>16222.0080902099</v>
      </c>
      <c r="L546" s="8">
        <f>help_quarterly_to_monthly!N546</f>
        <v>16750.282020844556</v>
      </c>
      <c r="M546" s="8">
        <f t="shared" si="32"/>
        <v>-3.1538211116520665</v>
      </c>
      <c r="N546" s="11">
        <v>0</v>
      </c>
      <c r="O546" s="8">
        <v>201.9</v>
      </c>
      <c r="P546" s="11">
        <v>-0.201750303874666</v>
      </c>
      <c r="Q546" s="11">
        <v>0</v>
      </c>
      <c r="R546" s="8">
        <v>0</v>
      </c>
      <c r="S546" s="8"/>
      <c r="T546" s="8"/>
      <c r="U546" s="8">
        <v>-1.2372236106240266</v>
      </c>
      <c r="V546" s="11">
        <v>-3.4843527999999999</v>
      </c>
    </row>
    <row r="547" spans="1:22" x14ac:dyDescent="0.2">
      <c r="A547">
        <v>2012</v>
      </c>
      <c r="B547">
        <v>6</v>
      </c>
      <c r="C547" s="8">
        <v>100.0728</v>
      </c>
      <c r="D547" s="8">
        <v>228.524</v>
      </c>
      <c r="E547" s="8">
        <v>229.62299999999999</v>
      </c>
      <c r="F547" s="8">
        <v>0.16</v>
      </c>
      <c r="G547" s="8">
        <v>8.1999999999999993</v>
      </c>
      <c r="H547" s="8">
        <v>3.4</v>
      </c>
      <c r="I547" s="8">
        <v>-0.34</v>
      </c>
      <c r="J547" s="9">
        <f t="shared" si="33"/>
        <v>-0.14239200000000002</v>
      </c>
      <c r="K547" s="13">
        <v>16191.336281099901</v>
      </c>
      <c r="L547" s="8">
        <f>help_quarterly_to_monthly!N547</f>
        <v>16772.196784289787</v>
      </c>
      <c r="M547" s="8">
        <f t="shared" si="32"/>
        <v>-3.463234486575828</v>
      </c>
      <c r="N547" s="11">
        <v>2.7537E-3</v>
      </c>
      <c r="O547" s="8">
        <v>199.8</v>
      </c>
      <c r="P547" s="11">
        <v>6.6874056904362003E-2</v>
      </c>
      <c r="Q547" s="11">
        <v>3.6665999999999999E-3</v>
      </c>
      <c r="R547" s="8">
        <v>1.98738E-2</v>
      </c>
      <c r="S547" s="8"/>
      <c r="T547" s="8"/>
      <c r="U547" s="8">
        <v>-1.1110654505274529</v>
      </c>
      <c r="V547" s="11">
        <v>-3.5068427299999998</v>
      </c>
    </row>
    <row r="548" spans="1:22" x14ac:dyDescent="0.2">
      <c r="A548">
        <v>2012</v>
      </c>
      <c r="B548">
        <v>7</v>
      </c>
      <c r="C548" s="8">
        <v>100.33540000000001</v>
      </c>
      <c r="D548" s="8">
        <v>228.59</v>
      </c>
      <c r="E548" s="8">
        <v>229.97</v>
      </c>
      <c r="F548" s="8">
        <v>0.16</v>
      </c>
      <c r="G548" s="8">
        <v>8.1999999999999993</v>
      </c>
      <c r="H548" s="8">
        <v>3.34</v>
      </c>
      <c r="I548" s="8">
        <v>-0.23</v>
      </c>
      <c r="J548" s="9">
        <f t="shared" si="33"/>
        <v>-9.6324000000000007E-2</v>
      </c>
      <c r="K548" s="13">
        <v>16268.1991211113</v>
      </c>
      <c r="L548" s="8">
        <f>help_quarterly_to_monthly!N548</f>
        <v>16794.14021930343</v>
      </c>
      <c r="M548" s="8">
        <f t="shared" si="32"/>
        <v>-3.1316940988000419</v>
      </c>
      <c r="N548" s="8"/>
      <c r="O548" s="8">
        <v>200.1</v>
      </c>
      <c r="P548" s="11">
        <v>-0.110557746519134</v>
      </c>
      <c r="Q548" s="8"/>
      <c r="R548" s="8">
        <v>0</v>
      </c>
      <c r="S548" s="8"/>
      <c r="T548" s="8"/>
      <c r="U548" s="8">
        <v>-1.1787728812721494</v>
      </c>
      <c r="V548" s="11">
        <v>-3.54324912</v>
      </c>
    </row>
    <row r="549" spans="1:22" x14ac:dyDescent="0.2">
      <c r="A549">
        <v>2012</v>
      </c>
      <c r="B549">
        <v>8</v>
      </c>
      <c r="C549" s="8">
        <v>99.855999999999995</v>
      </c>
      <c r="D549" s="8">
        <v>229.91800000000001</v>
      </c>
      <c r="E549" s="8">
        <v>230.233</v>
      </c>
      <c r="F549" s="8">
        <v>0.13</v>
      </c>
      <c r="G549" s="8">
        <v>8.1</v>
      </c>
      <c r="H549" s="8">
        <v>3.23</v>
      </c>
      <c r="I549" s="8">
        <v>-0.48</v>
      </c>
      <c r="J549" s="9">
        <f t="shared" si="33"/>
        <v>-0.20102400000000001</v>
      </c>
      <c r="K549" s="13">
        <v>16168.5849307526</v>
      </c>
      <c r="L549" s="8">
        <f>help_quarterly_to_monthly!N549</f>
        <v>16816.112363397129</v>
      </c>
      <c r="M549" s="8">
        <f t="shared" si="32"/>
        <v>-3.8506369287468201</v>
      </c>
      <c r="N549" s="8"/>
      <c r="O549" s="8">
        <v>202.7</v>
      </c>
      <c r="P549" s="11">
        <v>-0.29674081107146399</v>
      </c>
      <c r="Q549" s="8"/>
      <c r="R549" s="8">
        <v>1.92167E-2</v>
      </c>
      <c r="S549" s="8"/>
      <c r="T549" s="8"/>
      <c r="U549" s="8">
        <v>-1.2586679471034832</v>
      </c>
      <c r="V549" s="11">
        <v>-3.5254854600000001</v>
      </c>
    </row>
    <row r="550" spans="1:22" x14ac:dyDescent="0.2">
      <c r="A550">
        <v>2012</v>
      </c>
      <c r="B550">
        <v>9</v>
      </c>
      <c r="C550" s="8">
        <v>99.904899999999998</v>
      </c>
      <c r="D550" s="8">
        <v>231.01499999999999</v>
      </c>
      <c r="E550" s="8">
        <v>230.65899999999999</v>
      </c>
      <c r="F550" s="8">
        <v>0.14000000000000001</v>
      </c>
      <c r="G550" s="8">
        <v>7.8</v>
      </c>
      <c r="H550" s="8">
        <v>3.12</v>
      </c>
      <c r="I550" s="8">
        <v>-0.06</v>
      </c>
      <c r="J550" s="9">
        <f t="shared" si="33"/>
        <v>-2.5128000000000001E-2</v>
      </c>
      <c r="K550" s="13">
        <v>16225.2239538659</v>
      </c>
      <c r="L550" s="8">
        <f>help_quarterly_to_monthly!N550</f>
        <v>16838.458622580489</v>
      </c>
      <c r="M550" s="8">
        <f t="shared" si="32"/>
        <v>-3.6418693804445845</v>
      </c>
      <c r="N550" s="8"/>
      <c r="O550" s="8">
        <v>204.4</v>
      </c>
      <c r="P550" s="11">
        <v>-0.23310055303664801</v>
      </c>
      <c r="Q550" s="8"/>
      <c r="R550" s="8">
        <v>1.83409E-2</v>
      </c>
      <c r="S550" s="8"/>
      <c r="T550" s="8"/>
      <c r="U550" s="8">
        <v>-1.3604632223162956</v>
      </c>
      <c r="V550" s="11">
        <v>-3.6096453199999998</v>
      </c>
    </row>
    <row r="551" spans="1:22" x14ac:dyDescent="0.2">
      <c r="A551">
        <v>2012</v>
      </c>
      <c r="B551">
        <v>10</v>
      </c>
      <c r="C551" s="8">
        <v>100.11669999999999</v>
      </c>
      <c r="D551" s="8">
        <v>231.63800000000001</v>
      </c>
      <c r="E551" s="8">
        <v>231.024</v>
      </c>
      <c r="F551" s="8">
        <v>0.16</v>
      </c>
      <c r="G551" s="8">
        <v>7.8</v>
      </c>
      <c r="H551" s="8">
        <v>2.83</v>
      </c>
      <c r="I551" s="8">
        <v>-0.27</v>
      </c>
      <c r="J551" s="9">
        <f t="shared" si="33"/>
        <v>-0.11307600000000001</v>
      </c>
      <c r="K551" s="13">
        <v>16157.3892962398</v>
      </c>
      <c r="L551" s="8">
        <f>help_quarterly_to_monthly!N551</f>
        <v>16860.834576814003</v>
      </c>
      <c r="M551" s="8">
        <f t="shared" si="32"/>
        <v>-4.1720667940217897</v>
      </c>
      <c r="N551" s="8"/>
      <c r="O551" s="8">
        <v>203.5</v>
      </c>
      <c r="P551" s="11">
        <v>-0.24672256336704401</v>
      </c>
      <c r="Q551" s="8"/>
      <c r="R551" s="8">
        <v>7.0654999999999997E-3</v>
      </c>
      <c r="S551" s="8"/>
      <c r="T551" s="8"/>
      <c r="U551" s="8">
        <v>-1.3389741961824166</v>
      </c>
      <c r="V551" s="11">
        <v>-3.5961243199999999</v>
      </c>
    </row>
    <row r="552" spans="1:22" x14ac:dyDescent="0.2">
      <c r="A552">
        <v>2012</v>
      </c>
      <c r="B552">
        <v>11</v>
      </c>
      <c r="C552" s="8">
        <v>100.59910000000001</v>
      </c>
      <c r="D552" s="8">
        <v>231.249</v>
      </c>
      <c r="E552" s="8">
        <v>231.33</v>
      </c>
      <c r="F552" s="8">
        <v>0.16</v>
      </c>
      <c r="G552" s="8">
        <v>7.7</v>
      </c>
      <c r="H552" s="8">
        <v>2.86</v>
      </c>
      <c r="I552" s="8">
        <v>0.3</v>
      </c>
      <c r="J552" s="9">
        <f t="shared" si="33"/>
        <v>0.12564</v>
      </c>
      <c r="K552" s="13">
        <v>16232.000679561201</v>
      </c>
      <c r="L552" s="8">
        <f>help_quarterly_to_monthly!N552</f>
        <v>16883.240265558172</v>
      </c>
      <c r="M552" s="8">
        <f t="shared" si="32"/>
        <v>-3.8573139738199425</v>
      </c>
      <c r="N552" s="8"/>
      <c r="O552" s="8">
        <v>201.8</v>
      </c>
      <c r="P552" s="11">
        <v>-0.116007753841954</v>
      </c>
      <c r="Q552" s="8"/>
      <c r="R552" s="8">
        <v>0</v>
      </c>
      <c r="S552" s="8"/>
      <c r="T552" s="8"/>
      <c r="U552" s="8">
        <v>-1.4228455102041273</v>
      </c>
      <c r="V552" s="11">
        <v>-3.6130861799999998</v>
      </c>
    </row>
    <row r="553" spans="1:22" x14ac:dyDescent="0.2">
      <c r="A553">
        <v>2012</v>
      </c>
      <c r="B553">
        <v>12</v>
      </c>
      <c r="C553" s="8">
        <v>100.9542</v>
      </c>
      <c r="D553" s="8">
        <v>231.221</v>
      </c>
      <c r="E553" s="8">
        <v>231.72499999999999</v>
      </c>
      <c r="F553" s="8">
        <v>0.16</v>
      </c>
      <c r="G553" s="8">
        <v>7.9</v>
      </c>
      <c r="H553" s="8">
        <v>2.91</v>
      </c>
      <c r="I553" s="8">
        <v>0.18</v>
      </c>
      <c r="J553" s="9">
        <f t="shared" si="33"/>
        <v>7.5383999999999993E-2</v>
      </c>
      <c r="K553" s="13">
        <v>16328.1580879987</v>
      </c>
      <c r="L553" s="8">
        <f>help_quarterly_to_monthly!N553</f>
        <v>16905.97357709326</v>
      </c>
      <c r="M553" s="8">
        <f t="shared" si="32"/>
        <v>-3.4178184797205136</v>
      </c>
      <c r="N553" s="8"/>
      <c r="O553" s="8">
        <v>201.5</v>
      </c>
      <c r="P553" s="11">
        <v>-0.228172184387437</v>
      </c>
      <c r="Q553" s="8"/>
      <c r="R553" s="8">
        <v>8.8512E-3</v>
      </c>
      <c r="S553" s="8"/>
      <c r="T553" s="8"/>
      <c r="U553" s="8">
        <v>-1.429900066639771</v>
      </c>
      <c r="V553" s="11">
        <v>-3.6227865600000002</v>
      </c>
    </row>
    <row r="554" spans="1:22" x14ac:dyDescent="0.2">
      <c r="A554">
        <v>2013</v>
      </c>
      <c r="B554">
        <v>1</v>
      </c>
      <c r="C554" s="8">
        <v>100.82040000000001</v>
      </c>
      <c r="D554" s="8">
        <v>231.679</v>
      </c>
      <c r="E554" s="8">
        <v>232.22900000000001</v>
      </c>
      <c r="F554" s="8">
        <v>0.14000000000000001</v>
      </c>
      <c r="G554" s="8">
        <v>8</v>
      </c>
      <c r="H554" s="8">
        <v>2.82</v>
      </c>
      <c r="I554" s="8">
        <v>-0.37</v>
      </c>
      <c r="J554" s="9">
        <f t="shared" si="33"/>
        <v>-0.15495600000000001</v>
      </c>
      <c r="K554" s="13">
        <v>16453.876521176498</v>
      </c>
      <c r="L554" s="8">
        <f>help_quarterly_to_monthly!N554</f>
        <v>16928.737499070699</v>
      </c>
      <c r="M554" s="8">
        <f t="shared" si="32"/>
        <v>-2.8050584275423285</v>
      </c>
      <c r="N554" s="8"/>
      <c r="O554" s="8">
        <v>202.5</v>
      </c>
      <c r="P554" s="11">
        <v>-0.140348869844823</v>
      </c>
      <c r="Q554" s="8"/>
      <c r="R554" s="8">
        <v>4.4393000000000002E-3</v>
      </c>
      <c r="S554" s="8"/>
      <c r="T554" s="8"/>
      <c r="U554" s="8">
        <v>-1.3576278139172522</v>
      </c>
      <c r="V554" s="11">
        <v>-3.62691133</v>
      </c>
    </row>
    <row r="555" spans="1:22" x14ac:dyDescent="0.2">
      <c r="A555">
        <v>2013</v>
      </c>
      <c r="B555">
        <v>2</v>
      </c>
      <c r="C555" s="8">
        <v>101.3995</v>
      </c>
      <c r="D555" s="8">
        <v>232.93700000000001</v>
      </c>
      <c r="E555" s="8">
        <v>232.56899999999999</v>
      </c>
      <c r="F555" s="8">
        <v>0.15</v>
      </c>
      <c r="G555" s="8">
        <v>7.7</v>
      </c>
      <c r="H555" s="8">
        <v>2.87</v>
      </c>
      <c r="I555" s="8">
        <v>0.21</v>
      </c>
      <c r="J555" s="9">
        <f t="shared" si="33"/>
        <v>8.7947999999999998E-2</v>
      </c>
      <c r="K555" s="13">
        <v>16315.024673833699</v>
      </c>
      <c r="L555" s="8">
        <f>help_quarterly_to_monthly!N555</f>
        <v>16951.53207270756</v>
      </c>
      <c r="M555" s="8">
        <f t="shared" si="32"/>
        <v>-3.75486649905028</v>
      </c>
      <c r="N555" s="8"/>
      <c r="O555" s="8">
        <v>204.3</v>
      </c>
      <c r="P555" s="11">
        <v>-8.3511372165595801E-2</v>
      </c>
      <c r="Q555" s="8"/>
      <c r="R555" s="8">
        <v>0</v>
      </c>
      <c r="S555" s="8"/>
      <c r="T555" s="8"/>
      <c r="U555" s="8">
        <v>-1.4224779711859901</v>
      </c>
      <c r="V555" s="11">
        <v>-3.6096604800000001</v>
      </c>
    </row>
    <row r="556" spans="1:22" x14ac:dyDescent="0.2">
      <c r="A556">
        <v>2013</v>
      </c>
      <c r="B556">
        <v>3</v>
      </c>
      <c r="C556" s="8">
        <v>101.81140000000001</v>
      </c>
      <c r="D556" s="8">
        <v>232.28200000000001</v>
      </c>
      <c r="E556" s="8">
        <v>232.79400000000001</v>
      </c>
      <c r="F556" s="8">
        <v>0.14000000000000001</v>
      </c>
      <c r="G556" s="8">
        <v>7.5</v>
      </c>
      <c r="H556" s="8">
        <v>2.89</v>
      </c>
      <c r="I556" s="8">
        <v>-0.27</v>
      </c>
      <c r="J556" s="9">
        <f t="shared" si="33"/>
        <v>-0.11307600000000001</v>
      </c>
      <c r="K556" s="13">
        <v>16380.322286180901</v>
      </c>
      <c r="L556" s="8">
        <f>help_quarterly_to_monthly!N556</f>
        <v>16974.751513145562</v>
      </c>
      <c r="M556" s="8">
        <f t="shared" si="32"/>
        <v>-3.5018434673657728</v>
      </c>
      <c r="N556" s="8"/>
      <c r="O556" s="8">
        <v>204</v>
      </c>
      <c r="P556" s="11">
        <v>-0.15380031575807801</v>
      </c>
      <c r="Q556" s="8"/>
      <c r="R556" s="8">
        <v>2.9795999999999998E-3</v>
      </c>
      <c r="S556" s="8"/>
      <c r="T556" s="8"/>
      <c r="U556" s="8">
        <v>-1.4405887955577001</v>
      </c>
      <c r="V556" s="11">
        <v>-3.6247413900000001</v>
      </c>
    </row>
    <row r="557" spans="1:22" x14ac:dyDescent="0.2">
      <c r="A557">
        <v>2013</v>
      </c>
      <c r="B557">
        <v>4</v>
      </c>
      <c r="C557" s="8">
        <v>101.63639999999999</v>
      </c>
      <c r="D557" s="8">
        <v>231.797</v>
      </c>
      <c r="E557" s="8">
        <v>232.83199999999999</v>
      </c>
      <c r="F557" s="8">
        <v>0.15</v>
      </c>
      <c r="G557" s="8">
        <v>7.6</v>
      </c>
      <c r="H557" s="8">
        <v>2.83</v>
      </c>
      <c r="I557" s="8">
        <v>-0.32</v>
      </c>
      <c r="J557" s="9">
        <f t="shared" si="33"/>
        <v>-0.134016</v>
      </c>
      <c r="K557" s="13">
        <v>16384.670216171799</v>
      </c>
      <c r="L557" s="8">
        <f>help_quarterly_to_monthly!N557</f>
        <v>16998.002758520837</v>
      </c>
      <c r="M557" s="8">
        <f t="shared" si="32"/>
        <v>-3.6082624003669128</v>
      </c>
      <c r="N557" s="8"/>
      <c r="O557" s="8">
        <v>203.5</v>
      </c>
      <c r="P557" s="11">
        <v>-0.184746077427939</v>
      </c>
      <c r="Q557" s="8"/>
      <c r="R557" s="8">
        <v>0</v>
      </c>
      <c r="S557" s="8"/>
      <c r="T557" s="8"/>
      <c r="U557" s="8">
        <v>-1.5236748025470686</v>
      </c>
      <c r="V557" s="11">
        <v>-3.6910919299999998</v>
      </c>
    </row>
    <row r="558" spans="1:22" x14ac:dyDescent="0.2">
      <c r="A558">
        <v>2013</v>
      </c>
      <c r="B558">
        <v>5</v>
      </c>
      <c r="C558" s="8">
        <v>101.74760000000001</v>
      </c>
      <c r="D558" s="8">
        <v>231.893</v>
      </c>
      <c r="E558" s="8">
        <v>232.99600000000001</v>
      </c>
      <c r="F558" s="8">
        <v>0.11</v>
      </c>
      <c r="G558" s="8">
        <v>7.5</v>
      </c>
      <c r="H558" s="8">
        <v>2.8</v>
      </c>
      <c r="I558" s="8">
        <v>0.13</v>
      </c>
      <c r="J558" s="9">
        <f t="shared" si="33"/>
        <v>5.4443999999999999E-2</v>
      </c>
      <c r="K558" s="13">
        <v>16362.4715207347</v>
      </c>
      <c r="L558" s="8">
        <f>help_quarterly_to_monthly!N558</f>
        <v>17021.285852398349</v>
      </c>
      <c r="M558" s="8">
        <f t="shared" si="32"/>
        <v>-3.8705320936186505</v>
      </c>
      <c r="N558" s="8"/>
      <c r="O558" s="8">
        <v>204.1</v>
      </c>
      <c r="P558" s="11">
        <v>-0.56428176392009799</v>
      </c>
      <c r="Q558" s="8"/>
      <c r="R558" s="8">
        <v>7.5586000000000004E-3</v>
      </c>
      <c r="S558" s="8"/>
      <c r="T558" s="8"/>
      <c r="U558" s="8">
        <v>-1.2690196528933622</v>
      </c>
      <c r="V558" s="11">
        <v>-3.6826822899999998</v>
      </c>
    </row>
    <row r="559" spans="1:22" x14ac:dyDescent="0.2">
      <c r="A559">
        <v>2013</v>
      </c>
      <c r="B559">
        <v>6</v>
      </c>
      <c r="C559" s="8">
        <v>101.95489999999999</v>
      </c>
      <c r="D559" s="8">
        <v>232.44499999999999</v>
      </c>
      <c r="E559" s="8">
        <v>233.35</v>
      </c>
      <c r="F559" s="8">
        <v>0.09</v>
      </c>
      <c r="G559" s="8">
        <v>7.5</v>
      </c>
      <c r="H559" s="8">
        <v>2.89</v>
      </c>
      <c r="I559" s="8">
        <v>-0.14000000000000001</v>
      </c>
      <c r="J559" s="9">
        <f t="shared" si="33"/>
        <v>-5.8632000000000004E-2</v>
      </c>
      <c r="K559" s="13">
        <v>16462.700206800098</v>
      </c>
      <c r="L559" s="8">
        <f>help_quarterly_to_monthly!N559</f>
        <v>17044.744864174969</v>
      </c>
      <c r="M559" s="8">
        <f t="shared" ref="M559:M622" si="34">(K559/L559-1)*100</f>
        <v>-3.414804164057772</v>
      </c>
      <c r="N559" s="8"/>
      <c r="O559" s="8">
        <v>204.3</v>
      </c>
      <c r="P559" s="11">
        <v>-0.42600580466420002</v>
      </c>
      <c r="Q559" s="8"/>
      <c r="R559" s="8">
        <v>2.1630099999999999E-2</v>
      </c>
      <c r="S559" s="8"/>
      <c r="T559" s="8"/>
      <c r="U559" s="8">
        <v>-0.96951993834552663</v>
      </c>
      <c r="V559" s="11">
        <v>-3.5052921399999999</v>
      </c>
    </row>
    <row r="560" spans="1:22" x14ac:dyDescent="0.2">
      <c r="A560">
        <v>2013</v>
      </c>
      <c r="B560">
        <v>7</v>
      </c>
      <c r="C560" s="8">
        <v>101.5204</v>
      </c>
      <c r="D560" s="8">
        <v>232.9</v>
      </c>
      <c r="E560" s="8">
        <v>233.88</v>
      </c>
      <c r="F560" s="8">
        <v>0.09</v>
      </c>
      <c r="G560" s="8">
        <v>7.3</v>
      </c>
      <c r="H560" s="8">
        <v>2.74</v>
      </c>
      <c r="I560" s="8">
        <v>-0.54</v>
      </c>
      <c r="J560" s="9">
        <f t="shared" si="33"/>
        <v>-0.22615200000000002</v>
      </c>
      <c r="K560" s="13">
        <v>16490.531702576802</v>
      </c>
      <c r="L560" s="8">
        <f>help_quarterly_to_monthly!N560</f>
        <v>17068.236207541446</v>
      </c>
      <c r="M560" s="8">
        <f t="shared" si="34"/>
        <v>-3.3846760610764859</v>
      </c>
      <c r="N560" s="8"/>
      <c r="O560" s="8">
        <v>204.4</v>
      </c>
      <c r="P560" s="11">
        <v>-4.8100434183816702E-2</v>
      </c>
      <c r="Q560" s="8"/>
      <c r="R560" s="8">
        <v>6.7270999999999997E-3</v>
      </c>
      <c r="S560" s="8"/>
      <c r="T560" s="8"/>
      <c r="U560" s="8">
        <v>-1.5222711648048968</v>
      </c>
      <c r="V560" s="11">
        <v>-3.4432801199999998</v>
      </c>
    </row>
    <row r="561" spans="1:22" x14ac:dyDescent="0.2">
      <c r="A561">
        <v>2013</v>
      </c>
      <c r="B561">
        <v>8</v>
      </c>
      <c r="C561" s="8">
        <v>102.19070000000001</v>
      </c>
      <c r="D561" s="8">
        <v>233.45599999999999</v>
      </c>
      <c r="E561" s="8">
        <v>234.33600000000001</v>
      </c>
      <c r="F561" s="8">
        <v>0.08</v>
      </c>
      <c r="G561" s="8">
        <v>7.2</v>
      </c>
      <c r="H561" s="8">
        <v>2.68</v>
      </c>
      <c r="I561" s="8">
        <v>0.31</v>
      </c>
      <c r="J561" s="9">
        <f t="shared" si="33"/>
        <v>0.129828</v>
      </c>
      <c r="K561" s="13">
        <v>16556.2451970084</v>
      </c>
      <c r="L561" s="8">
        <f>help_quarterly_to_monthly!N561</f>
        <v>17091.759927057763</v>
      </c>
      <c r="M561" s="8">
        <f t="shared" si="34"/>
        <v>-3.1331748885707</v>
      </c>
      <c r="N561" s="8"/>
      <c r="O561" s="8">
        <v>204.2</v>
      </c>
      <c r="P561" s="11">
        <v>-0.15085369006518901</v>
      </c>
      <c r="Q561" s="8"/>
      <c r="R561" s="8">
        <v>0</v>
      </c>
      <c r="S561" s="8"/>
      <c r="T561" s="8"/>
      <c r="U561" s="8">
        <v>-1.6664043946257205</v>
      </c>
      <c r="V561" s="11">
        <v>-3.4034197800000001</v>
      </c>
    </row>
    <row r="562" spans="1:22" x14ac:dyDescent="0.2">
      <c r="A562">
        <v>2013</v>
      </c>
      <c r="B562">
        <v>9</v>
      </c>
      <c r="C562" s="8">
        <v>102.717</v>
      </c>
      <c r="D562" s="8">
        <v>233.54400000000001</v>
      </c>
      <c r="E562" s="8">
        <v>234.7</v>
      </c>
      <c r="F562" s="8">
        <v>0.08</v>
      </c>
      <c r="G562" s="8">
        <v>7.2</v>
      </c>
      <c r="H562" s="8">
        <v>2.66</v>
      </c>
      <c r="I562" s="8">
        <v>0.1</v>
      </c>
      <c r="J562" s="9">
        <f t="shared" si="33"/>
        <v>4.1880000000000001E-2</v>
      </c>
      <c r="K562" s="13">
        <v>16548.607237592401</v>
      </c>
      <c r="L562" s="8">
        <f>help_quarterly_to_monthly!N562</f>
        <v>17115.621853143031</v>
      </c>
      <c r="M562" s="8">
        <f t="shared" si="34"/>
        <v>-3.3128484633265343</v>
      </c>
      <c r="N562" s="8"/>
      <c r="O562" s="8">
        <v>203.9</v>
      </c>
      <c r="P562" s="11">
        <v>-0.176263987596327</v>
      </c>
      <c r="Q562" s="8"/>
      <c r="R562" s="8">
        <v>-3.4323999999999999E-3</v>
      </c>
      <c r="S562" s="8"/>
      <c r="T562" s="8"/>
      <c r="U562" s="8">
        <v>-1.8023477059084501</v>
      </c>
      <c r="V562" s="11">
        <v>-3.43338331</v>
      </c>
    </row>
    <row r="563" spans="1:22" x14ac:dyDescent="0.2">
      <c r="A563">
        <v>2013</v>
      </c>
      <c r="B563">
        <v>10</v>
      </c>
      <c r="C563" s="8">
        <v>102.5371</v>
      </c>
      <c r="D563" s="8">
        <v>233.66900000000001</v>
      </c>
      <c r="E563" s="8">
        <v>234.92099999999999</v>
      </c>
      <c r="F563" s="8">
        <v>0.09</v>
      </c>
      <c r="G563" s="8">
        <v>7.2</v>
      </c>
      <c r="H563" s="8">
        <v>2.69</v>
      </c>
      <c r="I563" s="8">
        <v>0.01</v>
      </c>
      <c r="J563" s="9">
        <f t="shared" si="33"/>
        <v>4.1879999999999999E-3</v>
      </c>
      <c r="K563" s="13">
        <v>16624.784625455599</v>
      </c>
      <c r="L563" s="8">
        <f>help_quarterly_to_monthly!N563</f>
        <v>17139.517093030878</v>
      </c>
      <c r="M563" s="8">
        <f t="shared" si="34"/>
        <v>-3.0031911913351084</v>
      </c>
      <c r="N563" s="8"/>
      <c r="O563" s="8">
        <v>202.5</v>
      </c>
      <c r="P563" s="11">
        <v>-5.90165098798279E-2</v>
      </c>
      <c r="Q563" s="8"/>
      <c r="R563" s="8">
        <v>6.7270999999999997E-3</v>
      </c>
      <c r="S563" s="8"/>
      <c r="T563" s="8"/>
      <c r="U563" s="8">
        <v>-1.8521046894584616</v>
      </c>
      <c r="V563" s="11">
        <v>-3.4474435200000002</v>
      </c>
    </row>
    <row r="564" spans="1:22" x14ac:dyDescent="0.2">
      <c r="A564">
        <v>2013</v>
      </c>
      <c r="B564">
        <v>11</v>
      </c>
      <c r="C564" s="8">
        <v>102.8379</v>
      </c>
      <c r="D564" s="8">
        <v>234.1</v>
      </c>
      <c r="E564" s="8">
        <v>235.35900000000001</v>
      </c>
      <c r="F564" s="8">
        <v>0.08</v>
      </c>
      <c r="G564" s="8">
        <v>6.9</v>
      </c>
      <c r="H564" s="8">
        <v>2.66</v>
      </c>
      <c r="I564" s="8">
        <v>0.28000000000000003</v>
      </c>
      <c r="J564" s="9">
        <f t="shared" si="33"/>
        <v>0.11726400000000001</v>
      </c>
      <c r="K564" s="13">
        <v>16699.9408599608</v>
      </c>
      <c r="L564" s="8">
        <f>help_quarterly_to_monthly!N564</f>
        <v>17163.445693231006</v>
      </c>
      <c r="M564" s="8">
        <f t="shared" si="34"/>
        <v>-2.7005348550320885</v>
      </c>
      <c r="N564" s="8"/>
      <c r="O564" s="8">
        <v>201.2</v>
      </c>
      <c r="P564" s="11">
        <v>-2.42926052904213E-2</v>
      </c>
      <c r="Q564" s="8"/>
      <c r="R564" s="8">
        <v>0</v>
      </c>
      <c r="S564" s="8"/>
      <c r="T564" s="8"/>
      <c r="U564" s="8">
        <v>-1.9989410520276163</v>
      </c>
      <c r="V564" s="11">
        <v>-3.4084435599999998</v>
      </c>
    </row>
    <row r="565" spans="1:22" x14ac:dyDescent="0.2">
      <c r="A565">
        <v>2013</v>
      </c>
      <c r="B565">
        <v>12</v>
      </c>
      <c r="C565" s="8">
        <v>103.1504</v>
      </c>
      <c r="D565" s="8">
        <v>234.71899999999999</v>
      </c>
      <c r="E565" s="8">
        <v>235.75899999999999</v>
      </c>
      <c r="F565" s="8">
        <v>0.09</v>
      </c>
      <c r="G565" s="8">
        <v>6.7</v>
      </c>
      <c r="H565" s="8">
        <v>2.48</v>
      </c>
      <c r="I565" s="8">
        <v>-0.1</v>
      </c>
      <c r="J565" s="9">
        <f t="shared" si="33"/>
        <v>-4.1880000000000001E-2</v>
      </c>
      <c r="K565" s="13">
        <v>16666.5672263784</v>
      </c>
      <c r="L565" s="8">
        <f>help_quarterly_to_monthly!N565</f>
        <v>17187.64234737536</v>
      </c>
      <c r="M565" s="8">
        <f t="shared" si="34"/>
        <v>-3.0316846863905789</v>
      </c>
      <c r="N565" s="8"/>
      <c r="O565" s="8">
        <v>202</v>
      </c>
      <c r="P565" s="11">
        <v>-0.17342174075123101</v>
      </c>
      <c r="Q565" s="8"/>
      <c r="R565" s="8">
        <v>9.8276000000000006E-3</v>
      </c>
      <c r="S565" s="8"/>
      <c r="T565" s="8"/>
      <c r="U565" s="8">
        <v>-2.1332349721315049</v>
      </c>
      <c r="V565" s="11">
        <v>-3.2932962799999999</v>
      </c>
    </row>
    <row r="566" spans="1:22" x14ac:dyDescent="0.2">
      <c r="A566">
        <v>2014</v>
      </c>
      <c r="B566">
        <v>1</v>
      </c>
      <c r="C566" s="8">
        <v>102.7216</v>
      </c>
      <c r="D566" s="8">
        <v>235.28800000000001</v>
      </c>
      <c r="E566" s="8">
        <v>235.96100000000001</v>
      </c>
      <c r="F566" s="8">
        <v>7.0000000000000007E-2</v>
      </c>
      <c r="G566" s="8">
        <v>6.6</v>
      </c>
      <c r="H566" s="8">
        <v>2.33</v>
      </c>
      <c r="I566" s="8">
        <v>-0.73</v>
      </c>
      <c r="J566" s="9">
        <f t="shared" si="33"/>
        <v>-0.305724</v>
      </c>
      <c r="K566" s="13">
        <v>16571.102530291999</v>
      </c>
      <c r="L566" s="8">
        <f>help_quarterly_to_monthly!N566</f>
        <v>17211.873113438829</v>
      </c>
      <c r="M566" s="8">
        <f t="shared" si="34"/>
        <v>-3.7228405004131937</v>
      </c>
      <c r="N566" s="8"/>
      <c r="O566" s="8">
        <v>203.8</v>
      </c>
      <c r="P566" s="11">
        <v>-0.34817548743870502</v>
      </c>
      <c r="Q566" s="8"/>
      <c r="R566" s="8">
        <v>1.02069E-2</v>
      </c>
      <c r="S566" s="8"/>
      <c r="T566" s="8"/>
      <c r="U566" s="8">
        <v>-2.3761232353147967</v>
      </c>
      <c r="V566" s="11">
        <v>-3.3319398100000002</v>
      </c>
    </row>
    <row r="567" spans="1:22" x14ac:dyDescent="0.2">
      <c r="A567">
        <v>2014</v>
      </c>
      <c r="B567">
        <v>2</v>
      </c>
      <c r="C567" s="8">
        <v>103.5917</v>
      </c>
      <c r="D567" s="8">
        <v>235.547</v>
      </c>
      <c r="E567" s="8">
        <v>236.185</v>
      </c>
      <c r="F567" s="8">
        <v>7.0000000000000007E-2</v>
      </c>
      <c r="G567" s="8">
        <v>6.7</v>
      </c>
      <c r="H567" s="8">
        <v>2.39</v>
      </c>
      <c r="I567" s="8">
        <v>0.49</v>
      </c>
      <c r="J567" s="9">
        <f t="shared" si="33"/>
        <v>0.20521200000000001</v>
      </c>
      <c r="K567" s="13">
        <v>16645.463024013101</v>
      </c>
      <c r="L567" s="8">
        <f>help_quarterly_to_monthly!N567</f>
        <v>17236.138039511723</v>
      </c>
      <c r="M567" s="8">
        <f t="shared" si="34"/>
        <v>-3.4269568632171121</v>
      </c>
      <c r="N567" s="8"/>
      <c r="O567" s="8">
        <v>205.7</v>
      </c>
      <c r="P567" s="11">
        <v>-0.241975417140849</v>
      </c>
      <c r="Q567" s="8"/>
      <c r="R567" s="8">
        <v>0</v>
      </c>
      <c r="S567" s="8"/>
      <c r="T567" s="8"/>
      <c r="U567" s="8">
        <v>-2.5422849741501308</v>
      </c>
      <c r="V567" s="11">
        <v>-3.3979065899999998</v>
      </c>
    </row>
    <row r="568" spans="1:22" x14ac:dyDescent="0.2">
      <c r="A568">
        <v>2014</v>
      </c>
      <c r="B568">
        <v>3</v>
      </c>
      <c r="C568" s="8">
        <v>104.5889</v>
      </c>
      <c r="D568" s="8">
        <v>236.02799999999999</v>
      </c>
      <c r="E568" s="8">
        <v>236.625</v>
      </c>
      <c r="F568" s="8">
        <v>0.08</v>
      </c>
      <c r="G568" s="8">
        <v>6.7</v>
      </c>
      <c r="H568" s="8">
        <v>2.34</v>
      </c>
      <c r="I568" s="8">
        <v>0.41</v>
      </c>
      <c r="J568" s="9">
        <f t="shared" si="33"/>
        <v>0.171708</v>
      </c>
      <c r="K568" s="13">
        <v>16633.4191537113</v>
      </c>
      <c r="L568" s="8">
        <f>help_quarterly_to_monthly!N568</f>
        <v>17260.638057582764</v>
      </c>
      <c r="M568" s="8">
        <f t="shared" si="34"/>
        <v>-3.6338106492877942</v>
      </c>
      <c r="N568" s="8"/>
      <c r="O568" s="8">
        <v>207</v>
      </c>
      <c r="P568" s="11">
        <v>-0.31560657971079997</v>
      </c>
      <c r="Q568" s="8"/>
      <c r="R568" s="8">
        <v>1.8609199999999999E-2</v>
      </c>
      <c r="S568" s="8"/>
      <c r="T568" s="8"/>
      <c r="U568" s="8">
        <v>-2.6243868586186627</v>
      </c>
      <c r="V568" s="11">
        <v>-3.2814500600000001</v>
      </c>
    </row>
    <row r="569" spans="1:22" x14ac:dyDescent="0.2">
      <c r="A569">
        <v>2014</v>
      </c>
      <c r="B569">
        <v>4</v>
      </c>
      <c r="C569" s="8">
        <v>104.6371</v>
      </c>
      <c r="D569" s="8">
        <v>236.46799999999999</v>
      </c>
      <c r="E569" s="8">
        <v>237.072</v>
      </c>
      <c r="F569" s="8">
        <v>0.09</v>
      </c>
      <c r="G569" s="8">
        <v>6.2</v>
      </c>
      <c r="H569" s="8">
        <v>2.19</v>
      </c>
      <c r="I569" s="8">
        <v>0.02</v>
      </c>
      <c r="J569" s="9">
        <f t="shared" si="33"/>
        <v>8.3759999999999998E-3</v>
      </c>
      <c r="K569" s="13">
        <v>16774.072146685801</v>
      </c>
      <c r="L569" s="8">
        <f>help_quarterly_to_monthly!N569</f>
        <v>17285.172900791782</v>
      </c>
      <c r="M569" s="8">
        <f t="shared" si="34"/>
        <v>-2.9568738307649167</v>
      </c>
      <c r="N569" s="8"/>
      <c r="O569" s="8">
        <v>208.3</v>
      </c>
      <c r="P569" s="11">
        <v>-0.40287398285036402</v>
      </c>
      <c r="Q569" s="8"/>
      <c r="R569" s="8"/>
      <c r="S569" s="8"/>
      <c r="T569" s="8"/>
      <c r="U569" s="8">
        <v>-2.8917858010878614</v>
      </c>
      <c r="V569" s="11">
        <v>-3.2037832800000001</v>
      </c>
    </row>
    <row r="570" spans="1:22" x14ac:dyDescent="0.2">
      <c r="A570">
        <v>2014</v>
      </c>
      <c r="B570">
        <v>5</v>
      </c>
      <c r="C570" s="8">
        <v>105.01519999999999</v>
      </c>
      <c r="D570" s="8">
        <v>236.91800000000001</v>
      </c>
      <c r="E570" s="8">
        <v>237.529</v>
      </c>
      <c r="F570" s="8">
        <v>0.09</v>
      </c>
      <c r="G570" s="8">
        <v>6.3</v>
      </c>
      <c r="H570" s="8">
        <v>2.2000000000000002</v>
      </c>
      <c r="I570" s="8">
        <v>0.09</v>
      </c>
      <c r="J570" s="9">
        <f t="shared" si="33"/>
        <v>3.7691999999999996E-2</v>
      </c>
      <c r="K570" s="13">
        <v>16838.280526271701</v>
      </c>
      <c r="L570" s="8">
        <f>help_quarterly_to_monthly!N570</f>
        <v>17309.74261864039</v>
      </c>
      <c r="M570" s="8">
        <f t="shared" si="34"/>
        <v>-2.7236805465899017</v>
      </c>
      <c r="N570" s="8"/>
      <c r="O570" s="8">
        <v>208</v>
      </c>
      <c r="P570" s="11">
        <v>-0.41822039145303103</v>
      </c>
      <c r="Q570" s="8"/>
      <c r="R570" s="8"/>
      <c r="S570" s="8"/>
      <c r="T570" s="8"/>
      <c r="U570" s="8">
        <v>-2.9856426697592378</v>
      </c>
      <c r="V570" s="11">
        <v>-3.2878423899999998</v>
      </c>
    </row>
    <row r="571" spans="1:22" x14ac:dyDescent="0.2">
      <c r="A571">
        <v>2014</v>
      </c>
      <c r="B571">
        <v>6</v>
      </c>
      <c r="C571" s="8">
        <v>105.4081</v>
      </c>
      <c r="D571" s="8">
        <v>237.23099999999999</v>
      </c>
      <c r="E571" s="8">
        <v>237.83699999999999</v>
      </c>
      <c r="F571" s="8">
        <v>0.1</v>
      </c>
      <c r="G571" s="8">
        <v>6.1</v>
      </c>
      <c r="H571" s="8">
        <v>2.2000000000000002</v>
      </c>
      <c r="I571" s="8">
        <v>0.17</v>
      </c>
      <c r="J571" s="9">
        <f t="shared" si="33"/>
        <v>7.1196000000000009E-2</v>
      </c>
      <c r="K571" s="13">
        <v>16912.4469586866</v>
      </c>
      <c r="L571" s="8">
        <f>help_quarterly_to_monthly!N571</f>
        <v>17334.663408586934</v>
      </c>
      <c r="M571" s="8">
        <f t="shared" si="34"/>
        <v>-2.4356772320781483</v>
      </c>
      <c r="N571" s="8"/>
      <c r="O571" s="8">
        <v>208.3</v>
      </c>
      <c r="P571" s="11">
        <v>-0.34701478128028601</v>
      </c>
      <c r="Q571" s="8"/>
      <c r="R571" s="8"/>
      <c r="S571" s="8"/>
      <c r="T571" s="8"/>
      <c r="U571" s="8">
        <v>-2.8885815267208335</v>
      </c>
      <c r="V571" s="11">
        <v>-3.2452983799999999</v>
      </c>
    </row>
    <row r="572" spans="1:22" x14ac:dyDescent="0.2">
      <c r="A572">
        <v>2014</v>
      </c>
      <c r="B572">
        <v>7</v>
      </c>
      <c r="C572" s="8">
        <v>105.6157</v>
      </c>
      <c r="D572" s="8">
        <v>237.49799999999999</v>
      </c>
      <c r="E572" s="8">
        <v>238.19499999999999</v>
      </c>
      <c r="F572" s="8">
        <v>0.09</v>
      </c>
      <c r="G572" s="8">
        <v>6.2</v>
      </c>
      <c r="H572" s="8">
        <v>2.19</v>
      </c>
      <c r="I572" s="8">
        <v>0.28999999999999998</v>
      </c>
      <c r="J572" s="9">
        <f t="shared" si="33"/>
        <v>0.12145199999999999</v>
      </c>
      <c r="K572" s="13">
        <v>17005.0478599075</v>
      </c>
      <c r="L572" s="8">
        <f>help_quarterly_to_monthly!N572</f>
        <v>17359.620076927782</v>
      </c>
      <c r="M572" s="8">
        <f t="shared" si="34"/>
        <v>-2.0425113882044821</v>
      </c>
      <c r="N572" s="8"/>
      <c r="O572" s="8">
        <v>208</v>
      </c>
      <c r="P572" s="11">
        <v>-0.36407736806946001</v>
      </c>
      <c r="Q572" s="8"/>
      <c r="R572" s="8"/>
      <c r="S572" s="8"/>
      <c r="T572" s="8"/>
      <c r="U572" s="8">
        <v>-2.8366973832890112</v>
      </c>
      <c r="V572" s="11">
        <v>-3.2039749999999998</v>
      </c>
    </row>
    <row r="573" spans="1:22" x14ac:dyDescent="0.2">
      <c r="A573">
        <v>2014</v>
      </c>
      <c r="B573">
        <v>8</v>
      </c>
      <c r="C573" s="8">
        <v>105.4986</v>
      </c>
      <c r="D573" s="8">
        <v>237.46</v>
      </c>
      <c r="E573" s="8">
        <v>238.405</v>
      </c>
      <c r="F573" s="8">
        <v>0.09</v>
      </c>
      <c r="G573" s="8">
        <v>6.1</v>
      </c>
      <c r="H573" s="8">
        <v>2.27</v>
      </c>
      <c r="I573" s="8">
        <v>-0.19</v>
      </c>
      <c r="J573" s="9">
        <f t="shared" si="33"/>
        <v>-7.9572000000000004E-2</v>
      </c>
      <c r="K573" s="13">
        <v>17100.904834178698</v>
      </c>
      <c r="L573" s="8">
        <f>help_quarterly_to_monthly!N573</f>
        <v>17384.612675317028</v>
      </c>
      <c r="M573" s="8">
        <f t="shared" si="34"/>
        <v>-1.6319480130905784</v>
      </c>
      <c r="N573" s="8"/>
      <c r="O573" s="8">
        <v>207</v>
      </c>
      <c r="P573" s="11">
        <v>-0.35149384957281898</v>
      </c>
      <c r="Q573" s="8"/>
      <c r="R573" s="8"/>
      <c r="S573" s="8"/>
      <c r="T573" s="8"/>
      <c r="U573" s="8">
        <v>-2.8925616244332573</v>
      </c>
      <c r="V573" s="11">
        <v>-3.18716709</v>
      </c>
    </row>
    <row r="574" spans="1:22" x14ac:dyDescent="0.2">
      <c r="A574">
        <v>2014</v>
      </c>
      <c r="B574">
        <v>9</v>
      </c>
      <c r="C574" s="8">
        <v>105.8138</v>
      </c>
      <c r="D574" s="8">
        <v>237.477</v>
      </c>
      <c r="E574" s="8">
        <v>238.786</v>
      </c>
      <c r="F574" s="8">
        <v>0.09</v>
      </c>
      <c r="G574" s="8">
        <v>5.9</v>
      </c>
      <c r="H574" s="8">
        <v>2.27</v>
      </c>
      <c r="I574" s="8">
        <v>0.01</v>
      </c>
      <c r="J574" s="9">
        <f t="shared" si="33"/>
        <v>4.1879999999999999E-3</v>
      </c>
      <c r="K574" s="13">
        <v>17035.743568116599</v>
      </c>
      <c r="L574" s="8">
        <f>help_quarterly_to_monthly!N574</f>
        <v>17409.765816876192</v>
      </c>
      <c r="M574" s="8">
        <f t="shared" si="34"/>
        <v>-2.1483473855635316</v>
      </c>
      <c r="N574" s="8"/>
      <c r="O574" s="8">
        <v>206.4</v>
      </c>
      <c r="P574" s="11">
        <v>-0.268048316406162</v>
      </c>
      <c r="Q574" s="8"/>
      <c r="R574" s="8"/>
      <c r="S574" s="8"/>
      <c r="T574" s="8"/>
      <c r="U574" s="8">
        <v>-2.8051389066355878</v>
      </c>
      <c r="V574" s="11">
        <v>-3.1255997799999999</v>
      </c>
    </row>
    <row r="575" spans="1:22" x14ac:dyDescent="0.2">
      <c r="A575">
        <v>2014</v>
      </c>
      <c r="B575">
        <v>10</v>
      </c>
      <c r="C575" s="8">
        <v>105.8357</v>
      </c>
      <c r="D575" s="8">
        <v>237.43</v>
      </c>
      <c r="E575" s="8">
        <v>239.191</v>
      </c>
      <c r="F575" s="8">
        <v>0.09</v>
      </c>
      <c r="G575" s="8">
        <v>5.7</v>
      </c>
      <c r="H575" s="8">
        <v>2.39</v>
      </c>
      <c r="I575" s="8">
        <v>0.04</v>
      </c>
      <c r="J575" s="9">
        <f t="shared" si="33"/>
        <v>1.6752E-2</v>
      </c>
      <c r="K575" s="13">
        <v>17137.895874607701</v>
      </c>
      <c r="L575" s="8">
        <f>help_quarterly_to_monthly!N575</f>
        <v>17434.955351568871</v>
      </c>
      <c r="M575" s="8">
        <f t="shared" si="34"/>
        <v>-1.7038155301868363</v>
      </c>
      <c r="N575" s="8"/>
      <c r="O575" s="8">
        <v>203.4</v>
      </c>
      <c r="P575" s="11">
        <v>-0.26821068970877499</v>
      </c>
      <c r="Q575" s="8"/>
      <c r="R575" s="8"/>
      <c r="S575" s="8"/>
      <c r="T575" s="8"/>
      <c r="U575" s="8">
        <v>-2.8017094686757633</v>
      </c>
      <c r="V575" s="11">
        <v>-3.1964588300000001</v>
      </c>
    </row>
    <row r="576" spans="1:22" x14ac:dyDescent="0.2">
      <c r="A576">
        <v>2014</v>
      </c>
      <c r="B576">
        <v>11</v>
      </c>
      <c r="C576" s="8">
        <v>106.6634</v>
      </c>
      <c r="D576" s="8">
        <v>236.983</v>
      </c>
      <c r="E576" s="8">
        <v>239.458</v>
      </c>
      <c r="F576" s="8">
        <v>0.09</v>
      </c>
      <c r="G576" s="8">
        <v>5.8</v>
      </c>
      <c r="H576" s="8">
        <v>2.46</v>
      </c>
      <c r="I576" s="8">
        <v>0.28999999999999998</v>
      </c>
      <c r="J576" s="9">
        <f t="shared" si="33"/>
        <v>0.12145199999999999</v>
      </c>
      <c r="K576" s="13">
        <v>17154.0065953913</v>
      </c>
      <c r="L576" s="8">
        <f>help_quarterly_to_monthly!N576</f>
        <v>17460.181332050928</v>
      </c>
      <c r="M576" s="8">
        <f t="shared" si="34"/>
        <v>-1.7535598905699556</v>
      </c>
      <c r="N576" s="8"/>
      <c r="O576" s="8">
        <v>200.9</v>
      </c>
      <c r="P576" s="11">
        <v>-4.7717673425040603E-5</v>
      </c>
      <c r="Q576" s="8"/>
      <c r="R576" s="8"/>
      <c r="S576" s="8"/>
      <c r="T576" s="8"/>
      <c r="U576" s="8">
        <v>-2.7683443173261386</v>
      </c>
      <c r="V576" s="11">
        <v>-3.1065025400000001</v>
      </c>
    </row>
    <row r="577" spans="1:22" x14ac:dyDescent="0.2">
      <c r="A577">
        <v>2014</v>
      </c>
      <c r="B577">
        <v>12</v>
      </c>
      <c r="C577" s="8">
        <v>106.5085</v>
      </c>
      <c r="D577" s="8">
        <v>236.25200000000001</v>
      </c>
      <c r="E577" s="8">
        <v>239.584</v>
      </c>
      <c r="F577" s="8">
        <v>0.12</v>
      </c>
      <c r="G577" s="8">
        <v>5.6</v>
      </c>
      <c r="H577" s="8">
        <v>2.5299999999999998</v>
      </c>
      <c r="I577" s="8">
        <v>0.02</v>
      </c>
      <c r="J577" s="9">
        <f t="shared" si="33"/>
        <v>8.3759999999999998E-3</v>
      </c>
      <c r="K577" s="13">
        <v>17137.583696686099</v>
      </c>
      <c r="L577" s="8">
        <f>help_quarterly_to_monthly!N577</f>
        <v>17485.336401157354</v>
      </c>
      <c r="M577" s="8">
        <f t="shared" si="34"/>
        <v>-1.9888247871984732</v>
      </c>
      <c r="N577" s="8"/>
      <c r="O577" s="8">
        <v>197</v>
      </c>
      <c r="P577" s="11">
        <v>1.4232736215527E-2</v>
      </c>
      <c r="Q577" s="8"/>
      <c r="R577" s="8"/>
      <c r="S577" s="8"/>
      <c r="T577" s="8"/>
      <c r="U577" s="8">
        <v>-2.4207479270067758</v>
      </c>
      <c r="V577" s="11">
        <v>-2.9395601199999999</v>
      </c>
    </row>
    <row r="578" spans="1:22" x14ac:dyDescent="0.2">
      <c r="A578">
        <v>2015</v>
      </c>
      <c r="B578">
        <v>1</v>
      </c>
      <c r="C578" s="8">
        <v>105.9806</v>
      </c>
      <c r="D578" s="8">
        <v>234.74700000000001</v>
      </c>
      <c r="E578" s="8">
        <v>239.81100000000001</v>
      </c>
      <c r="F578" s="8">
        <v>0.11</v>
      </c>
      <c r="G578" s="8">
        <v>5.7</v>
      </c>
      <c r="H578" s="8">
        <v>2.57</v>
      </c>
      <c r="I578" s="8">
        <v>-0.17</v>
      </c>
      <c r="J578" s="9">
        <f t="shared" si="33"/>
        <v>-7.1196000000000009E-2</v>
      </c>
      <c r="K578" s="13">
        <v>17296.827436019201</v>
      </c>
      <c r="L578" s="8">
        <f>help_quarterly_to_monthly!N578</f>
        <v>17510.527711439612</v>
      </c>
      <c r="M578" s="8">
        <f t="shared" si="34"/>
        <v>-1.2204102522895499</v>
      </c>
      <c r="N578" s="8"/>
      <c r="O578" s="8">
        <v>192</v>
      </c>
      <c r="P578" s="11">
        <v>-0.13679911256150901</v>
      </c>
      <c r="Q578" s="8"/>
      <c r="R578" s="8"/>
      <c r="S578" s="8"/>
      <c r="T578" s="8"/>
      <c r="U578" s="8">
        <v>-2.2687550067436848</v>
      </c>
      <c r="V578" s="11">
        <v>-3.1604871299999999</v>
      </c>
    </row>
    <row r="579" spans="1:22" x14ac:dyDescent="0.2">
      <c r="A579">
        <v>2015</v>
      </c>
      <c r="B579">
        <v>2</v>
      </c>
      <c r="C579" s="8">
        <v>105.4425</v>
      </c>
      <c r="D579" s="8">
        <v>235.34200000000001</v>
      </c>
      <c r="E579" s="8">
        <v>240.172</v>
      </c>
      <c r="F579" s="8">
        <v>0.11</v>
      </c>
      <c r="G579" s="8">
        <v>5.5</v>
      </c>
      <c r="H579" s="8">
        <v>2.5299999999999998</v>
      </c>
      <c r="I579" s="8">
        <v>-0.42</v>
      </c>
      <c r="J579" s="9">
        <f t="shared" si="33"/>
        <v>-0.175896</v>
      </c>
      <c r="K579" s="13">
        <v>17379.958464571198</v>
      </c>
      <c r="L579" s="8">
        <f>help_quarterly_to_monthly!N579</f>
        <v>17535.755315110753</v>
      </c>
      <c r="M579" s="8">
        <f t="shared" si="34"/>
        <v>-0.88845246606117367</v>
      </c>
      <c r="N579" s="8"/>
      <c r="O579" s="8">
        <v>191.1</v>
      </c>
      <c r="P579" s="11">
        <v>-0.38086147032933199</v>
      </c>
      <c r="Q579" s="8"/>
      <c r="R579" s="8"/>
      <c r="S579" s="8"/>
      <c r="T579" s="8"/>
      <c r="U579" s="8">
        <v>-1.9736477887930213</v>
      </c>
      <c r="V579" s="11">
        <v>-3.12045949</v>
      </c>
    </row>
    <row r="580" spans="1:22" x14ac:dyDescent="0.2">
      <c r="A580">
        <v>2015</v>
      </c>
      <c r="B580">
        <v>3</v>
      </c>
      <c r="C580" s="8">
        <v>105.1464</v>
      </c>
      <c r="D580" s="8">
        <v>235.976</v>
      </c>
      <c r="E580" s="8">
        <v>240.755</v>
      </c>
      <c r="F580" s="8">
        <v>0.11</v>
      </c>
      <c r="G580" s="8">
        <v>5.4</v>
      </c>
      <c r="H580" s="8">
        <v>2.5</v>
      </c>
      <c r="I580" s="8">
        <v>-0.04</v>
      </c>
      <c r="J580" s="9">
        <f t="shared" si="33"/>
        <v>-1.6752E-2</v>
      </c>
      <c r="K580" s="13">
        <v>17240.608311199299</v>
      </c>
      <c r="L580" s="8">
        <f>help_quarterly_to_monthly!N580</f>
        <v>17561.048720467388</v>
      </c>
      <c r="M580" s="8">
        <f t="shared" si="34"/>
        <v>-1.8247225115582966</v>
      </c>
      <c r="N580" s="8"/>
      <c r="O580" s="8">
        <v>191.5</v>
      </c>
      <c r="P580" s="11">
        <v>-0.21705788427046399</v>
      </c>
      <c r="Q580" s="8"/>
      <c r="R580" s="8"/>
      <c r="S580" s="8"/>
      <c r="T580" s="8"/>
      <c r="U580" s="8">
        <v>-1.8084450759305384</v>
      </c>
      <c r="V580" s="11">
        <v>-3.03118336</v>
      </c>
    </row>
    <row r="581" spans="1:22" x14ac:dyDescent="0.2">
      <c r="A581">
        <v>2015</v>
      </c>
      <c r="B581">
        <v>4</v>
      </c>
      <c r="C581" s="8">
        <v>104.52719999999999</v>
      </c>
      <c r="D581" s="8">
        <v>236.22200000000001</v>
      </c>
      <c r="E581" s="8">
        <v>241.346</v>
      </c>
      <c r="F581" s="8">
        <v>0.12</v>
      </c>
      <c r="G581" s="8">
        <v>5.4</v>
      </c>
      <c r="H581" s="8">
        <v>2.54</v>
      </c>
      <c r="I581" s="8">
        <v>-0.01</v>
      </c>
      <c r="J581" s="9">
        <f t="shared" ref="J581:J644" si="35">I581*0.4188</f>
        <v>-4.1879999999999999E-3</v>
      </c>
      <c r="K581" s="13">
        <v>17439.530620342</v>
      </c>
      <c r="L581" s="8">
        <f>help_quarterly_to_monthly!N581</f>
        <v>17586.378608789462</v>
      </c>
      <c r="M581" s="8">
        <f t="shared" si="34"/>
        <v>-0.83500982046450511</v>
      </c>
      <c r="N581" s="8"/>
      <c r="O581" s="8">
        <v>190.9</v>
      </c>
      <c r="P581" s="11">
        <v>-6.2301992115004999E-2</v>
      </c>
      <c r="Q581" s="8"/>
      <c r="R581" s="8"/>
      <c r="S581" s="8"/>
      <c r="T581" s="8"/>
      <c r="U581" s="8">
        <v>-1.5949531621049631</v>
      </c>
      <c r="V581" s="11">
        <v>-3.1545832200000001</v>
      </c>
    </row>
    <row r="582" spans="1:22" x14ac:dyDescent="0.2">
      <c r="A582">
        <v>2015</v>
      </c>
      <c r="B582">
        <v>5</v>
      </c>
      <c r="C582" s="8">
        <v>104.0742</v>
      </c>
      <c r="D582" s="8">
        <v>237.001</v>
      </c>
      <c r="E582" s="8">
        <v>241.68799999999999</v>
      </c>
      <c r="F582" s="8">
        <v>0.12</v>
      </c>
      <c r="G582" s="8">
        <v>5.6</v>
      </c>
      <c r="H582" s="8">
        <v>2.69</v>
      </c>
      <c r="I582" s="8">
        <v>-0.37</v>
      </c>
      <c r="J582" s="9">
        <f t="shared" si="35"/>
        <v>-0.15495600000000001</v>
      </c>
      <c r="K582" s="13">
        <v>17389.682484920999</v>
      </c>
      <c r="L582" s="8">
        <f>help_quarterly_to_monthly!N582</f>
        <v>17611.74503269959</v>
      </c>
      <c r="M582" s="8">
        <f t="shared" si="34"/>
        <v>-1.2608775982521303</v>
      </c>
      <c r="N582" s="8"/>
      <c r="O582" s="8">
        <v>193.4</v>
      </c>
      <c r="P582" s="11">
        <v>-7.8093894108297599E-3</v>
      </c>
      <c r="Q582" s="8"/>
      <c r="R582" s="8"/>
      <c r="S582" s="8"/>
      <c r="T582" s="8"/>
      <c r="U582" s="8">
        <v>-1.4336371153626746</v>
      </c>
      <c r="V582" s="11">
        <v>-3.1194726699999999</v>
      </c>
    </row>
    <row r="583" spans="1:22" x14ac:dyDescent="0.2">
      <c r="A583">
        <v>2015</v>
      </c>
      <c r="B583">
        <v>6</v>
      </c>
      <c r="C583" s="8">
        <v>103.7174</v>
      </c>
      <c r="D583" s="8">
        <v>237.65700000000001</v>
      </c>
      <c r="E583" s="8">
        <v>242.06399999999999</v>
      </c>
      <c r="F583" s="8">
        <v>0.13</v>
      </c>
      <c r="G583" s="8">
        <v>5.3</v>
      </c>
      <c r="H583" s="8">
        <v>2.77</v>
      </c>
      <c r="I583" s="8">
        <v>-0.11</v>
      </c>
      <c r="J583" s="9">
        <f t="shared" si="35"/>
        <v>-4.6067999999999998E-2</v>
      </c>
      <c r="K583" s="13">
        <v>17439.5184897484</v>
      </c>
      <c r="L583" s="8">
        <f>help_quarterly_to_monthly!N583</f>
        <v>17636.800415214359</v>
      </c>
      <c r="M583" s="8">
        <f t="shared" si="34"/>
        <v>-1.1185811531652545</v>
      </c>
      <c r="N583" s="8"/>
      <c r="O583" s="8">
        <v>194.8</v>
      </c>
      <c r="P583" s="11">
        <v>9.4408731578649693E-2</v>
      </c>
      <c r="Q583" s="8"/>
      <c r="R583" s="8"/>
      <c r="S583" s="8"/>
      <c r="T583" s="8"/>
      <c r="U583" s="8">
        <v>-1.4020279949266947</v>
      </c>
      <c r="V583" s="11">
        <v>-2.99252355</v>
      </c>
    </row>
    <row r="584" spans="1:22" x14ac:dyDescent="0.2">
      <c r="A584">
        <v>2015</v>
      </c>
      <c r="B584">
        <v>7</v>
      </c>
      <c r="C584" s="8">
        <v>104.32429999999999</v>
      </c>
      <c r="D584" s="8">
        <v>238.03399999999999</v>
      </c>
      <c r="E584" s="8">
        <v>242.565</v>
      </c>
      <c r="F584" s="8">
        <v>0.13</v>
      </c>
      <c r="G584" s="8">
        <v>5.2</v>
      </c>
      <c r="H584" s="8">
        <v>2.88</v>
      </c>
      <c r="I584" s="8">
        <v>0.31</v>
      </c>
      <c r="J584" s="9">
        <f t="shared" si="35"/>
        <v>0.129828</v>
      </c>
      <c r="K584" s="13">
        <v>17454.731415886901</v>
      </c>
      <c r="L584" s="8">
        <f>help_quarterly_to_monthly!N584</f>
        <v>17661.891442816672</v>
      </c>
      <c r="M584" s="8">
        <f t="shared" si="34"/>
        <v>-1.1729209614977254</v>
      </c>
      <c r="N584" s="8"/>
      <c r="O584" s="8">
        <v>193.9</v>
      </c>
      <c r="P584" s="11">
        <v>0.144176851674995</v>
      </c>
      <c r="Q584" s="8"/>
      <c r="R584" s="8"/>
      <c r="S584" s="8"/>
      <c r="T584" s="8"/>
      <c r="U584" s="8">
        <v>-1.2882195075170086</v>
      </c>
      <c r="V584" s="11">
        <v>-3.0174833099999998</v>
      </c>
    </row>
    <row r="585" spans="1:22" x14ac:dyDescent="0.2">
      <c r="A585">
        <v>2015</v>
      </c>
      <c r="B585">
        <v>8</v>
      </c>
      <c r="C585" s="8">
        <v>104.1621</v>
      </c>
      <c r="D585" s="8">
        <v>238.03299999999999</v>
      </c>
      <c r="E585" s="8">
        <v>242.81700000000001</v>
      </c>
      <c r="F585" s="8">
        <v>0.14000000000000001</v>
      </c>
      <c r="G585" s="8">
        <v>5.0999999999999996</v>
      </c>
      <c r="H585" s="8">
        <v>3.02</v>
      </c>
      <c r="I585" s="8">
        <v>-0.28000000000000003</v>
      </c>
      <c r="J585" s="9">
        <f t="shared" si="35"/>
        <v>-0.11726400000000001</v>
      </c>
      <c r="K585" s="13">
        <v>17461.6006294053</v>
      </c>
      <c r="L585" s="8">
        <f>help_quarterly_to_monthly!N585</f>
        <v>17687.018166217018</v>
      </c>
      <c r="M585" s="8">
        <f t="shared" si="34"/>
        <v>-1.2744801565380603</v>
      </c>
      <c r="N585" s="8"/>
      <c r="O585" s="8">
        <v>191.9</v>
      </c>
      <c r="P585" s="11">
        <v>0.34277882489387002</v>
      </c>
      <c r="Q585" s="8"/>
      <c r="R585" s="8"/>
      <c r="S585" s="8"/>
      <c r="T585" s="8"/>
      <c r="U585" s="8">
        <v>-0.92061742728124552</v>
      </c>
      <c r="V585" s="11">
        <v>-2.8808326499999999</v>
      </c>
    </row>
    <row r="586" spans="1:22" x14ac:dyDescent="0.2">
      <c r="A586">
        <v>2015</v>
      </c>
      <c r="B586">
        <v>9</v>
      </c>
      <c r="C586" s="8">
        <v>103.77679999999999</v>
      </c>
      <c r="D586" s="8">
        <v>237.49799999999999</v>
      </c>
      <c r="E586" s="8">
        <v>243.316</v>
      </c>
      <c r="F586" s="8">
        <v>0.14000000000000001</v>
      </c>
      <c r="G586" s="8">
        <v>5</v>
      </c>
      <c r="H586" s="8">
        <v>3.17</v>
      </c>
      <c r="I586" s="8">
        <v>-0.16</v>
      </c>
      <c r="J586" s="9">
        <f t="shared" si="35"/>
        <v>-6.7007999999999998E-2</v>
      </c>
      <c r="K586" s="13">
        <v>17542.060971100302</v>
      </c>
      <c r="L586" s="8">
        <f>help_quarterly_to_monthly!N586</f>
        <v>17711.794055327624</v>
      </c>
      <c r="M586" s="8">
        <f t="shared" si="34"/>
        <v>-0.95830543025238191</v>
      </c>
      <c r="N586" s="8"/>
      <c r="O586" s="8">
        <v>189.1</v>
      </c>
      <c r="P586" s="11">
        <v>0.46753128747307998</v>
      </c>
      <c r="Q586" s="8"/>
      <c r="R586" s="8"/>
      <c r="S586" s="8"/>
      <c r="T586" s="8"/>
      <c r="U586" s="8">
        <v>-0.74207859624135319</v>
      </c>
      <c r="V586" s="11">
        <v>-2.9029471600000001</v>
      </c>
    </row>
    <row r="587" spans="1:22" x14ac:dyDescent="0.2">
      <c r="A587">
        <v>2015</v>
      </c>
      <c r="B587">
        <v>10</v>
      </c>
      <c r="C587" s="8">
        <v>103.3976</v>
      </c>
      <c r="D587" s="8">
        <v>237.733</v>
      </c>
      <c r="E587" s="8">
        <v>243.768</v>
      </c>
      <c r="F587" s="8">
        <v>0.12</v>
      </c>
      <c r="G587" s="8">
        <v>5</v>
      </c>
      <c r="H587" s="8">
        <v>3.27</v>
      </c>
      <c r="I587" s="8">
        <v>-0.19</v>
      </c>
      <c r="J587" s="9">
        <f t="shared" si="35"/>
        <v>-7.9572000000000004E-2</v>
      </c>
      <c r="K587" s="13">
        <v>17540.5400407907</v>
      </c>
      <c r="L587" s="8">
        <f>help_quarterly_to_monthly!N587</f>
        <v>17736.604650383317</v>
      </c>
      <c r="M587" s="8">
        <f t="shared" si="34"/>
        <v>-1.1054235771578713</v>
      </c>
      <c r="N587" s="8"/>
      <c r="O587" s="8">
        <v>187.5</v>
      </c>
      <c r="P587" s="11">
        <v>0.36383344180476501</v>
      </c>
      <c r="Q587" s="8"/>
      <c r="R587" s="8"/>
      <c r="S587" s="8"/>
      <c r="T587" s="8"/>
      <c r="U587" s="8">
        <v>-0.53240506691274958</v>
      </c>
      <c r="V587" s="11">
        <v>-3.03283003</v>
      </c>
    </row>
    <row r="588" spans="1:22" x14ac:dyDescent="0.2">
      <c r="A588">
        <v>2015</v>
      </c>
      <c r="B588">
        <v>11</v>
      </c>
      <c r="C588" s="8">
        <v>102.6866</v>
      </c>
      <c r="D588" s="8">
        <v>238.017</v>
      </c>
      <c r="E588" s="8">
        <v>244.24100000000001</v>
      </c>
      <c r="F588" s="8">
        <v>0.12</v>
      </c>
      <c r="G588" s="8">
        <v>5.0999999999999996</v>
      </c>
      <c r="H588" s="8">
        <v>3.2</v>
      </c>
      <c r="I588" s="8">
        <v>-0.36</v>
      </c>
      <c r="J588" s="9">
        <f t="shared" si="35"/>
        <v>-0.15076799999999999</v>
      </c>
      <c r="K588" s="13">
        <v>17476.535114377199</v>
      </c>
      <c r="L588" s="8">
        <f>help_quarterly_to_monthly!N588</f>
        <v>17761.450000000012</v>
      </c>
      <c r="M588" s="8">
        <f t="shared" si="34"/>
        <v>-1.604119515145519</v>
      </c>
      <c r="N588" s="8"/>
      <c r="O588" s="8">
        <v>185.7</v>
      </c>
      <c r="P588" s="11">
        <v>0.44708988162709501</v>
      </c>
      <c r="Q588" s="8"/>
      <c r="R588" s="8"/>
      <c r="S588" s="8"/>
      <c r="T588" s="8"/>
      <c r="U588" s="8">
        <v>-4.9996512233124735E-3</v>
      </c>
      <c r="V588" s="11">
        <v>-2.4320751999999999</v>
      </c>
    </row>
    <row r="589" spans="1:22" x14ac:dyDescent="0.2">
      <c r="A589">
        <v>2015</v>
      </c>
      <c r="B589">
        <v>12</v>
      </c>
      <c r="C589" s="8">
        <v>102.1014</v>
      </c>
      <c r="D589" s="8">
        <v>237.761</v>
      </c>
      <c r="E589" s="8">
        <v>244.547</v>
      </c>
      <c r="F589" s="8">
        <v>0.24</v>
      </c>
      <c r="G589" s="8">
        <v>5</v>
      </c>
      <c r="H589" s="8">
        <v>3.22</v>
      </c>
      <c r="I589" s="8">
        <v>-0.3</v>
      </c>
      <c r="J589" s="9">
        <f t="shared" si="35"/>
        <v>-0.12564</v>
      </c>
      <c r="K589" s="13">
        <v>17525.454679085899</v>
      </c>
      <c r="L589" s="8">
        <f>help_quarterly_to_monthly!N589</f>
        <v>17786.275285383403</v>
      </c>
      <c r="M589" s="8">
        <f t="shared" si="34"/>
        <v>-1.4664149863453657</v>
      </c>
      <c r="N589" s="8"/>
      <c r="O589" s="8">
        <v>183.5</v>
      </c>
      <c r="P589" s="11">
        <v>0.61934068908121898</v>
      </c>
      <c r="Q589" s="8"/>
      <c r="R589" s="8"/>
      <c r="S589" s="8"/>
      <c r="T589" s="8"/>
      <c r="U589" s="8">
        <v>0.25734393339608763</v>
      </c>
      <c r="V589" s="11">
        <v>-2.0620083400000002</v>
      </c>
    </row>
    <row r="590" spans="1:22" x14ac:dyDescent="0.2">
      <c r="A590">
        <v>2016</v>
      </c>
      <c r="B590">
        <v>1</v>
      </c>
      <c r="C590" s="8">
        <v>102.9525</v>
      </c>
      <c r="D590" s="8">
        <v>237.827</v>
      </c>
      <c r="E590" s="8">
        <v>245.07499999999999</v>
      </c>
      <c r="F590" s="8">
        <v>0.34</v>
      </c>
      <c r="G590" s="8">
        <v>4.9000000000000004</v>
      </c>
      <c r="H590" s="8">
        <v>3.36</v>
      </c>
      <c r="I590" s="8">
        <v>0.13</v>
      </c>
      <c r="J590" s="9">
        <f t="shared" si="35"/>
        <v>5.4443999999999999E-2</v>
      </c>
      <c r="K590" s="13">
        <v>17571.327534697499</v>
      </c>
      <c r="L590" s="8">
        <f>help_quarterly_to_monthly!N590</f>
        <v>17811.135269217302</v>
      </c>
      <c r="M590" s="8">
        <f t="shared" si="34"/>
        <v>-1.3463921917108768</v>
      </c>
      <c r="N590" s="8"/>
      <c r="O590" s="8">
        <v>182.6</v>
      </c>
      <c r="P590" s="11">
        <v>0.84270917657236299</v>
      </c>
      <c r="Q590" s="8"/>
      <c r="R590" s="8"/>
      <c r="S590" s="8"/>
      <c r="T590" s="8"/>
      <c r="U590" s="8">
        <v>0.40194296731727652</v>
      </c>
      <c r="V590" s="11">
        <v>-2.1783714199999999</v>
      </c>
    </row>
    <row r="591" spans="1:22" x14ac:dyDescent="0.2">
      <c r="A591">
        <v>2016</v>
      </c>
      <c r="B591">
        <v>2</v>
      </c>
      <c r="C591" s="8">
        <v>102.2225</v>
      </c>
      <c r="D591" s="8">
        <v>237.51400000000001</v>
      </c>
      <c r="E591" s="8">
        <v>245.64400000000001</v>
      </c>
      <c r="F591" s="8">
        <v>0.38</v>
      </c>
      <c r="G591" s="8">
        <v>4.9000000000000004</v>
      </c>
      <c r="H591" s="8">
        <v>3.56</v>
      </c>
      <c r="I591" s="8">
        <v>-0.27</v>
      </c>
      <c r="J591" s="9">
        <f t="shared" si="35"/>
        <v>-0.11307600000000001</v>
      </c>
      <c r="K591" s="13">
        <v>17552.3531446856</v>
      </c>
      <c r="L591" s="8">
        <f>help_quarterly_to_monthly!N591</f>
        <v>17836.03000000001</v>
      </c>
      <c r="M591" s="8">
        <f t="shared" si="34"/>
        <v>-1.590470835238611</v>
      </c>
      <c r="N591" s="8"/>
      <c r="O591" s="8">
        <v>181.3</v>
      </c>
      <c r="P591" s="11">
        <v>0.86951326265181195</v>
      </c>
      <c r="Q591" s="8"/>
      <c r="R591" s="8"/>
      <c r="S591" s="8"/>
      <c r="T591" s="8"/>
      <c r="U591" s="8">
        <v>0.52588358756625153</v>
      </c>
      <c r="V591" s="11">
        <v>-2.3652658299999998</v>
      </c>
    </row>
    <row r="592" spans="1:22" x14ac:dyDescent="0.2">
      <c r="A592">
        <v>2016</v>
      </c>
      <c r="B592">
        <v>3</v>
      </c>
      <c r="C592" s="8">
        <v>101.41549999999999</v>
      </c>
      <c r="D592" s="8">
        <v>237.99</v>
      </c>
      <c r="E592" s="8">
        <v>245.964</v>
      </c>
      <c r="F592" s="8">
        <v>0.36</v>
      </c>
      <c r="G592" s="8">
        <v>5</v>
      </c>
      <c r="H592" s="8">
        <v>3.24</v>
      </c>
      <c r="I592" s="8">
        <v>-0.34</v>
      </c>
      <c r="J592" s="9">
        <f t="shared" si="35"/>
        <v>-0.14239200000000002</v>
      </c>
      <c r="K592" s="13">
        <v>17716.475948695701</v>
      </c>
      <c r="L592" s="8">
        <f>help_quarterly_to_monthly!N592</f>
        <v>17860.187266427187</v>
      </c>
      <c r="M592" s="8">
        <f t="shared" si="34"/>
        <v>-0.80464619764445411</v>
      </c>
      <c r="N592" s="8"/>
      <c r="O592" s="8">
        <v>182.1</v>
      </c>
      <c r="P592" s="11">
        <v>0.50069822661605101</v>
      </c>
      <c r="Q592" s="8"/>
      <c r="R592" s="8"/>
      <c r="S592" s="8"/>
      <c r="T592" s="8"/>
      <c r="U592" s="8">
        <v>0.50653478697877996</v>
      </c>
      <c r="V592" s="11">
        <v>-2.2308330199999999</v>
      </c>
    </row>
    <row r="593" spans="1:22" x14ac:dyDescent="0.2">
      <c r="A593">
        <v>2016</v>
      </c>
      <c r="B593">
        <v>4</v>
      </c>
      <c r="C593" s="8">
        <v>101.5167</v>
      </c>
      <c r="D593" s="8">
        <v>238.83500000000001</v>
      </c>
      <c r="E593" s="8">
        <v>246.46700000000001</v>
      </c>
      <c r="F593" s="8">
        <v>0.37</v>
      </c>
      <c r="G593" s="8">
        <v>5</v>
      </c>
      <c r="H593" s="8">
        <v>2.98</v>
      </c>
      <c r="I593" s="8">
        <v>-0.19</v>
      </c>
      <c r="J593" s="9">
        <f t="shared" si="35"/>
        <v>-7.9572000000000004E-2</v>
      </c>
      <c r="K593" s="13">
        <v>17696.7346018067</v>
      </c>
      <c r="L593" s="8">
        <f>help_quarterly_to_monthly!N593</f>
        <v>17884.377251655646</v>
      </c>
      <c r="M593" s="8">
        <f t="shared" si="34"/>
        <v>-1.0491986788724983</v>
      </c>
      <c r="N593" s="8"/>
      <c r="O593" s="8">
        <v>183.2</v>
      </c>
      <c r="P593" s="11">
        <v>0.15135576364842099</v>
      </c>
      <c r="Q593" s="8"/>
      <c r="R593" s="8"/>
      <c r="S593" s="8"/>
      <c r="T593" s="8"/>
      <c r="U593" s="8">
        <v>0.40783170944689706</v>
      </c>
      <c r="V593" s="11">
        <v>-2.47031511</v>
      </c>
    </row>
    <row r="594" spans="1:22" x14ac:dyDescent="0.2">
      <c r="A594">
        <v>2016</v>
      </c>
      <c r="B594">
        <v>5</v>
      </c>
      <c r="C594" s="8">
        <v>101.4298</v>
      </c>
      <c r="D594" s="8">
        <v>239.44</v>
      </c>
      <c r="E594" s="8">
        <v>247.036</v>
      </c>
      <c r="F594" s="8">
        <v>0.37</v>
      </c>
      <c r="G594" s="8">
        <v>4.8</v>
      </c>
      <c r="H594" s="8">
        <v>2.87</v>
      </c>
      <c r="I594" s="8">
        <v>-0.31</v>
      </c>
      <c r="J594" s="9">
        <f t="shared" si="35"/>
        <v>-0.129828</v>
      </c>
      <c r="K594" s="13">
        <v>17616.4707929617</v>
      </c>
      <c r="L594" s="8">
        <f>help_quarterly_to_monthly!N594</f>
        <v>17908.600000000002</v>
      </c>
      <c r="M594" s="8">
        <f t="shared" si="34"/>
        <v>-1.6312230271394834</v>
      </c>
      <c r="N594" s="8"/>
      <c r="O594" s="8">
        <v>185.3</v>
      </c>
      <c r="P594" s="11">
        <v>0.164935496263628</v>
      </c>
      <c r="Q594" s="8"/>
      <c r="R594" s="8"/>
      <c r="S594" s="8"/>
      <c r="T594" s="8"/>
      <c r="U594" s="8">
        <v>0.48417248942361368</v>
      </c>
      <c r="V594" s="11">
        <v>-2.35616169</v>
      </c>
    </row>
    <row r="595" spans="1:22" x14ac:dyDescent="0.2">
      <c r="A595">
        <v>2016</v>
      </c>
      <c r="B595">
        <v>6</v>
      </c>
      <c r="C595" s="8">
        <v>101.8747</v>
      </c>
      <c r="D595" s="8">
        <v>240.14400000000001</v>
      </c>
      <c r="E595" s="8">
        <v>247.435</v>
      </c>
      <c r="F595" s="8">
        <v>0.38</v>
      </c>
      <c r="G595" s="8">
        <v>4.9000000000000004</v>
      </c>
      <c r="H595" s="8">
        <v>2.89</v>
      </c>
      <c r="I595" s="8">
        <v>0.12</v>
      </c>
      <c r="J595" s="9">
        <f t="shared" si="35"/>
        <v>5.0256000000000002E-2</v>
      </c>
      <c r="K595" s="13">
        <v>17691.572302015</v>
      </c>
      <c r="L595" s="8">
        <f>help_quarterly_to_monthly!N595</f>
        <v>17932.591179300794</v>
      </c>
      <c r="M595" s="8">
        <f t="shared" si="34"/>
        <v>-1.3440270559672229</v>
      </c>
      <c r="N595" s="8"/>
      <c r="O595" s="8">
        <v>187.6</v>
      </c>
      <c r="P595" s="11">
        <v>-5.2055075075168503E-2</v>
      </c>
      <c r="Q595" s="8"/>
      <c r="R595" s="8"/>
      <c r="S595" s="8"/>
      <c r="T595" s="8"/>
      <c r="U595" s="8">
        <v>0.41798694164603289</v>
      </c>
      <c r="V595" s="11">
        <v>-2.3795917200000001</v>
      </c>
    </row>
    <row r="596" spans="1:22" x14ac:dyDescent="0.2">
      <c r="A596">
        <v>2016</v>
      </c>
      <c r="B596">
        <v>7</v>
      </c>
      <c r="C596" s="8">
        <v>102.13249999999999</v>
      </c>
      <c r="D596" s="8">
        <v>240.11099999999999</v>
      </c>
      <c r="E596" s="8">
        <v>247.791</v>
      </c>
      <c r="F596" s="8">
        <v>0.39</v>
      </c>
      <c r="G596" s="8">
        <v>4.8</v>
      </c>
      <c r="H596" s="8">
        <v>2.72</v>
      </c>
      <c r="I596" s="8">
        <v>0.1</v>
      </c>
      <c r="J596" s="9">
        <f t="shared" si="35"/>
        <v>4.1880000000000001E-2</v>
      </c>
      <c r="K596" s="13">
        <v>17649.256400204398</v>
      </c>
      <c r="L596" s="8">
        <f>help_quarterly_to_monthly!N596</f>
        <v>17956.614498282201</v>
      </c>
      <c r="M596" s="8">
        <f t="shared" si="34"/>
        <v>-1.7116706387342973</v>
      </c>
      <c r="N596" s="8"/>
      <c r="O596" s="8">
        <v>187.7</v>
      </c>
      <c r="P596" s="11">
        <v>-9.9893026791677594E-2</v>
      </c>
      <c r="Q596" s="8"/>
      <c r="R596" s="8"/>
      <c r="S596" s="8"/>
      <c r="T596" s="8"/>
      <c r="U596" s="8">
        <v>0.47031180302508746</v>
      </c>
      <c r="V596" s="11">
        <v>-2.4553814200000001</v>
      </c>
    </row>
    <row r="597" spans="1:22" x14ac:dyDescent="0.2">
      <c r="A597">
        <v>2016</v>
      </c>
      <c r="B597">
        <v>8</v>
      </c>
      <c r="C597" s="8">
        <v>102.0407</v>
      </c>
      <c r="D597" s="8">
        <v>240.595</v>
      </c>
      <c r="E597" s="8">
        <v>248.37100000000001</v>
      </c>
      <c r="F597" s="8">
        <v>0.4</v>
      </c>
      <c r="G597" s="8">
        <v>4.9000000000000004</v>
      </c>
      <c r="H597" s="8">
        <v>2.68</v>
      </c>
      <c r="I597" s="8">
        <v>-0.22</v>
      </c>
      <c r="J597" s="9">
        <f t="shared" si="35"/>
        <v>-9.2135999999999996E-2</v>
      </c>
      <c r="K597" s="13">
        <v>17774.395520013099</v>
      </c>
      <c r="L597" s="8">
        <f>help_quarterly_to_monthly!N597</f>
        <v>17980.670000000006</v>
      </c>
      <c r="M597" s="8">
        <f t="shared" si="34"/>
        <v>-1.147201299989975</v>
      </c>
      <c r="N597" s="8"/>
      <c r="O597" s="8">
        <v>186.6</v>
      </c>
      <c r="P597" s="11">
        <v>-9.7322203186003695E-2</v>
      </c>
      <c r="Q597" s="8"/>
      <c r="R597" s="8"/>
      <c r="S597" s="8"/>
      <c r="T597" s="8"/>
      <c r="U597" s="8">
        <v>0.44985547931436787</v>
      </c>
      <c r="V597" s="11">
        <v>-2.37663958</v>
      </c>
    </row>
    <row r="598" spans="1:22" x14ac:dyDescent="0.2">
      <c r="A598">
        <v>2016</v>
      </c>
      <c r="B598">
        <v>9</v>
      </c>
      <c r="C598" s="8">
        <v>102.04770000000001</v>
      </c>
      <c r="D598" s="8">
        <v>241.06800000000001</v>
      </c>
      <c r="E598" s="8">
        <v>248.709</v>
      </c>
      <c r="F598" s="8">
        <v>0.4</v>
      </c>
      <c r="G598" s="8">
        <v>5</v>
      </c>
      <c r="H598" s="8">
        <v>2.68</v>
      </c>
      <c r="I598" s="8">
        <v>-0.01</v>
      </c>
      <c r="J598" s="9">
        <f t="shared" si="35"/>
        <v>-4.1879999999999999E-3</v>
      </c>
      <c r="K598" s="13">
        <v>17869.613999257199</v>
      </c>
      <c r="L598" s="8">
        <f>help_quarterly_to_monthly!N598</f>
        <v>18004.554924677443</v>
      </c>
      <c r="M598" s="8">
        <f t="shared" si="34"/>
        <v>-0.74948215040456789</v>
      </c>
      <c r="N598" s="8"/>
      <c r="O598" s="8">
        <v>186.9</v>
      </c>
      <c r="P598" s="11">
        <v>-0.16666482693652501</v>
      </c>
      <c r="Q598" s="8"/>
      <c r="R598" s="8"/>
      <c r="S598" s="8"/>
      <c r="T598" s="8"/>
      <c r="U598" s="8">
        <v>0.51028841891738308</v>
      </c>
      <c r="V598" s="11">
        <v>-2.2415986800000001</v>
      </c>
    </row>
    <row r="599" spans="1:22" x14ac:dyDescent="0.2">
      <c r="A599">
        <v>2016</v>
      </c>
      <c r="B599">
        <v>10</v>
      </c>
      <c r="C599" s="8">
        <v>102.24850000000001</v>
      </c>
      <c r="D599" s="8">
        <v>241.64099999999999</v>
      </c>
      <c r="E599" s="8">
        <v>249.06800000000001</v>
      </c>
      <c r="F599" s="8">
        <v>0.4</v>
      </c>
      <c r="G599" s="8">
        <v>4.9000000000000004</v>
      </c>
      <c r="H599" s="8">
        <v>2.62</v>
      </c>
      <c r="I599" s="8">
        <v>0.01</v>
      </c>
      <c r="J599" s="9">
        <f t="shared" si="35"/>
        <v>4.1879999999999999E-3</v>
      </c>
      <c r="K599" s="13">
        <v>17791.262822544199</v>
      </c>
      <c r="L599" s="8">
        <f>help_quarterly_to_monthly!N599</f>
        <v>18028.47157729532</v>
      </c>
      <c r="M599" s="8">
        <f t="shared" si="34"/>
        <v>-1.3157452296170158</v>
      </c>
      <c r="N599" s="8"/>
      <c r="O599" s="8">
        <v>186.7</v>
      </c>
      <c r="P599" s="11">
        <v>-0.14366826846580399</v>
      </c>
      <c r="Q599" s="8"/>
      <c r="R599" s="8"/>
      <c r="S599" s="8"/>
      <c r="T599" s="8"/>
      <c r="U599" s="8">
        <v>0.52272462837438161</v>
      </c>
      <c r="V599" s="11">
        <v>-2.2203586</v>
      </c>
    </row>
    <row r="600" spans="1:22" x14ac:dyDescent="0.2">
      <c r="A600">
        <v>2016</v>
      </c>
      <c r="B600">
        <v>11</v>
      </c>
      <c r="C600" s="8">
        <v>102.05070000000001</v>
      </c>
      <c r="D600" s="8">
        <v>241.99299999999999</v>
      </c>
      <c r="E600" s="8">
        <v>249.50200000000001</v>
      </c>
      <c r="F600" s="8">
        <v>0.41</v>
      </c>
      <c r="G600" s="8">
        <v>4.7</v>
      </c>
      <c r="H600" s="8">
        <v>2.57</v>
      </c>
      <c r="I600" s="8">
        <v>-0.15</v>
      </c>
      <c r="J600" s="9">
        <f t="shared" si="35"/>
        <v>-6.2820000000000001E-2</v>
      </c>
      <c r="K600" s="13">
        <v>17916.044217386301</v>
      </c>
      <c r="L600" s="8">
        <f>help_quarterly_to_monthly!N600</f>
        <v>18052.419999999984</v>
      </c>
      <c r="M600" s="8">
        <f t="shared" si="34"/>
        <v>-0.7554432182149684</v>
      </c>
      <c r="N600" s="8"/>
      <c r="O600" s="8">
        <v>186.3</v>
      </c>
      <c r="P600" s="11">
        <v>-0.85326771450216299</v>
      </c>
      <c r="Q600" s="8"/>
      <c r="R600" s="8"/>
      <c r="S600" s="8"/>
      <c r="T600" s="8"/>
      <c r="U600" s="8">
        <v>0.42925590041553496</v>
      </c>
      <c r="V600" s="11">
        <v>-1.95200591</v>
      </c>
    </row>
    <row r="601" spans="1:22" x14ac:dyDescent="0.2">
      <c r="A601">
        <v>2016</v>
      </c>
      <c r="B601">
        <v>12</v>
      </c>
      <c r="C601" s="8">
        <v>102.9281</v>
      </c>
      <c r="D601" s="8">
        <v>242.71199999999999</v>
      </c>
      <c r="E601" s="8">
        <v>249.959</v>
      </c>
      <c r="F601" s="8">
        <v>0.54</v>
      </c>
      <c r="G601" s="8">
        <v>4.7</v>
      </c>
      <c r="H601" s="8">
        <v>2.34</v>
      </c>
      <c r="I601" s="8">
        <v>0.49</v>
      </c>
      <c r="J601" s="9">
        <f t="shared" si="35"/>
        <v>0.20521200000000001</v>
      </c>
      <c r="K601" s="13">
        <v>17921.409220829701</v>
      </c>
      <c r="L601" s="8">
        <f>help_quarterly_to_monthly!N601</f>
        <v>18076.228586041809</v>
      </c>
      <c r="M601" s="8">
        <f t="shared" si="34"/>
        <v>-0.85648045705538633</v>
      </c>
      <c r="N601" s="8"/>
      <c r="O601" s="8">
        <v>188.2</v>
      </c>
      <c r="P601" s="11">
        <v>-0.308795794811766</v>
      </c>
      <c r="Q601" s="8"/>
      <c r="R601" s="8"/>
      <c r="S601" s="8"/>
      <c r="T601" s="8"/>
      <c r="U601" s="8">
        <v>0.42215616411886836</v>
      </c>
      <c r="V601" s="11">
        <v>-1.63851079</v>
      </c>
    </row>
    <row r="602" spans="1:22" x14ac:dyDescent="0.2">
      <c r="A602">
        <v>2017</v>
      </c>
      <c r="B602">
        <v>1</v>
      </c>
      <c r="C602" s="8">
        <v>103.03660000000001</v>
      </c>
      <c r="D602" s="8">
        <v>243.71700000000001</v>
      </c>
      <c r="E602" s="8">
        <v>250.51900000000001</v>
      </c>
      <c r="F602" s="8">
        <v>0.65</v>
      </c>
      <c r="G602" s="8">
        <v>4.7</v>
      </c>
      <c r="H602" s="8">
        <v>2.23</v>
      </c>
      <c r="I602" s="8">
        <v>-0.08</v>
      </c>
      <c r="J602" s="9">
        <f t="shared" si="35"/>
        <v>-3.3503999999999999E-2</v>
      </c>
      <c r="K602" s="13">
        <v>17910.2886103161</v>
      </c>
      <c r="L602" s="8">
        <f>help_quarterly_to_monthly!N602</f>
        <v>18100.068572237669</v>
      </c>
      <c r="M602" s="8">
        <f t="shared" si="34"/>
        <v>-1.0485041046344956</v>
      </c>
      <c r="N602" s="8"/>
      <c r="O602" s="8">
        <v>190.7</v>
      </c>
      <c r="P602" s="11">
        <v>-0.24791133585136099</v>
      </c>
      <c r="Q602" s="8"/>
      <c r="R602" s="8"/>
      <c r="S602" s="8"/>
      <c r="T602" s="8"/>
      <c r="U602" s="8">
        <v>0.37916019959927905</v>
      </c>
      <c r="V602" s="11">
        <v>-1.7276991100000001</v>
      </c>
    </row>
    <row r="603" spans="1:22" x14ac:dyDescent="0.2">
      <c r="A603">
        <v>2017</v>
      </c>
      <c r="B603">
        <v>2</v>
      </c>
      <c r="C603" s="8">
        <v>102.64790000000001</v>
      </c>
      <c r="D603" s="8">
        <v>244.02799999999999</v>
      </c>
      <c r="E603" s="8">
        <v>250.98699999999999</v>
      </c>
      <c r="F603" s="8">
        <v>0.66</v>
      </c>
      <c r="G603" s="8">
        <v>4.5999999999999996</v>
      </c>
      <c r="H603" s="8">
        <v>2.2200000000000002</v>
      </c>
      <c r="I603" s="8">
        <v>-0.11</v>
      </c>
      <c r="J603" s="9">
        <f t="shared" si="35"/>
        <v>-4.6067999999999998E-2</v>
      </c>
      <c r="K603" s="13">
        <v>17947.6823644867</v>
      </c>
      <c r="L603" s="8">
        <f>help_quarterly_to_monthly!N603</f>
        <v>18123.939999999988</v>
      </c>
      <c r="M603" s="8">
        <f t="shared" si="34"/>
        <v>-0.97251279530438106</v>
      </c>
      <c r="N603" s="8"/>
      <c r="O603" s="8">
        <v>191.6</v>
      </c>
      <c r="P603" s="11">
        <v>-0.241778043683369</v>
      </c>
      <c r="Q603" s="8"/>
      <c r="R603" s="8"/>
      <c r="S603" s="8"/>
      <c r="T603" s="8"/>
      <c r="U603" s="8">
        <v>0.39106558803407832</v>
      </c>
      <c r="V603" s="11">
        <v>-1.69687828</v>
      </c>
    </row>
    <row r="604" spans="1:22" x14ac:dyDescent="0.2">
      <c r="A604">
        <v>2017</v>
      </c>
      <c r="B604">
        <v>3</v>
      </c>
      <c r="C604" s="8">
        <v>103.343</v>
      </c>
      <c r="D604" s="8">
        <v>243.721</v>
      </c>
      <c r="E604" s="8">
        <v>250.89400000000001</v>
      </c>
      <c r="F604" s="8">
        <v>0.79</v>
      </c>
      <c r="G604" s="8">
        <v>4.4000000000000004</v>
      </c>
      <c r="H604" s="8">
        <v>2.2000000000000002</v>
      </c>
      <c r="I604" s="8">
        <v>0.09</v>
      </c>
      <c r="J604" s="9">
        <f t="shared" si="35"/>
        <v>3.7691999999999996E-2</v>
      </c>
      <c r="K604" s="13">
        <v>18074.218382066199</v>
      </c>
      <c r="L604" s="8">
        <f>help_quarterly_to_monthly!N604</f>
        <v>18148.217465215213</v>
      </c>
      <c r="M604" s="8">
        <f t="shared" si="34"/>
        <v>-0.40774849260456492</v>
      </c>
      <c r="N604" s="8"/>
      <c r="O604" s="8">
        <v>191.5</v>
      </c>
      <c r="P604" s="11">
        <v>-0.22930507141880199</v>
      </c>
      <c r="Q604" s="8"/>
      <c r="R604" s="8"/>
      <c r="S604" s="8"/>
      <c r="T604" s="8"/>
      <c r="U604" s="8">
        <v>0.63601815529358563</v>
      </c>
      <c r="V604" s="11">
        <v>-1.1990127900000001</v>
      </c>
    </row>
    <row r="605" spans="1:22" x14ac:dyDescent="0.2">
      <c r="A605">
        <v>2017</v>
      </c>
      <c r="B605">
        <v>4</v>
      </c>
      <c r="C605" s="8">
        <v>104.27209999999999</v>
      </c>
      <c r="D605" s="8">
        <v>244.05799999999999</v>
      </c>
      <c r="E605" s="8">
        <v>251.12899999999999</v>
      </c>
      <c r="F605" s="8">
        <v>0.9</v>
      </c>
      <c r="G605" s="8">
        <v>4.4000000000000004</v>
      </c>
      <c r="H605" s="8">
        <v>2.27</v>
      </c>
      <c r="I605" s="8">
        <v>0.31</v>
      </c>
      <c r="J605" s="9">
        <f t="shared" si="35"/>
        <v>0.129828</v>
      </c>
      <c r="K605" s="13">
        <v>17942.691248254501</v>
      </c>
      <c r="L605" s="8">
        <f>help_quarterly_to_monthly!N605</f>
        <v>18172.527450694648</v>
      </c>
      <c r="M605" s="8">
        <f t="shared" si="34"/>
        <v>-1.2647453859334301</v>
      </c>
      <c r="N605" s="8"/>
      <c r="O605" s="8">
        <v>193</v>
      </c>
      <c r="P605" s="11">
        <v>-0.176296537711987</v>
      </c>
      <c r="Q605" s="8"/>
      <c r="R605" s="8"/>
      <c r="S605" s="8"/>
      <c r="T605" s="8"/>
      <c r="U605" s="8">
        <v>0.84635959465678101</v>
      </c>
      <c r="V605" s="11">
        <v>-1.26140786</v>
      </c>
    </row>
    <row r="606" spans="1:22" x14ac:dyDescent="0.2">
      <c r="A606">
        <v>2017</v>
      </c>
      <c r="B606">
        <v>5</v>
      </c>
      <c r="C606" s="8">
        <v>104.41289999999999</v>
      </c>
      <c r="D606" s="8">
        <v>243.92599999999999</v>
      </c>
      <c r="E606" s="8">
        <v>251.37200000000001</v>
      </c>
      <c r="F606" s="8">
        <v>0.91</v>
      </c>
      <c r="G606" s="8">
        <v>4.4000000000000004</v>
      </c>
      <c r="H606" s="8">
        <v>2.25</v>
      </c>
      <c r="I606" s="8">
        <v>-0.04</v>
      </c>
      <c r="J606" s="9">
        <f t="shared" si="35"/>
        <v>-1.6752E-2</v>
      </c>
      <c r="K606" s="13">
        <v>18069.267850106899</v>
      </c>
      <c r="L606" s="8">
        <f>help_quarterly_to_monthly!N606</f>
        <v>18196.869999999984</v>
      </c>
      <c r="M606" s="8">
        <f t="shared" si="34"/>
        <v>-0.70123131007192585</v>
      </c>
      <c r="N606" s="8"/>
      <c r="O606" s="8">
        <v>192.8</v>
      </c>
      <c r="P606" s="11">
        <v>-0.22957712372042099</v>
      </c>
      <c r="Q606" s="8"/>
      <c r="R606" s="8"/>
      <c r="S606" s="8"/>
      <c r="T606" s="8"/>
      <c r="U606" s="8">
        <v>1.0290106714364724</v>
      </c>
      <c r="V606" s="11">
        <v>-1.0341353200000001</v>
      </c>
    </row>
    <row r="607" spans="1:22" x14ac:dyDescent="0.2">
      <c r="A607">
        <v>2017</v>
      </c>
      <c r="B607">
        <v>6</v>
      </c>
      <c r="C607" s="8">
        <v>104.5849</v>
      </c>
      <c r="D607" s="8">
        <v>244.179</v>
      </c>
      <c r="E607" s="8">
        <v>251.714</v>
      </c>
      <c r="F607" s="8">
        <v>1.04</v>
      </c>
      <c r="G607" s="8">
        <v>4.3</v>
      </c>
      <c r="H607" s="8">
        <v>2.1800000000000002</v>
      </c>
      <c r="I607" s="8">
        <v>0.18</v>
      </c>
      <c r="J607" s="9">
        <f t="shared" si="35"/>
        <v>7.5383999999999993E-2</v>
      </c>
      <c r="K607" s="13">
        <v>18150.6082013263</v>
      </c>
      <c r="L607" s="8">
        <f>help_quarterly_to_monthly!N607</f>
        <v>18222.071747404221</v>
      </c>
      <c r="M607" s="8">
        <f t="shared" si="34"/>
        <v>-0.39218123530931903</v>
      </c>
      <c r="N607" s="8"/>
      <c r="O607" s="8">
        <v>193.6</v>
      </c>
      <c r="P607" s="11">
        <v>-0.187278564235142</v>
      </c>
      <c r="Q607" s="8"/>
      <c r="R607" s="8"/>
      <c r="S607" s="8"/>
      <c r="T607" s="8"/>
      <c r="U607" s="8">
        <v>1.0561832918612781</v>
      </c>
      <c r="V607" s="11">
        <v>-0.93372392000000004</v>
      </c>
    </row>
    <row r="608" spans="1:22" x14ac:dyDescent="0.2">
      <c r="A608">
        <v>2017</v>
      </c>
      <c r="B608">
        <v>7</v>
      </c>
      <c r="C608" s="8">
        <v>104.5427</v>
      </c>
      <c r="D608" s="8">
        <v>244.328</v>
      </c>
      <c r="E608" s="8">
        <v>252.00899999999999</v>
      </c>
      <c r="F608" s="8">
        <v>1.1499999999999999</v>
      </c>
      <c r="G608" s="8">
        <v>4.3</v>
      </c>
      <c r="H608" s="8">
        <v>2.0699999999999998</v>
      </c>
      <c r="I608" s="8">
        <v>-0.08</v>
      </c>
      <c r="J608" s="9">
        <f t="shared" si="35"/>
        <v>-3.3503999999999999E-2</v>
      </c>
      <c r="K608" s="13">
        <v>18125.424970669999</v>
      </c>
      <c r="L608" s="8">
        <f>help_quarterly_to_monthly!N608</f>
        <v>18247.308397957859</v>
      </c>
      <c r="M608" s="8">
        <f t="shared" si="34"/>
        <v>-0.66795290916166206</v>
      </c>
      <c r="N608" s="8"/>
      <c r="O608" s="8">
        <v>193.5</v>
      </c>
      <c r="P608" s="11">
        <v>-0.20627081765362201</v>
      </c>
      <c r="Q608" s="8"/>
      <c r="R608" s="8"/>
      <c r="S608" s="8"/>
      <c r="T608" s="8"/>
      <c r="U608" s="8">
        <v>1.0796696060090578</v>
      </c>
      <c r="V608" s="11">
        <v>-0.91272686000000003</v>
      </c>
    </row>
    <row r="609" spans="1:22" x14ac:dyDescent="0.2">
      <c r="A609">
        <v>2017</v>
      </c>
      <c r="B609">
        <v>8</v>
      </c>
      <c r="C609" s="8">
        <v>104.0475</v>
      </c>
      <c r="D609" s="8">
        <v>245.304</v>
      </c>
      <c r="E609" s="8">
        <v>252.56200000000001</v>
      </c>
      <c r="F609" s="8">
        <v>1.1599999999999999</v>
      </c>
      <c r="G609" s="8">
        <v>4.4000000000000004</v>
      </c>
      <c r="H609" s="8">
        <v>2.1</v>
      </c>
      <c r="I609" s="8">
        <v>-0.04</v>
      </c>
      <c r="J609" s="9">
        <f t="shared" si="35"/>
        <v>-1.6752E-2</v>
      </c>
      <c r="K609" s="13">
        <v>18175.444453040102</v>
      </c>
      <c r="L609" s="8">
        <f>help_quarterly_to_monthly!N609</f>
        <v>18272.579999999998</v>
      </c>
      <c r="M609" s="8">
        <f t="shared" si="34"/>
        <v>-0.53159185489896066</v>
      </c>
      <c r="N609" s="8"/>
      <c r="O609" s="8">
        <v>193.8</v>
      </c>
      <c r="P609" s="11">
        <v>-0.12395440015508</v>
      </c>
      <c r="Q609" s="8"/>
      <c r="R609" s="8"/>
      <c r="S609" s="8"/>
      <c r="T609" s="8"/>
      <c r="U609" s="8">
        <v>1.1063002018572492</v>
      </c>
      <c r="V609" s="11">
        <v>-0.98473911000000003</v>
      </c>
    </row>
    <row r="610" spans="1:22" x14ac:dyDescent="0.2">
      <c r="A610">
        <v>2017</v>
      </c>
      <c r="B610">
        <v>9</v>
      </c>
      <c r="C610" s="8">
        <v>104.0502</v>
      </c>
      <c r="D610" s="8">
        <v>246.44499999999999</v>
      </c>
      <c r="E610" s="8">
        <v>252.88800000000001</v>
      </c>
      <c r="F610" s="8">
        <v>1.1499999999999999</v>
      </c>
      <c r="G610" s="8">
        <v>4.2</v>
      </c>
      <c r="H610" s="8">
        <v>2.1</v>
      </c>
      <c r="I610" s="8">
        <v>0.13</v>
      </c>
      <c r="J610" s="9">
        <f t="shared" si="35"/>
        <v>5.4443999999999999E-2</v>
      </c>
      <c r="K610" s="13">
        <v>18256.416622492699</v>
      </c>
      <c r="L610" s="8">
        <f>help_quarterly_to_monthly!N610</f>
        <v>18298.506529398572</v>
      </c>
      <c r="M610" s="8">
        <f t="shared" si="34"/>
        <v>-0.2300182631749248</v>
      </c>
      <c r="N610" s="8"/>
      <c r="O610" s="8">
        <v>194.8</v>
      </c>
      <c r="P610" s="11">
        <v>-0.327212038953615</v>
      </c>
      <c r="Q610" s="8"/>
      <c r="R610" s="8"/>
      <c r="S610" s="8"/>
      <c r="T610" s="8"/>
      <c r="U610" s="8">
        <v>1.1045355907056167</v>
      </c>
      <c r="V610" s="11">
        <v>-0.88192247999999995</v>
      </c>
    </row>
    <row r="611" spans="1:22" x14ac:dyDescent="0.2">
      <c r="A611">
        <v>2017</v>
      </c>
      <c r="B611">
        <v>10</v>
      </c>
      <c r="C611" s="8">
        <v>105.62869999999999</v>
      </c>
      <c r="D611" s="8">
        <v>246.57</v>
      </c>
      <c r="E611" s="8">
        <v>253.53399999999999</v>
      </c>
      <c r="F611" s="8">
        <v>1.1499999999999999</v>
      </c>
      <c r="G611" s="8">
        <v>4.0999999999999996</v>
      </c>
      <c r="H611" s="8">
        <v>1.96</v>
      </c>
      <c r="I611" s="8">
        <v>0.65</v>
      </c>
      <c r="J611" s="9">
        <f t="shared" si="35"/>
        <v>0.27222000000000002</v>
      </c>
      <c r="K611" s="13">
        <v>18256.724193391899</v>
      </c>
      <c r="L611" s="8">
        <f>help_quarterly_to_monthly!N611</f>
        <v>18324.469845333369</v>
      </c>
      <c r="M611" s="8">
        <f t="shared" si="34"/>
        <v>-0.36970047435627151</v>
      </c>
      <c r="N611" s="8"/>
      <c r="O611" s="8">
        <v>194.9</v>
      </c>
      <c r="P611" s="11">
        <v>-0.26673259558338702</v>
      </c>
      <c r="Q611" s="8"/>
      <c r="R611" s="8"/>
      <c r="S611" s="8"/>
      <c r="T611" s="8"/>
      <c r="U611" s="8">
        <v>1.1565669756556214</v>
      </c>
      <c r="V611" s="11">
        <v>-0.62534853999999995</v>
      </c>
    </row>
    <row r="612" spans="1:22" x14ac:dyDescent="0.2">
      <c r="A612">
        <v>2017</v>
      </c>
      <c r="B612">
        <v>11</v>
      </c>
      <c r="C612" s="8">
        <v>106.193</v>
      </c>
      <c r="D612" s="8">
        <v>247.333</v>
      </c>
      <c r="E612" s="8">
        <v>253.85499999999999</v>
      </c>
      <c r="F612" s="8">
        <v>1.1599999999999999</v>
      </c>
      <c r="G612" s="8">
        <v>4.2</v>
      </c>
      <c r="H612" s="8">
        <v>1.92</v>
      </c>
      <c r="I612" s="8">
        <v>0.31</v>
      </c>
      <c r="J612" s="9">
        <f t="shared" si="35"/>
        <v>0.129828</v>
      </c>
      <c r="K612" s="13">
        <v>18408.846244657401</v>
      </c>
      <c r="L612" s="8">
        <f>help_quarterly_to_monthly!N612</f>
        <v>18350.469999999998</v>
      </c>
      <c r="M612" s="8">
        <f t="shared" si="34"/>
        <v>0.31811852588736755</v>
      </c>
      <c r="N612" s="8"/>
      <c r="O612" s="8">
        <v>195.9</v>
      </c>
      <c r="P612" s="11">
        <v>-0.195196935666136</v>
      </c>
      <c r="Q612" s="8"/>
      <c r="R612" s="8"/>
      <c r="S612" s="8"/>
      <c r="T612" s="8"/>
      <c r="U612" s="8">
        <v>1.283581414883963</v>
      </c>
      <c r="V612" s="11">
        <v>-0.31675159000000003</v>
      </c>
    </row>
    <row r="613" spans="1:22" x14ac:dyDescent="0.2">
      <c r="A613">
        <v>2017</v>
      </c>
      <c r="B613">
        <v>12</v>
      </c>
      <c r="C613" s="8">
        <v>106.536</v>
      </c>
      <c r="D613" s="8">
        <v>247.84700000000001</v>
      </c>
      <c r="E613" s="8">
        <v>254.38</v>
      </c>
      <c r="F613" s="8">
        <v>1.3</v>
      </c>
      <c r="G613" s="8">
        <v>4.0999999999999996</v>
      </c>
      <c r="H613" s="8">
        <v>1.82</v>
      </c>
      <c r="I613" s="8">
        <v>0.2</v>
      </c>
      <c r="J613" s="9">
        <f t="shared" si="35"/>
        <v>8.3760000000000001E-2</v>
      </c>
      <c r="K613" s="13">
        <v>18413.098028521901</v>
      </c>
      <c r="L613" s="8">
        <f>help_quarterly_to_monthly!N613</f>
        <v>18377.167805618858</v>
      </c>
      <c r="M613" s="8">
        <f t="shared" si="34"/>
        <v>0.19551556193582176</v>
      </c>
      <c r="N613" s="8"/>
      <c r="O613" s="8">
        <v>196.3</v>
      </c>
      <c r="P613" s="11">
        <v>-0.261923198063784</v>
      </c>
      <c r="Q613" s="8"/>
      <c r="R613" s="8"/>
      <c r="S613" s="8"/>
      <c r="T613" s="8"/>
      <c r="U613" s="8">
        <v>1.4084604698251657</v>
      </c>
      <c r="V613" s="11">
        <v>-3.3392020000000001E-2</v>
      </c>
    </row>
    <row r="614" spans="1:22" x14ac:dyDescent="0.2">
      <c r="A614">
        <v>2018</v>
      </c>
      <c r="B614">
        <v>1</v>
      </c>
      <c r="C614" s="8">
        <v>106.2655</v>
      </c>
      <c r="D614" s="8">
        <v>248.816</v>
      </c>
      <c r="E614" s="8">
        <v>255.10599999999999</v>
      </c>
      <c r="F614" s="8">
        <v>1.41</v>
      </c>
      <c r="G614" s="8">
        <v>4.0999999999999996</v>
      </c>
      <c r="H614" s="8">
        <v>1.68</v>
      </c>
      <c r="I614" s="8">
        <v>-0.25</v>
      </c>
      <c r="J614" s="9">
        <f t="shared" si="35"/>
        <v>-0.1047</v>
      </c>
      <c r="K614" s="13">
        <v>18489.285797141602</v>
      </c>
      <c r="L614" s="8">
        <f>help_quarterly_to_monthly!N614</f>
        <v>18403.904453448533</v>
      </c>
      <c r="M614" s="8">
        <f t="shared" si="34"/>
        <v>0.46393059640705836</v>
      </c>
      <c r="N614" s="8"/>
      <c r="O614" s="8">
        <v>197.9</v>
      </c>
      <c r="P614" s="11">
        <v>-0.46721997344657601</v>
      </c>
      <c r="Q614" s="8"/>
      <c r="R614" s="8"/>
      <c r="S614" s="8"/>
      <c r="T614" s="8"/>
      <c r="U614" s="8">
        <v>1.39948536494953</v>
      </c>
      <c r="V614" s="11">
        <v>0.22914439</v>
      </c>
    </row>
    <row r="615" spans="1:22" x14ac:dyDescent="0.2">
      <c r="A615">
        <v>2018</v>
      </c>
      <c r="B615">
        <v>2</v>
      </c>
      <c r="C615" s="8">
        <v>106.64190000000001</v>
      </c>
      <c r="D615" s="8">
        <v>249.47499999999999</v>
      </c>
      <c r="E615" s="8">
        <v>255.57</v>
      </c>
      <c r="F615" s="8">
        <v>1.42</v>
      </c>
      <c r="G615" s="8">
        <v>4.0999999999999996</v>
      </c>
      <c r="H615" s="8">
        <v>1.65</v>
      </c>
      <c r="I615" s="8">
        <v>0.45</v>
      </c>
      <c r="J615" s="9">
        <f t="shared" si="35"/>
        <v>0.18846000000000002</v>
      </c>
      <c r="K615" s="13">
        <v>18559.547641532801</v>
      </c>
      <c r="L615" s="8">
        <f>help_quarterly_to_monthly!N615</f>
        <v>18430.679999999993</v>
      </c>
      <c r="M615" s="8">
        <f t="shared" si="34"/>
        <v>0.69920177406805895</v>
      </c>
      <c r="N615" s="8"/>
      <c r="O615" s="8">
        <v>199.3</v>
      </c>
      <c r="P615" s="11">
        <v>-0.30835380322600597</v>
      </c>
      <c r="Q615" s="8"/>
      <c r="R615" s="8"/>
      <c r="S615" s="8"/>
      <c r="T615" s="8"/>
      <c r="U615" s="8">
        <v>1.5460206865709152</v>
      </c>
      <c r="V615" s="11">
        <v>0.58010026000000003</v>
      </c>
    </row>
    <row r="616" spans="1:22" x14ac:dyDescent="0.2">
      <c r="A616">
        <v>2018</v>
      </c>
      <c r="B616">
        <v>3</v>
      </c>
      <c r="C616" s="8">
        <v>107.25190000000001</v>
      </c>
      <c r="D616" s="8">
        <v>249.41300000000001</v>
      </c>
      <c r="E616" s="8">
        <v>256.07499999999999</v>
      </c>
      <c r="F616" s="8">
        <v>1.51</v>
      </c>
      <c r="G616" s="8">
        <v>4</v>
      </c>
      <c r="H616" s="8">
        <v>1.8</v>
      </c>
      <c r="I616" s="8">
        <v>0.17</v>
      </c>
      <c r="J616" s="9">
        <f t="shared" si="35"/>
        <v>7.1196000000000009E-2</v>
      </c>
      <c r="K616" s="13">
        <v>18543.005975472799</v>
      </c>
      <c r="L616" s="8">
        <f>help_quarterly_to_monthly!N616</f>
        <v>18458.208861229527</v>
      </c>
      <c r="M616" s="8">
        <f t="shared" si="34"/>
        <v>0.4594005565804693</v>
      </c>
      <c r="N616" s="8"/>
      <c r="O616" s="8">
        <v>199.3</v>
      </c>
      <c r="P616" s="11">
        <v>-0.17526337043747101</v>
      </c>
      <c r="Q616" s="8"/>
      <c r="R616" s="8"/>
      <c r="S616" s="8"/>
      <c r="T616" s="8"/>
      <c r="U616" s="8">
        <v>1.6463190338671563</v>
      </c>
      <c r="V616" s="11">
        <v>0.79733659000000001</v>
      </c>
    </row>
    <row r="617" spans="1:22" x14ac:dyDescent="0.2">
      <c r="A617">
        <v>2018</v>
      </c>
      <c r="B617">
        <v>4</v>
      </c>
      <c r="C617" s="8">
        <v>108.2223</v>
      </c>
      <c r="D617" s="8">
        <v>249.95699999999999</v>
      </c>
      <c r="E617" s="8">
        <v>256.48700000000002</v>
      </c>
      <c r="F617" s="8">
        <v>1.69</v>
      </c>
      <c r="G617" s="8">
        <v>4</v>
      </c>
      <c r="H617" s="8">
        <v>1.8</v>
      </c>
      <c r="I617" s="8">
        <v>0.28000000000000003</v>
      </c>
      <c r="J617" s="9">
        <f t="shared" si="35"/>
        <v>0.11726400000000001</v>
      </c>
      <c r="K617" s="13">
        <v>18606.506456524701</v>
      </c>
      <c r="L617" s="8">
        <f>help_quarterly_to_monthly!N617</f>
        <v>18485.778840757528</v>
      </c>
      <c r="M617" s="8">
        <f t="shared" si="34"/>
        <v>0.65308373970693889</v>
      </c>
      <c r="N617" s="8"/>
      <c r="O617" s="8">
        <v>200.3</v>
      </c>
      <c r="P617" s="11">
        <v>-0.36671458183828098</v>
      </c>
      <c r="Q617" s="8"/>
      <c r="R617" s="8"/>
      <c r="S617" s="8"/>
      <c r="T617" s="8"/>
      <c r="U617" s="8">
        <v>1.7051157370585608</v>
      </c>
      <c r="V617" s="11">
        <v>0.94932534000000002</v>
      </c>
    </row>
    <row r="618" spans="1:22" x14ac:dyDescent="0.2">
      <c r="A618">
        <v>2018</v>
      </c>
      <c r="B618">
        <v>5</v>
      </c>
      <c r="C618" s="8">
        <v>107.3639</v>
      </c>
      <c r="D618" s="8">
        <v>250.64</v>
      </c>
      <c r="E618" s="8">
        <v>257.05700000000002</v>
      </c>
      <c r="F618" s="8">
        <v>1.7</v>
      </c>
      <c r="G618" s="8">
        <v>3.8</v>
      </c>
      <c r="H618" s="8">
        <v>1.85</v>
      </c>
      <c r="I618" s="8">
        <v>-0.2</v>
      </c>
      <c r="J618" s="9">
        <f t="shared" si="35"/>
        <v>-8.3760000000000001E-2</v>
      </c>
      <c r="K618" s="13">
        <v>18690.7995609256</v>
      </c>
      <c r="L618" s="8">
        <f>help_quarterly_to_monthly!N618</f>
        <v>18513.39</v>
      </c>
      <c r="M618" s="8">
        <f t="shared" si="34"/>
        <v>0.95827701423456535</v>
      </c>
      <c r="N618" s="8"/>
      <c r="O618" s="8">
        <v>203.2</v>
      </c>
      <c r="P618" s="11">
        <v>-0.276632216188201</v>
      </c>
      <c r="Q618" s="8"/>
      <c r="R618" s="8"/>
      <c r="S618" s="8"/>
      <c r="T618" s="8"/>
      <c r="U618" s="8">
        <v>1.7691703344611434</v>
      </c>
      <c r="V618" s="11">
        <v>1.09358775</v>
      </c>
    </row>
    <row r="619" spans="1:22" x14ac:dyDescent="0.2">
      <c r="A619">
        <v>2018</v>
      </c>
      <c r="B619">
        <v>6</v>
      </c>
      <c r="C619" s="8">
        <v>108.1707</v>
      </c>
      <c r="D619" s="8">
        <v>251.17599999999999</v>
      </c>
      <c r="E619" s="8">
        <v>257.42200000000003</v>
      </c>
      <c r="F619" s="8">
        <v>1.82</v>
      </c>
      <c r="G619" s="8">
        <v>4</v>
      </c>
      <c r="H619" s="8">
        <v>1.92</v>
      </c>
      <c r="I619" s="8">
        <v>0.25</v>
      </c>
      <c r="J619" s="9">
        <f t="shared" si="35"/>
        <v>0.1047</v>
      </c>
      <c r="K619" s="13">
        <v>18666.302287654398</v>
      </c>
      <c r="L619" s="8">
        <f>help_quarterly_to_monthly!N619</f>
        <v>18541.633557102865</v>
      </c>
      <c r="M619" s="8">
        <f t="shared" si="34"/>
        <v>0.67237188227018407</v>
      </c>
      <c r="N619" s="8"/>
      <c r="O619" s="8">
        <v>204.2</v>
      </c>
      <c r="P619" s="11">
        <v>-4.7550729294141503E-2</v>
      </c>
      <c r="Q619" s="8"/>
      <c r="R619" s="8"/>
      <c r="S619" s="8"/>
      <c r="T619" s="8"/>
      <c r="U619" s="8">
        <v>1.8900224940563002</v>
      </c>
      <c r="V619" s="11">
        <v>1.07034677</v>
      </c>
    </row>
    <row r="620" spans="1:22" x14ac:dyDescent="0.2">
      <c r="A620">
        <v>2018</v>
      </c>
      <c r="B620">
        <v>7</v>
      </c>
      <c r="C620" s="8">
        <v>108.652</v>
      </c>
      <c r="D620" s="8">
        <v>251.482</v>
      </c>
      <c r="E620" s="8">
        <v>257.90199999999999</v>
      </c>
      <c r="F620" s="8">
        <v>1.91</v>
      </c>
      <c r="G620" s="8">
        <v>3.8</v>
      </c>
      <c r="H620" s="8">
        <v>1.9</v>
      </c>
      <c r="I620" s="8">
        <v>0.17</v>
      </c>
      <c r="J620" s="9">
        <f t="shared" si="35"/>
        <v>7.1196000000000009E-2</v>
      </c>
      <c r="K620" s="13">
        <v>18702.888756944099</v>
      </c>
      <c r="L620" s="8">
        <f>help_quarterly_to_monthly!N620</f>
        <v>18569.920201858386</v>
      </c>
      <c r="M620" s="8">
        <f t="shared" si="34"/>
        <v>0.71604268429978912</v>
      </c>
      <c r="N620" s="8"/>
      <c r="O620" s="8">
        <v>204.3</v>
      </c>
      <c r="P620" s="11">
        <v>-0.20345612119713199</v>
      </c>
      <c r="Q620" s="8"/>
      <c r="R620" s="8"/>
      <c r="S620" s="8"/>
      <c r="T620" s="8"/>
      <c r="U620" s="8">
        <v>1.9186714577745314</v>
      </c>
      <c r="V620" s="11">
        <v>1.18938794</v>
      </c>
    </row>
    <row r="621" spans="1:22" x14ac:dyDescent="0.2">
      <c r="A621">
        <v>2018</v>
      </c>
      <c r="B621">
        <v>8</v>
      </c>
      <c r="C621" s="8">
        <v>109.52460000000001</v>
      </c>
      <c r="D621" s="8">
        <v>251.905</v>
      </c>
      <c r="E621" s="8">
        <v>258.065</v>
      </c>
      <c r="F621" s="8">
        <v>1.91</v>
      </c>
      <c r="G621" s="8">
        <v>3.8</v>
      </c>
      <c r="H621" s="8">
        <v>1.88</v>
      </c>
      <c r="I621" s="8">
        <v>0.35</v>
      </c>
      <c r="J621" s="9">
        <f t="shared" si="35"/>
        <v>0.14657999999999999</v>
      </c>
      <c r="K621" s="13">
        <v>18782.428779331902</v>
      </c>
      <c r="L621" s="8">
        <f>help_quarterly_to_monthly!N621</f>
        <v>18598.249999999993</v>
      </c>
      <c r="M621" s="8">
        <f t="shared" si="34"/>
        <v>0.99030166457547697</v>
      </c>
      <c r="N621" s="8"/>
      <c r="O621" s="8">
        <v>203.4</v>
      </c>
      <c r="P621" s="11">
        <v>-0.15652052948716699</v>
      </c>
      <c r="Q621" s="8"/>
      <c r="R621" s="8"/>
      <c r="S621" s="8"/>
      <c r="T621" s="8"/>
      <c r="U621" s="8">
        <v>2.0107140819816358</v>
      </c>
      <c r="V621" s="11">
        <v>1.2763972400000001</v>
      </c>
    </row>
    <row r="622" spans="1:22" x14ac:dyDescent="0.2">
      <c r="A622">
        <v>2018</v>
      </c>
      <c r="B622">
        <v>9</v>
      </c>
      <c r="C622" s="8">
        <v>109.67489999999999</v>
      </c>
      <c r="D622" s="8">
        <v>252.261</v>
      </c>
      <c r="E622" s="8">
        <v>258.60599999999999</v>
      </c>
      <c r="F622" s="8">
        <v>1.95</v>
      </c>
      <c r="G622" s="8">
        <v>3.7</v>
      </c>
      <c r="H622" s="8">
        <v>1.88</v>
      </c>
      <c r="I622" s="8">
        <v>0.05</v>
      </c>
      <c r="J622" s="9">
        <f t="shared" si="35"/>
        <v>2.094E-2</v>
      </c>
      <c r="K622" s="13">
        <v>18772.2493694562</v>
      </c>
      <c r="L622" s="8">
        <f>help_quarterly_to_monthly!N622</f>
        <v>18626.772900626365</v>
      </c>
      <c r="M622" s="8">
        <f t="shared" si="34"/>
        <v>0.78100736829695983</v>
      </c>
      <c r="N622" s="8"/>
      <c r="O622" s="8">
        <v>203.6</v>
      </c>
      <c r="P622" s="11">
        <v>-0.24934923242847001</v>
      </c>
      <c r="Q622" s="8"/>
      <c r="R622" s="8"/>
      <c r="S622" s="8"/>
      <c r="T622" s="8"/>
      <c r="U622" s="8">
        <v>2.165418134926349</v>
      </c>
      <c r="V622" s="11">
        <v>1.5352882999999999</v>
      </c>
    </row>
    <row r="623" spans="1:22" x14ac:dyDescent="0.2">
      <c r="A623">
        <v>2018</v>
      </c>
      <c r="B623">
        <v>10</v>
      </c>
      <c r="C623" s="8">
        <v>109.9165</v>
      </c>
      <c r="D623" s="8">
        <v>252.77699999999999</v>
      </c>
      <c r="E623" s="8">
        <v>258.99299999999999</v>
      </c>
      <c r="F623" s="8">
        <v>2.19</v>
      </c>
      <c r="G623" s="8">
        <v>3.8</v>
      </c>
      <c r="H623" s="8">
        <v>1.92</v>
      </c>
      <c r="I623" s="8">
        <v>0</v>
      </c>
      <c r="J623" s="9">
        <f t="shared" si="35"/>
        <v>0</v>
      </c>
      <c r="K623" s="13">
        <v>18831.101786054001</v>
      </c>
      <c r="L623" s="8">
        <f>help_quarterly_to_monthly!N623</f>
        <v>18655.339544930775</v>
      </c>
      <c r="M623" s="8">
        <f t="shared" ref="M623:M645" si="36">(K623/L623-1)*100</f>
        <v>0.94215514383915178</v>
      </c>
      <c r="N623" s="8"/>
      <c r="O623" s="8">
        <v>204.6</v>
      </c>
      <c r="P623" s="11">
        <v>-5.97337104517459E-2</v>
      </c>
      <c r="Q623" s="8"/>
      <c r="R623" s="8"/>
      <c r="S623" s="8"/>
      <c r="T623" s="8"/>
      <c r="U623" s="8">
        <v>2.2995241199193543</v>
      </c>
      <c r="V623" s="11">
        <v>1.7619857800000001</v>
      </c>
    </row>
    <row r="624" spans="1:22" x14ac:dyDescent="0.2">
      <c r="A624">
        <v>2018</v>
      </c>
      <c r="B624">
        <v>11</v>
      </c>
      <c r="C624" s="8">
        <v>110.5067</v>
      </c>
      <c r="D624" s="8">
        <v>252.66200000000001</v>
      </c>
      <c r="E624" s="8">
        <v>259.488</v>
      </c>
      <c r="F624" s="8">
        <v>2.2000000000000002</v>
      </c>
      <c r="G624" s="8">
        <v>3.7</v>
      </c>
      <c r="H624" s="8">
        <v>2.1</v>
      </c>
      <c r="I624" s="8">
        <v>0.17</v>
      </c>
      <c r="J624" s="9">
        <f t="shared" si="35"/>
        <v>7.1196000000000009E-2</v>
      </c>
      <c r="K624" s="13">
        <v>18777.559013588299</v>
      </c>
      <c r="L624" s="8">
        <f>help_quarterly_to_monthly!N624</f>
        <v>18683.950000000004</v>
      </c>
      <c r="M624" s="8">
        <f t="shared" si="36"/>
        <v>0.50101297417459723</v>
      </c>
      <c r="N624" s="8"/>
      <c r="O624" s="8">
        <v>202.3</v>
      </c>
      <c r="P624" s="11">
        <v>7.30470229560478E-2</v>
      </c>
      <c r="Q624" s="8"/>
      <c r="R624" s="8"/>
      <c r="S624" s="8"/>
      <c r="T624" s="8"/>
      <c r="U624" s="8">
        <v>2.4030067485531945</v>
      </c>
      <c r="V624" s="11">
        <v>1.8978837500000001</v>
      </c>
    </row>
    <row r="625" spans="1:22" x14ac:dyDescent="0.2">
      <c r="A625">
        <v>2018</v>
      </c>
      <c r="B625">
        <v>12</v>
      </c>
      <c r="C625" s="8">
        <v>110.55159999999999</v>
      </c>
      <c r="D625" s="8">
        <v>252.65299999999999</v>
      </c>
      <c r="E625" s="8">
        <v>259.98599999999999</v>
      </c>
      <c r="F625" s="8">
        <v>2.27</v>
      </c>
      <c r="G625" s="8">
        <v>3.9</v>
      </c>
      <c r="H625" s="8">
        <v>2.2999999999999998</v>
      </c>
      <c r="I625" s="8">
        <v>-7.0000000000000007E-2</v>
      </c>
      <c r="J625" s="9">
        <f t="shared" si="35"/>
        <v>-2.9316000000000002E-2</v>
      </c>
      <c r="K625" s="13">
        <v>18833.620676344199</v>
      </c>
      <c r="L625" s="8">
        <f>help_quarterly_to_monthly!N625</f>
        <v>18712.639258348012</v>
      </c>
      <c r="M625" s="8">
        <f t="shared" si="36"/>
        <v>0.64652247246317351</v>
      </c>
      <c r="N625" s="8"/>
      <c r="O625" s="8">
        <v>201</v>
      </c>
      <c r="P625" s="11">
        <v>0.26667326106850903</v>
      </c>
      <c r="Q625" s="8"/>
      <c r="R625" s="8"/>
      <c r="S625" s="8"/>
      <c r="T625" s="8"/>
      <c r="U625" s="8">
        <v>2.5308688140774214</v>
      </c>
      <c r="V625" s="11">
        <v>2.0752688799999999</v>
      </c>
    </row>
    <row r="626" spans="1:22" x14ac:dyDescent="0.2">
      <c r="A626">
        <v>2019</v>
      </c>
      <c r="B626">
        <v>1</v>
      </c>
      <c r="C626" s="8">
        <v>110.1185</v>
      </c>
      <c r="D626" s="8">
        <v>252.55</v>
      </c>
      <c r="E626" s="8">
        <v>260.56599999999997</v>
      </c>
      <c r="F626" s="8">
        <v>2.4</v>
      </c>
      <c r="G626" s="8">
        <v>4</v>
      </c>
      <c r="H626" s="8">
        <v>2.41</v>
      </c>
      <c r="I626" s="8">
        <v>-0.03</v>
      </c>
      <c r="J626" s="9">
        <f t="shared" si="35"/>
        <v>-1.2564000000000001E-2</v>
      </c>
      <c r="K626" s="13">
        <v>18981.395568751799</v>
      </c>
      <c r="L626" s="8">
        <f>help_quarterly_to_monthly!N626</f>
        <v>18741.372569133819</v>
      </c>
      <c r="M626" s="8">
        <f t="shared" si="36"/>
        <v>1.2807119581694115</v>
      </c>
      <c r="N626" s="8"/>
      <c r="O626" s="8">
        <v>199.1</v>
      </c>
      <c r="P626" s="11">
        <v>0.106946053336966</v>
      </c>
      <c r="Q626" s="8"/>
      <c r="R626" s="8"/>
      <c r="S626" s="8"/>
      <c r="T626" s="8"/>
      <c r="U626" s="8">
        <v>2.4940029479894981</v>
      </c>
      <c r="V626" s="11">
        <v>1.9391263599999999</v>
      </c>
    </row>
    <row r="627" spans="1:22" x14ac:dyDescent="0.2">
      <c r="A627">
        <v>2019</v>
      </c>
      <c r="B627">
        <v>2</v>
      </c>
      <c r="C627" s="8">
        <v>109.56310000000001</v>
      </c>
      <c r="D627" s="8">
        <v>253.18100000000001</v>
      </c>
      <c r="E627" s="8">
        <v>260.89800000000002</v>
      </c>
      <c r="F627" s="8">
        <v>2.4</v>
      </c>
      <c r="G627" s="8">
        <v>3.8</v>
      </c>
      <c r="H627" s="8">
        <v>2.27</v>
      </c>
      <c r="I627" s="8">
        <v>-0.36</v>
      </c>
      <c r="J627" s="9">
        <f t="shared" si="35"/>
        <v>-0.15076799999999999</v>
      </c>
      <c r="K627" s="13">
        <v>18939.314014985001</v>
      </c>
      <c r="L627" s="8">
        <f>help_quarterly_to_monthly!N627</f>
        <v>18770.150000000001</v>
      </c>
      <c r="M627" s="8">
        <f t="shared" si="36"/>
        <v>0.90123954781926585</v>
      </c>
      <c r="N627" s="8"/>
      <c r="O627" s="8">
        <v>199.2</v>
      </c>
      <c r="P627" s="11">
        <v>-1.5282729627454901E-3</v>
      </c>
      <c r="Q627" s="8"/>
      <c r="R627" s="8"/>
      <c r="S627" s="8"/>
      <c r="T627" s="8"/>
      <c r="U627" s="8">
        <v>2.4554189623668807</v>
      </c>
      <c r="V627" s="11">
        <v>1.80245046</v>
      </c>
    </row>
    <row r="628" spans="1:22" x14ac:dyDescent="0.2">
      <c r="A628">
        <v>2019</v>
      </c>
      <c r="B628">
        <v>3</v>
      </c>
      <c r="C628" s="8">
        <v>109.6811</v>
      </c>
      <c r="D628" s="8">
        <v>254.095</v>
      </c>
      <c r="E628" s="8">
        <v>261.31700000000001</v>
      </c>
      <c r="F628" s="8">
        <v>2.41</v>
      </c>
      <c r="G628" s="8">
        <v>3.8</v>
      </c>
      <c r="H628" s="8">
        <v>2.27</v>
      </c>
      <c r="I628" s="8">
        <v>0.03</v>
      </c>
      <c r="J628" s="9">
        <f t="shared" si="35"/>
        <v>1.2564000000000001E-2</v>
      </c>
      <c r="K628" s="13">
        <v>18930.810596351799</v>
      </c>
      <c r="L628" s="8">
        <f>help_quarterly_to_monthly!N628</f>
        <v>18798.952447238873</v>
      </c>
      <c r="M628" s="8">
        <f t="shared" si="36"/>
        <v>0.70141221689346001</v>
      </c>
      <c r="N628" s="8"/>
      <c r="O628" s="8">
        <v>200.8</v>
      </c>
      <c r="P628" s="11">
        <v>-0.209853612424209</v>
      </c>
      <c r="Q628" s="8"/>
      <c r="R628" s="8"/>
      <c r="S628" s="8"/>
      <c r="T628" s="8"/>
      <c r="U628" s="8">
        <v>2.4034558201000746</v>
      </c>
      <c r="V628" s="11">
        <v>1.6995034</v>
      </c>
    </row>
    <row r="629" spans="1:22" x14ac:dyDescent="0.2">
      <c r="A629">
        <v>2019</v>
      </c>
      <c r="B629">
        <v>4</v>
      </c>
      <c r="C629" s="8">
        <v>108.9888</v>
      </c>
      <c r="D629" s="8">
        <v>254.94300000000001</v>
      </c>
      <c r="E629" s="8">
        <v>261.83499999999998</v>
      </c>
      <c r="F629" s="8">
        <v>2.42</v>
      </c>
      <c r="G629" s="8">
        <v>3.6</v>
      </c>
      <c r="H629" s="8">
        <v>2.17</v>
      </c>
      <c r="I629" s="8">
        <v>-0.64</v>
      </c>
      <c r="J629" s="9">
        <f t="shared" si="35"/>
        <v>-0.26803199999999999</v>
      </c>
      <c r="K629" s="13">
        <v>18970.847496875798</v>
      </c>
      <c r="L629" s="8">
        <f>help_quarterly_to_monthly!N629</f>
        <v>18827.799091299166</v>
      </c>
      <c r="M629" s="8">
        <f t="shared" si="36"/>
        <v>0.75977231795902878</v>
      </c>
      <c r="N629" s="8"/>
      <c r="O629" s="8">
        <v>202.1</v>
      </c>
      <c r="P629" s="11">
        <v>-6.9941597649742407E-2</v>
      </c>
      <c r="Q629" s="8"/>
      <c r="R629" s="8"/>
      <c r="S629" s="8"/>
      <c r="T629" s="8"/>
      <c r="U629" s="8">
        <v>2.4087304466589501</v>
      </c>
      <c r="V629" s="11">
        <v>1.4969966400000001</v>
      </c>
    </row>
    <row r="630" spans="1:22" x14ac:dyDescent="0.2">
      <c r="A630">
        <v>2019</v>
      </c>
      <c r="B630">
        <v>5</v>
      </c>
      <c r="C630" s="8">
        <v>109.2264</v>
      </c>
      <c r="D630" s="8">
        <v>255.167</v>
      </c>
      <c r="E630" s="8">
        <v>262.19900000000001</v>
      </c>
      <c r="F630" s="8">
        <v>2.39</v>
      </c>
      <c r="G630" s="8">
        <v>3.6</v>
      </c>
      <c r="H630" s="8">
        <v>2.23</v>
      </c>
      <c r="I630" s="8">
        <v>-0.04</v>
      </c>
      <c r="J630" s="9">
        <f t="shared" si="35"/>
        <v>-1.6752E-2</v>
      </c>
      <c r="K630" s="13">
        <v>19026.0850021687</v>
      </c>
      <c r="L630" s="8">
        <f>help_quarterly_to_monthly!N630</f>
        <v>18856.690000000013</v>
      </c>
      <c r="M630" s="8">
        <f t="shared" si="36"/>
        <v>0.89832840317514151</v>
      </c>
      <c r="N630" s="8"/>
      <c r="O630" s="8">
        <v>201.7</v>
      </c>
      <c r="P630" s="11">
        <v>-0.107256417985217</v>
      </c>
      <c r="Q630" s="8"/>
      <c r="R630" s="8"/>
      <c r="S630" s="8"/>
      <c r="T630" s="8"/>
      <c r="U630" s="8">
        <v>2.4144682241812756</v>
      </c>
      <c r="V630" s="11">
        <v>1.39997846</v>
      </c>
    </row>
    <row r="631" spans="1:22" x14ac:dyDescent="0.2">
      <c r="A631">
        <v>2019</v>
      </c>
      <c r="B631">
        <v>6</v>
      </c>
      <c r="C631" s="8">
        <v>109.2774</v>
      </c>
      <c r="D631" s="8">
        <v>255.40199999999999</v>
      </c>
      <c r="E631" s="8">
        <v>262.92500000000001</v>
      </c>
      <c r="F631" s="8">
        <v>2.38</v>
      </c>
      <c r="G631" s="8">
        <v>3.7</v>
      </c>
      <c r="H631" s="8">
        <v>2.39</v>
      </c>
      <c r="I631" s="8">
        <v>0.15</v>
      </c>
      <c r="J631" s="9">
        <f t="shared" si="35"/>
        <v>6.2820000000000001E-2</v>
      </c>
      <c r="K631" s="13">
        <v>19065.335712549699</v>
      </c>
      <c r="L631" s="8">
        <f>help_quarterly_to_monthly!N631</f>
        <v>18885.462741051935</v>
      </c>
      <c r="M631" s="8">
        <f t="shared" si="36"/>
        <v>0.95244143055477348</v>
      </c>
      <c r="N631" s="8"/>
      <c r="O631" s="8">
        <v>200.3</v>
      </c>
      <c r="P631" s="11">
        <v>-6.8837192652393894E-2</v>
      </c>
      <c r="Q631" s="8"/>
      <c r="R631" s="8"/>
      <c r="S631" s="8"/>
      <c r="T631" s="8"/>
      <c r="U631" s="8">
        <v>2.185719702952083</v>
      </c>
      <c r="V631" s="11">
        <v>0.75480627</v>
      </c>
    </row>
    <row r="632" spans="1:22" x14ac:dyDescent="0.2">
      <c r="A632">
        <v>2019</v>
      </c>
      <c r="B632">
        <v>7</v>
      </c>
      <c r="C632" s="8">
        <v>109.0852</v>
      </c>
      <c r="D632" s="8">
        <v>256.08699999999999</v>
      </c>
      <c r="E632" s="8">
        <v>263.58699999999999</v>
      </c>
      <c r="F632" s="8">
        <v>2.4</v>
      </c>
      <c r="G632" s="8">
        <v>3.7</v>
      </c>
      <c r="H632" s="8">
        <v>2.2200000000000002</v>
      </c>
      <c r="I632" s="8">
        <v>-0.24</v>
      </c>
      <c r="J632" s="9">
        <f t="shared" si="35"/>
        <v>-0.100512</v>
      </c>
      <c r="K632" s="13">
        <v>19133.547912045498</v>
      </c>
      <c r="L632" s="8">
        <f>help_quarterly_to_monthly!N632</f>
        <v>18914.279385388454</v>
      </c>
      <c r="M632" s="8">
        <f t="shared" si="36"/>
        <v>1.1592750756681314</v>
      </c>
      <c r="N632" s="8"/>
      <c r="O632" s="8">
        <v>200.7</v>
      </c>
      <c r="P632" s="11">
        <v>-0.121115451681742</v>
      </c>
      <c r="Q632" s="8"/>
      <c r="R632" s="8"/>
      <c r="S632" s="8"/>
      <c r="T632" s="8"/>
      <c r="U632" s="8">
        <v>2.1720244158712445</v>
      </c>
      <c r="V632" s="11">
        <v>0.60424159</v>
      </c>
    </row>
    <row r="633" spans="1:22" x14ac:dyDescent="0.2">
      <c r="A633">
        <v>2019</v>
      </c>
      <c r="B633">
        <v>8</v>
      </c>
      <c r="C633" s="8">
        <v>109.85429999999999</v>
      </c>
      <c r="D633" s="8">
        <v>256.29399999999998</v>
      </c>
      <c r="E633" s="8">
        <v>264.18</v>
      </c>
      <c r="F633" s="8">
        <v>2.13</v>
      </c>
      <c r="G633" s="8">
        <v>3.7</v>
      </c>
      <c r="H633" s="8">
        <v>2.2400000000000002</v>
      </c>
      <c r="I633" s="8">
        <v>0.16</v>
      </c>
      <c r="J633" s="9">
        <f t="shared" si="35"/>
        <v>6.7007999999999998E-2</v>
      </c>
      <c r="K633" s="13">
        <v>19107.657797656298</v>
      </c>
      <c r="L633" s="8">
        <f>help_quarterly_to_monthly!N633</f>
        <v>18943.140000000003</v>
      </c>
      <c r="M633" s="8">
        <f t="shared" si="36"/>
        <v>0.86848219279536121</v>
      </c>
      <c r="N633" s="8"/>
      <c r="O633" s="8">
        <v>199.2</v>
      </c>
      <c r="P633" s="11">
        <v>-0.26604228269841002</v>
      </c>
      <c r="Q633" s="8"/>
      <c r="R633" s="8"/>
      <c r="S633" s="8"/>
      <c r="T633" s="8"/>
      <c r="U633" s="8">
        <v>2.0204607574171582</v>
      </c>
      <c r="V633" s="11">
        <v>0.18810704</v>
      </c>
    </row>
    <row r="634" spans="1:22" x14ac:dyDescent="0.2">
      <c r="A634">
        <v>2019</v>
      </c>
      <c r="B634">
        <v>9</v>
      </c>
      <c r="C634" s="8">
        <v>109.4725</v>
      </c>
      <c r="D634" s="8">
        <v>256.59300000000002</v>
      </c>
      <c r="E634" s="8">
        <v>264.68200000000002</v>
      </c>
      <c r="F634" s="8">
        <v>2.04</v>
      </c>
      <c r="G634" s="8">
        <v>3.5</v>
      </c>
      <c r="H634" s="8">
        <v>2.21</v>
      </c>
      <c r="I634" s="8">
        <v>-0.33</v>
      </c>
      <c r="J634" s="9">
        <f t="shared" si="35"/>
        <v>-0.13820400000000002</v>
      </c>
      <c r="K634" s="13">
        <v>19184.481649794699</v>
      </c>
      <c r="L634" s="8">
        <f>help_quarterly_to_monthly!N634</f>
        <v>18971.929557143798</v>
      </c>
      <c r="M634" s="8">
        <f t="shared" si="36"/>
        <v>1.1203504209241988</v>
      </c>
      <c r="N634" s="8"/>
      <c r="O634" s="8">
        <v>198.4</v>
      </c>
      <c r="P634" s="11">
        <v>-0.35273089594219598</v>
      </c>
      <c r="Q634" s="8"/>
      <c r="R634" s="8"/>
      <c r="S634" s="8"/>
      <c r="T634" s="8"/>
      <c r="U634" s="8">
        <v>1.9583681422192321</v>
      </c>
      <c r="V634" s="11">
        <v>0.20379291999999999</v>
      </c>
    </row>
    <row r="635" spans="1:22" x14ac:dyDescent="0.2">
      <c r="A635">
        <v>2019</v>
      </c>
      <c r="B635">
        <v>10</v>
      </c>
      <c r="C635" s="8">
        <v>109.027</v>
      </c>
      <c r="D635" s="8">
        <v>257.22899999999998</v>
      </c>
      <c r="E635" s="8">
        <v>264.98700000000002</v>
      </c>
      <c r="F635" s="8">
        <v>1.83</v>
      </c>
      <c r="G635" s="8">
        <v>3.6</v>
      </c>
      <c r="H635" s="8">
        <v>2.21</v>
      </c>
      <c r="I635" s="8">
        <v>-0.41</v>
      </c>
      <c r="J635" s="9">
        <f t="shared" si="35"/>
        <v>-0.171708</v>
      </c>
      <c r="K635" s="13">
        <v>19244.0681028498</v>
      </c>
      <c r="L635" s="8">
        <f>help_quarterly_to_monthly!N635</f>
        <v>19000.762868311536</v>
      </c>
      <c r="M635" s="8">
        <f t="shared" si="36"/>
        <v>1.2805024525832875</v>
      </c>
      <c r="N635" s="8"/>
      <c r="O635" s="8">
        <v>198.6</v>
      </c>
      <c r="P635" s="11">
        <v>-0.33793737402998397</v>
      </c>
      <c r="Q635" s="8"/>
      <c r="R635" s="8"/>
      <c r="S635" s="8"/>
      <c r="T635" s="8"/>
      <c r="U635" s="8">
        <v>1.6555187382590715</v>
      </c>
      <c r="V635" s="11">
        <v>-0.22334293</v>
      </c>
    </row>
    <row r="636" spans="1:22" x14ac:dyDescent="0.2">
      <c r="A636">
        <v>2019</v>
      </c>
      <c r="B636">
        <v>11</v>
      </c>
      <c r="C636" s="8">
        <v>110.03879999999999</v>
      </c>
      <c r="D636" s="8">
        <v>257.82400000000001</v>
      </c>
      <c r="E636" s="8">
        <v>265.50099999999998</v>
      </c>
      <c r="F636" s="8">
        <v>1.55</v>
      </c>
      <c r="G636" s="8">
        <v>3.5</v>
      </c>
      <c r="H636" s="8">
        <v>2.13</v>
      </c>
      <c r="I636" s="8">
        <v>0.28999999999999998</v>
      </c>
      <c r="J636" s="9">
        <f t="shared" si="35"/>
        <v>0.12145199999999999</v>
      </c>
      <c r="K636" s="13">
        <v>19234.945288881299</v>
      </c>
      <c r="L636" s="8">
        <f>help_quarterly_to_monthly!N636</f>
        <v>19029.639999999996</v>
      </c>
      <c r="M636" s="8">
        <f t="shared" si="36"/>
        <v>1.0788711130704787</v>
      </c>
      <c r="N636" s="8"/>
      <c r="O636" s="8">
        <v>199</v>
      </c>
      <c r="P636" s="11">
        <v>-0.28180477024478301</v>
      </c>
      <c r="Q636" s="8"/>
      <c r="R636" s="8"/>
      <c r="S636" s="8"/>
      <c r="T636" s="8"/>
      <c r="U636" s="8">
        <v>1.6385910410591507</v>
      </c>
      <c r="V636" s="11">
        <v>-0.34236113000000001</v>
      </c>
    </row>
    <row r="637" spans="1:22" x14ac:dyDescent="0.2">
      <c r="A637">
        <v>2019</v>
      </c>
      <c r="B637">
        <v>12</v>
      </c>
      <c r="C637" s="8">
        <v>109.6527</v>
      </c>
      <c r="D637" s="8">
        <v>258.44400000000002</v>
      </c>
      <c r="E637" s="8">
        <v>265.83199999999999</v>
      </c>
      <c r="F637" s="8">
        <v>1.55</v>
      </c>
      <c r="G637" s="8">
        <v>3.5</v>
      </c>
      <c r="H637" s="8">
        <v>2.02</v>
      </c>
      <c r="I637" s="8">
        <v>-0.26</v>
      </c>
      <c r="J637" s="9">
        <f t="shared" si="35"/>
        <v>-0.108888</v>
      </c>
      <c r="K637" s="13">
        <v>19283.296688877101</v>
      </c>
      <c r="L637" s="8">
        <f>help_quarterly_to_monthly!N637</f>
        <v>19058.3632899929</v>
      </c>
      <c r="M637" s="8">
        <f t="shared" si="36"/>
        <v>1.1802346059921476</v>
      </c>
      <c r="N637" s="8"/>
      <c r="O637" s="8">
        <v>199</v>
      </c>
      <c r="P637" s="11">
        <v>-0.37926711094788501</v>
      </c>
      <c r="Q637" s="8"/>
      <c r="R637" s="8"/>
      <c r="S637" s="8"/>
      <c r="T637" s="8"/>
      <c r="U637" s="8">
        <v>1.608781136812822</v>
      </c>
      <c r="V637" s="11">
        <v>-0.29121844000000002</v>
      </c>
    </row>
    <row r="638" spans="1:22" x14ac:dyDescent="0.2">
      <c r="A638">
        <v>2020</v>
      </c>
      <c r="B638">
        <v>1</v>
      </c>
      <c r="C638" s="8">
        <v>109.1845</v>
      </c>
      <c r="D638" s="8">
        <v>258.82</v>
      </c>
      <c r="E638" s="8">
        <v>266.476</v>
      </c>
      <c r="F638" s="8">
        <v>1.55</v>
      </c>
      <c r="G638" s="8">
        <v>3.6</v>
      </c>
      <c r="H638" s="8">
        <v>2.0099999999999998</v>
      </c>
      <c r="I638" s="8">
        <v>-0.11</v>
      </c>
      <c r="J638" s="9">
        <f t="shared" si="35"/>
        <v>-4.6067999999999998E-2</v>
      </c>
      <c r="K638" s="14">
        <v>19263.830803429501</v>
      </c>
      <c r="L638" s="8">
        <f>help_quarterly_to_monthly!N638</f>
        <v>19087.129934846325</v>
      </c>
      <c r="M638" s="8">
        <f t="shared" si="36"/>
        <v>0.9257592376975543</v>
      </c>
      <c r="N638" s="8"/>
      <c r="O638" s="8">
        <v>199.3</v>
      </c>
      <c r="P638" s="11">
        <v>-0.35086010647539001</v>
      </c>
      <c r="Q638" s="8"/>
      <c r="R638" s="8"/>
      <c r="S638" s="8"/>
      <c r="T638" s="8"/>
      <c r="U638" s="8">
        <v>1.6285952811786828</v>
      </c>
      <c r="V638" s="11">
        <v>-0.37931168999999998</v>
      </c>
    </row>
    <row r="639" spans="1:22" x14ac:dyDescent="0.2">
      <c r="A639">
        <v>2020</v>
      </c>
      <c r="B639">
        <v>2</v>
      </c>
      <c r="C639" s="8">
        <v>109.2966</v>
      </c>
      <c r="D639" s="8">
        <v>259.05</v>
      </c>
      <c r="E639" s="8">
        <v>267.07</v>
      </c>
      <c r="F639" s="8">
        <v>1.58</v>
      </c>
      <c r="G639" s="8">
        <v>3.5</v>
      </c>
      <c r="H639" s="8">
        <v>2.11</v>
      </c>
      <c r="I639" s="8">
        <v>0.02</v>
      </c>
      <c r="J639" s="9">
        <f t="shared" si="35"/>
        <v>8.3759999999999998E-3</v>
      </c>
      <c r="K639" s="14">
        <v>19404.558366004101</v>
      </c>
      <c r="L639" s="8">
        <f>help_quarterly_to_monthly!N639</f>
        <v>19115.939999999991</v>
      </c>
      <c r="M639" s="8">
        <f t="shared" si="36"/>
        <v>1.5098308846130948</v>
      </c>
      <c r="N639" s="8"/>
      <c r="O639" s="8">
        <v>196.7</v>
      </c>
      <c r="P639" s="11">
        <v>-0.27978342366088799</v>
      </c>
      <c r="Q639" s="8"/>
      <c r="R639" s="8"/>
      <c r="S639" s="8"/>
      <c r="T639" s="8"/>
      <c r="U639" s="8">
        <v>1.4138110506204633</v>
      </c>
      <c r="V639" s="11">
        <v>-0.62098894000000004</v>
      </c>
    </row>
    <row r="640" spans="1:22" x14ac:dyDescent="0.2">
      <c r="A640">
        <v>2020</v>
      </c>
      <c r="B640">
        <v>3</v>
      </c>
      <c r="C640" s="8">
        <v>104.52209999999999</v>
      </c>
      <c r="D640" s="8">
        <v>257.95299999999997</v>
      </c>
      <c r="E640" s="8">
        <v>266.79500000000002</v>
      </c>
      <c r="F640" s="8">
        <v>0.65</v>
      </c>
      <c r="G640" s="8">
        <v>4.4000000000000004</v>
      </c>
      <c r="H640" s="8">
        <v>3.42</v>
      </c>
      <c r="I640" s="8">
        <v>-4.3499999999999996</v>
      </c>
      <c r="J640" s="9">
        <f t="shared" si="35"/>
        <v>-1.82178</v>
      </c>
      <c r="K640" s="14">
        <v>18365.189392009299</v>
      </c>
      <c r="L640" s="8">
        <f>help_quarterly_to_monthly!N640</f>
        <v>19145.178588949908</v>
      </c>
      <c r="M640" s="8">
        <f t="shared" si="36"/>
        <v>-4.074076370281543</v>
      </c>
      <c r="N640" s="8"/>
      <c r="O640" s="8">
        <v>193.1</v>
      </c>
      <c r="P640" s="11">
        <v>1.0337386083404101</v>
      </c>
      <c r="Q640" s="8"/>
      <c r="R640" s="8"/>
      <c r="S640" s="8"/>
      <c r="T640" s="8"/>
      <c r="U640" s="8">
        <v>0.69136393677085906</v>
      </c>
      <c r="V640" s="11">
        <v>-2.9000702899999999</v>
      </c>
    </row>
    <row r="641" spans="1:22" x14ac:dyDescent="0.2">
      <c r="A641">
        <v>2020</v>
      </c>
      <c r="B641">
        <v>4</v>
      </c>
      <c r="C641" s="8">
        <v>91.265799999999999</v>
      </c>
      <c r="D641" s="8">
        <v>255.90199999999999</v>
      </c>
      <c r="E641" s="8">
        <v>265.601</v>
      </c>
      <c r="F641" s="8">
        <v>0.05</v>
      </c>
      <c r="G641" s="8">
        <v>14.7</v>
      </c>
      <c r="H641" s="8">
        <v>3.47</v>
      </c>
      <c r="I641" s="8">
        <v>-17.73</v>
      </c>
      <c r="J641" s="9">
        <f t="shared" si="35"/>
        <v>-7.4253240000000007</v>
      </c>
      <c r="K641" s="14">
        <v>16515.284473410367</v>
      </c>
      <c r="L641" s="8">
        <f>help_quarterly_to_monthly!N641</f>
        <v>19174.461899482081</v>
      </c>
      <c r="M641" s="8">
        <f t="shared" si="36"/>
        <v>-13.868328822012677</v>
      </c>
      <c r="N641" s="8"/>
      <c r="O641" s="8">
        <v>185.5</v>
      </c>
      <c r="P641" s="11">
        <v>0.513861840347837</v>
      </c>
      <c r="Q641" s="8"/>
      <c r="R641" s="8"/>
      <c r="S641" s="8"/>
      <c r="T641" s="8"/>
      <c r="U641" s="8">
        <v>0.49737772736671459</v>
      </c>
      <c r="V641" s="11">
        <v>-3.6817096299999998</v>
      </c>
    </row>
    <row r="642" spans="1:22" x14ac:dyDescent="0.2">
      <c r="A642">
        <v>2020</v>
      </c>
      <c r="B642">
        <v>5</v>
      </c>
      <c r="C642" s="8">
        <v>92.061300000000003</v>
      </c>
      <c r="D642" s="8">
        <v>255.768</v>
      </c>
      <c r="E642" s="8">
        <v>265.44099999999997</v>
      </c>
      <c r="F642" s="8">
        <v>0.05</v>
      </c>
      <c r="G642" s="8">
        <v>13.3</v>
      </c>
      <c r="H642" s="8">
        <v>3.28</v>
      </c>
      <c r="I642" s="8">
        <v>4.3</v>
      </c>
      <c r="J642" s="9">
        <f t="shared" si="35"/>
        <v>1.80084</v>
      </c>
      <c r="K642" s="14">
        <v>17234.897678285233</v>
      </c>
      <c r="L642" s="8">
        <f>help_quarterly_to_monthly!N642</f>
        <v>19203.790000000012</v>
      </c>
      <c r="M642" s="8">
        <f t="shared" si="36"/>
        <v>-10.25262368373523</v>
      </c>
      <c r="N642" s="8"/>
      <c r="O642" s="8">
        <v>188.6</v>
      </c>
      <c r="P642" s="11">
        <v>0.279653815804147</v>
      </c>
      <c r="Q642" s="8"/>
      <c r="R642" s="8"/>
      <c r="S642" s="8"/>
      <c r="T642" s="8"/>
      <c r="U642" s="8">
        <v>0.47982093090939237</v>
      </c>
      <c r="V642" s="11">
        <v>-3.7516437300000001</v>
      </c>
    </row>
    <row r="643" spans="1:22" x14ac:dyDescent="0.2">
      <c r="A643">
        <v>2020</v>
      </c>
      <c r="B643">
        <v>6</v>
      </c>
      <c r="C643" s="8">
        <v>97.801900000000003</v>
      </c>
      <c r="D643" s="8">
        <v>257.214</v>
      </c>
      <c r="E643" s="8">
        <v>266.065</v>
      </c>
      <c r="F643" s="8">
        <v>0.08</v>
      </c>
      <c r="G643" s="8">
        <v>11.1</v>
      </c>
      <c r="H643" s="8">
        <v>2.91</v>
      </c>
      <c r="I643" s="8">
        <v>5.96</v>
      </c>
      <c r="J643" s="9">
        <f t="shared" si="35"/>
        <v>2.496048</v>
      </c>
      <c r="K643" s="14">
        <v>18160.218946318517</v>
      </c>
      <c r="L643" s="8">
        <f>help_quarterly_to_monthly!N643</f>
        <v>19225.07639642544</v>
      </c>
      <c r="M643" s="8">
        <f t="shared" si="36"/>
        <v>-5.5388984061718212</v>
      </c>
      <c r="N643" s="8"/>
      <c r="O643" s="8">
        <v>191.2</v>
      </c>
      <c r="P643" s="11">
        <v>-8.6883061056540506E-2</v>
      </c>
      <c r="Q643" s="8"/>
      <c r="R643" s="8"/>
      <c r="S643" s="8"/>
      <c r="T643" s="8"/>
      <c r="U643" s="8">
        <v>0.40381232351607199</v>
      </c>
      <c r="V643" s="11">
        <v>-3.6776532500000001</v>
      </c>
    </row>
    <row r="644" spans="1:22" x14ac:dyDescent="0.2">
      <c r="A644">
        <v>2020</v>
      </c>
      <c r="B644">
        <v>7</v>
      </c>
      <c r="C644" s="8">
        <v>101.89239999999999</v>
      </c>
      <c r="D644" s="8">
        <v>258.72300000000001</v>
      </c>
      <c r="E644" s="8">
        <v>267.71499999999997</v>
      </c>
      <c r="F644" s="8">
        <v>0.09</v>
      </c>
      <c r="G644" s="8">
        <v>10.199999999999999</v>
      </c>
      <c r="H644" s="8">
        <v>2.69</v>
      </c>
      <c r="I644" s="8">
        <v>2.65</v>
      </c>
      <c r="J644" s="9">
        <f t="shared" si="35"/>
        <v>1.10982</v>
      </c>
      <c r="K644" s="14">
        <v>18453.268386472562</v>
      </c>
      <c r="L644" s="8">
        <f>help_quarterly_to_monthly!N644</f>
        <v>19246.386387707549</v>
      </c>
      <c r="M644" s="8">
        <f t="shared" si="36"/>
        <v>-4.1208670825685134</v>
      </c>
      <c r="N644" s="8"/>
      <c r="O644" s="8">
        <v>193</v>
      </c>
      <c r="P644" s="11">
        <v>-0.30329682926395002</v>
      </c>
      <c r="Q644" s="8"/>
      <c r="R644" s="8"/>
      <c r="S644" s="8"/>
      <c r="T644" s="8"/>
      <c r="U644" s="8">
        <v>0.25257836826891911</v>
      </c>
      <c r="V644" s="11">
        <v>-3.7713820500000002</v>
      </c>
    </row>
    <row r="645" spans="1:22" x14ac:dyDescent="0.2">
      <c r="A645">
        <v>2020</v>
      </c>
      <c r="B645">
        <v>8</v>
      </c>
      <c r="C645" s="8">
        <v>102.6619</v>
      </c>
      <c r="D645" s="8">
        <v>259.68099999999998</v>
      </c>
      <c r="E645" s="8">
        <v>268.74700000000001</v>
      </c>
      <c r="F645" s="8">
        <v>0.1</v>
      </c>
      <c r="G645" s="8">
        <v>8.4</v>
      </c>
      <c r="H645" s="8">
        <v>2.62</v>
      </c>
      <c r="I645" s="8">
        <v>1.1399999999999999</v>
      </c>
      <c r="J645" s="9">
        <f t="shared" ref="J645:J648" si="37">I645*0.4188</f>
        <v>0.47743199999999997</v>
      </c>
      <c r="K645" s="14">
        <v>18576.419940459877</v>
      </c>
      <c r="L645" s="8">
        <f>help_quarterly_to_monthly!N645</f>
        <v>19267.72</v>
      </c>
      <c r="M645" s="8">
        <f t="shared" si="36"/>
        <v>-3.5878664395171067</v>
      </c>
      <c r="N645" s="8"/>
      <c r="O645" s="8">
        <v>194</v>
      </c>
      <c r="P645" s="11">
        <v>-0.40657883766446401</v>
      </c>
      <c r="Q645" s="8"/>
      <c r="R645" s="8"/>
      <c r="S645" s="8"/>
      <c r="T645" s="8"/>
      <c r="U645" s="8">
        <v>0.26038293124027811</v>
      </c>
      <c r="V645" s="11">
        <v>-3.8108489200000002</v>
      </c>
    </row>
    <row r="646" spans="1:22" x14ac:dyDescent="0.2">
      <c r="A646">
        <v>2020</v>
      </c>
      <c r="B646">
        <v>9</v>
      </c>
      <c r="C646" s="8">
        <v>102.60080000000001</v>
      </c>
      <c r="D646" s="8">
        <v>260.209</v>
      </c>
      <c r="E646" s="8">
        <v>269.26400000000001</v>
      </c>
      <c r="F646" s="8">
        <v>0.09</v>
      </c>
      <c r="G646" s="8">
        <v>7.9</v>
      </c>
      <c r="H646" s="8">
        <v>2.68</v>
      </c>
      <c r="I646" s="8">
        <v>0.4</v>
      </c>
      <c r="J646" s="9">
        <f t="shared" si="37"/>
        <v>0.16752</v>
      </c>
      <c r="K646" s="14">
        <v>18726.63968701032</v>
      </c>
      <c r="L646" s="8"/>
      <c r="M646" s="8"/>
      <c r="N646" s="8"/>
      <c r="O646" s="8">
        <v>195.4</v>
      </c>
      <c r="P646" s="11">
        <v>-0.116116298978079</v>
      </c>
      <c r="Q646" s="8"/>
      <c r="R646" s="8"/>
      <c r="S646" s="8"/>
      <c r="T646" s="8"/>
      <c r="U646" s="8">
        <v>7.9072559217822747E-2</v>
      </c>
      <c r="V646" s="11">
        <v>-3.7863672099999999</v>
      </c>
    </row>
    <row r="647" spans="1:22" x14ac:dyDescent="0.2">
      <c r="A647">
        <v>2020</v>
      </c>
      <c r="B647">
        <v>10</v>
      </c>
      <c r="C647" s="8">
        <v>103.5731</v>
      </c>
      <c r="D647" s="8">
        <v>260.32499999999999</v>
      </c>
      <c r="E647" s="8">
        <v>269.29599999999999</v>
      </c>
      <c r="F647" s="8">
        <v>0.09</v>
      </c>
      <c r="G647" s="8">
        <v>6.9</v>
      </c>
      <c r="H647" s="8">
        <v>2.65</v>
      </c>
      <c r="I647" s="8">
        <v>1.01</v>
      </c>
      <c r="J647" s="9">
        <f t="shared" si="37"/>
        <v>0.42298800000000003</v>
      </c>
      <c r="K647" s="14">
        <v>18862.228324010313</v>
      </c>
      <c r="L647" s="8"/>
      <c r="M647" s="8"/>
      <c r="N647" s="8"/>
      <c r="O647" s="8">
        <v>195.9</v>
      </c>
      <c r="P647" s="11">
        <v>-0.32367777681394999</v>
      </c>
      <c r="Q647" s="8"/>
      <c r="R647" s="8"/>
      <c r="S647" s="8"/>
      <c r="T647" s="8"/>
      <c r="U647" s="8">
        <v>0.17197914000679715</v>
      </c>
      <c r="V647" s="8"/>
    </row>
    <row r="648" spans="1:22" x14ac:dyDescent="0.2">
      <c r="A648">
        <v>2020</v>
      </c>
      <c r="B648">
        <v>11</v>
      </c>
      <c r="C648" s="8">
        <v>103.98180000000001</v>
      </c>
      <c r="D648" s="8">
        <v>260.81700000000001</v>
      </c>
      <c r="E648" s="8">
        <v>269.887</v>
      </c>
      <c r="F648" s="8">
        <v>0.09</v>
      </c>
      <c r="G648" s="8">
        <v>6.7</v>
      </c>
      <c r="H648" s="8">
        <v>2.4300000000000002</v>
      </c>
      <c r="I648" s="8">
        <v>0.27</v>
      </c>
      <c r="J648" s="9">
        <f t="shared" si="37"/>
        <v>0.11307600000000001</v>
      </c>
      <c r="K648" s="8"/>
      <c r="L648" s="8"/>
      <c r="M648" s="8"/>
      <c r="N648" s="8"/>
      <c r="O648" s="8">
        <v>198.2</v>
      </c>
      <c r="P648" s="11">
        <v>-0.59345659768520198</v>
      </c>
      <c r="Q648" s="8"/>
      <c r="R648" s="8"/>
      <c r="S648" s="8"/>
      <c r="T648" s="8"/>
      <c r="U648" s="8">
        <v>-0.22662215603115099</v>
      </c>
      <c r="V648" s="8"/>
    </row>
    <row r="649" spans="1:22" x14ac:dyDescent="0.2">
      <c r="A649">
        <v>2020</v>
      </c>
      <c r="B649">
        <v>12</v>
      </c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E9D61-255E-164D-89E3-F20A221674E9}">
  <dimension ref="A1:B20"/>
  <sheetViews>
    <sheetView zoomScale="156" zoomScaleNormal="156" workbookViewId="0">
      <selection activeCell="B1" sqref="B1"/>
    </sheetView>
  </sheetViews>
  <sheetFormatPr baseColWidth="10" defaultRowHeight="16" x14ac:dyDescent="0.2"/>
  <sheetData>
    <row r="1" spans="1:2" x14ac:dyDescent="0.2">
      <c r="A1" t="str">
        <f>series!C1</f>
        <v>IP</v>
      </c>
      <c r="B1" t="s">
        <v>30</v>
      </c>
    </row>
    <row r="2" spans="1:2" x14ac:dyDescent="0.2">
      <c r="A2" t="str">
        <f>series!D1</f>
        <v>CPI</v>
      </c>
      <c r="B2" t="s">
        <v>20</v>
      </c>
    </row>
    <row r="3" spans="1:2" x14ac:dyDescent="0.2">
      <c r="A3" t="str">
        <f>series!E1</f>
        <v>CoreCPI</v>
      </c>
      <c r="B3" t="s">
        <v>20</v>
      </c>
    </row>
    <row r="4" spans="1:2" x14ac:dyDescent="0.2">
      <c r="A4" t="str">
        <f>series!F1</f>
        <v>FFR</v>
      </c>
      <c r="B4" t="s">
        <v>21</v>
      </c>
    </row>
    <row r="5" spans="1:2" x14ac:dyDescent="0.2">
      <c r="A5" t="str">
        <f>series!G1</f>
        <v>Unemp</v>
      </c>
      <c r="B5" t="s">
        <v>22</v>
      </c>
    </row>
    <row r="6" spans="1:2" x14ac:dyDescent="0.2">
      <c r="A6" t="str">
        <f>series!H1</f>
        <v>BondSprd</v>
      </c>
      <c r="B6" t="s">
        <v>23</v>
      </c>
    </row>
    <row r="7" spans="1:2" x14ac:dyDescent="0.2">
      <c r="A7" t="str">
        <f>series!I1</f>
        <v>oriChicago</v>
      </c>
      <c r="B7" t="s">
        <v>30</v>
      </c>
    </row>
    <row r="8" spans="1:2" x14ac:dyDescent="0.2">
      <c r="A8" t="str">
        <f>series!J1</f>
        <v>rescChicago</v>
      </c>
      <c r="B8" t="s">
        <v>30</v>
      </c>
    </row>
    <row r="9" spans="1:2" x14ac:dyDescent="0.2">
      <c r="A9" t="str">
        <f>series!K1</f>
        <v>MGDPIHS</v>
      </c>
      <c r="B9" t="s">
        <v>30</v>
      </c>
    </row>
    <row r="10" spans="1:2" x14ac:dyDescent="0.2">
      <c r="A10" t="str">
        <f>series!L1</f>
        <v>PotGDP</v>
      </c>
      <c r="B10" t="s">
        <v>19</v>
      </c>
    </row>
    <row r="11" spans="1:2" x14ac:dyDescent="0.2">
      <c r="A11" t="str">
        <f>series!M1</f>
        <v>GDPgap</v>
      </c>
      <c r="B11" t="s">
        <v>30</v>
      </c>
    </row>
    <row r="12" spans="1:2" x14ac:dyDescent="0.2">
      <c r="A12" t="str">
        <f>series!N1</f>
        <v>mpsprGK</v>
      </c>
      <c r="B12" t="s">
        <v>47</v>
      </c>
    </row>
    <row r="13" spans="1:2" x14ac:dyDescent="0.2">
      <c r="A13" t="str">
        <f>series!O1</f>
        <v>PPI</v>
      </c>
      <c r="B13" t="s">
        <v>49</v>
      </c>
    </row>
    <row r="14" spans="1:2" x14ac:dyDescent="0.2">
      <c r="A14" t="str">
        <f>series!P1</f>
        <v>EBP</v>
      </c>
      <c r="B14" t="s">
        <v>53</v>
      </c>
    </row>
    <row r="15" spans="1:2" x14ac:dyDescent="0.2">
      <c r="A15" t="str">
        <f>series!Q1</f>
        <v>mpsprGK4</v>
      </c>
      <c r="B15" t="s">
        <v>47</v>
      </c>
    </row>
    <row r="16" spans="1:2" x14ac:dyDescent="0.2">
      <c r="A16" t="str">
        <f>series!R1</f>
        <v>mpsprNS</v>
      </c>
      <c r="B16" t="s">
        <v>47</v>
      </c>
    </row>
    <row r="17" spans="1:2" x14ac:dyDescent="0.2">
      <c r="A17" t="str">
        <f>series!S1</f>
        <v>mpsprRR</v>
      </c>
      <c r="B17" t="s">
        <v>47</v>
      </c>
    </row>
    <row r="18" spans="1:2" x14ac:dyDescent="0.2">
      <c r="A18" t="s">
        <v>65</v>
      </c>
      <c r="B18" t="s">
        <v>47</v>
      </c>
    </row>
    <row r="19" spans="1:2" x14ac:dyDescent="0.2">
      <c r="A19" t="str">
        <f>series!U1</f>
        <v>FFRshadow</v>
      </c>
      <c r="B19" t="s">
        <v>21</v>
      </c>
    </row>
    <row r="20" spans="1:2" x14ac:dyDescent="0.2">
      <c r="A20" t="s">
        <v>71</v>
      </c>
      <c r="B20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BC45-66B2-AA40-8959-702DBCF0A277}">
  <dimension ref="B3:C58"/>
  <sheetViews>
    <sheetView topLeftCell="A17" workbookViewId="0">
      <selection activeCell="I28" sqref="I28"/>
    </sheetView>
  </sheetViews>
  <sheetFormatPr baseColWidth="10" defaultRowHeight="16" x14ac:dyDescent="0.2"/>
  <sheetData>
    <row r="3" spans="2:3" x14ac:dyDescent="0.2">
      <c r="B3" t="s">
        <v>6</v>
      </c>
    </row>
    <row r="4" spans="2:3" x14ac:dyDescent="0.2">
      <c r="B4" s="2" t="s">
        <v>7</v>
      </c>
      <c r="C4" t="s">
        <v>8</v>
      </c>
    </row>
    <row r="5" spans="2:3" x14ac:dyDescent="0.2">
      <c r="B5" s="3" t="s">
        <v>9</v>
      </c>
      <c r="C5" t="s">
        <v>10</v>
      </c>
    </row>
    <row r="9" spans="2:3" x14ac:dyDescent="0.2">
      <c r="B9" s="2" t="s">
        <v>24</v>
      </c>
      <c r="C9" t="s">
        <v>26</v>
      </c>
    </row>
    <row r="10" spans="2:3" x14ac:dyDescent="0.2">
      <c r="C10" t="s">
        <v>25</v>
      </c>
    </row>
    <row r="12" spans="2:3" x14ac:dyDescent="0.2">
      <c r="B12" s="2" t="s">
        <v>2</v>
      </c>
      <c r="C12" t="s">
        <v>27</v>
      </c>
    </row>
    <row r="13" spans="2:3" x14ac:dyDescent="0.2">
      <c r="C13" t="s">
        <v>3</v>
      </c>
    </row>
    <row r="15" spans="2:3" x14ac:dyDescent="0.2">
      <c r="B15" s="2" t="s">
        <v>4</v>
      </c>
      <c r="C15" t="s">
        <v>28</v>
      </c>
    </row>
    <row r="16" spans="2:3" x14ac:dyDescent="0.2">
      <c r="C16" t="s">
        <v>5</v>
      </c>
    </row>
    <row r="18" spans="2:3" x14ac:dyDescent="0.2">
      <c r="B18" s="2" t="s">
        <v>11</v>
      </c>
      <c r="C18" t="s">
        <v>13</v>
      </c>
    </row>
    <row r="19" spans="2:3" x14ac:dyDescent="0.2">
      <c r="C19" t="s">
        <v>12</v>
      </c>
    </row>
    <row r="21" spans="2:3" x14ac:dyDescent="0.2">
      <c r="B21" s="2" t="s">
        <v>14</v>
      </c>
      <c r="C21" t="s">
        <v>16</v>
      </c>
    </row>
    <row r="22" spans="2:3" x14ac:dyDescent="0.2">
      <c r="C22" t="s">
        <v>15</v>
      </c>
    </row>
    <row r="24" spans="2:3" x14ac:dyDescent="0.2">
      <c r="B24" s="2" t="s">
        <v>17</v>
      </c>
      <c r="C24" t="s">
        <v>29</v>
      </c>
    </row>
    <row r="25" spans="2:3" x14ac:dyDescent="0.2">
      <c r="C25" t="s">
        <v>18</v>
      </c>
    </row>
    <row r="27" spans="2:3" x14ac:dyDescent="0.2">
      <c r="B27" s="2" t="s">
        <v>31</v>
      </c>
      <c r="C27" t="s">
        <v>32</v>
      </c>
    </row>
    <row r="28" spans="2:3" x14ac:dyDescent="0.2">
      <c r="C28" t="s">
        <v>33</v>
      </c>
    </row>
    <row r="30" spans="2:3" x14ac:dyDescent="0.2">
      <c r="B30" s="2" t="s">
        <v>42</v>
      </c>
      <c r="C30" t="s">
        <v>37</v>
      </c>
    </row>
    <row r="31" spans="2:3" x14ac:dyDescent="0.2">
      <c r="C31" t="s">
        <v>38</v>
      </c>
    </row>
    <row r="33" spans="2:3" x14ac:dyDescent="0.2">
      <c r="B33" s="2" t="s">
        <v>44</v>
      </c>
      <c r="C33" t="s">
        <v>45</v>
      </c>
    </row>
    <row r="34" spans="2:3" x14ac:dyDescent="0.2">
      <c r="C34" t="s">
        <v>46</v>
      </c>
    </row>
    <row r="36" spans="2:3" x14ac:dyDescent="0.2">
      <c r="B36" s="2" t="s">
        <v>48</v>
      </c>
      <c r="C36" t="s">
        <v>50</v>
      </c>
    </row>
    <row r="37" spans="2:3" x14ac:dyDescent="0.2">
      <c r="C37" t="s">
        <v>51</v>
      </c>
    </row>
    <row r="39" spans="2:3" x14ac:dyDescent="0.2">
      <c r="B39" s="2" t="s">
        <v>52</v>
      </c>
      <c r="C39" s="5" t="s">
        <v>55</v>
      </c>
    </row>
    <row r="40" spans="2:3" x14ac:dyDescent="0.2">
      <c r="C40" t="s">
        <v>54</v>
      </c>
    </row>
    <row r="42" spans="2:3" x14ac:dyDescent="0.2">
      <c r="B42" s="2" t="s">
        <v>56</v>
      </c>
      <c r="C42" t="s">
        <v>57</v>
      </c>
    </row>
    <row r="43" spans="2:3" x14ac:dyDescent="0.2">
      <c r="C43" t="s">
        <v>58</v>
      </c>
    </row>
    <row r="45" spans="2:3" x14ac:dyDescent="0.2">
      <c r="B45" s="2" t="s">
        <v>59</v>
      </c>
      <c r="C45" t="s">
        <v>60</v>
      </c>
    </row>
    <row r="46" spans="2:3" x14ac:dyDescent="0.2">
      <c r="C46" t="s">
        <v>61</v>
      </c>
    </row>
    <row r="48" spans="2:3" x14ac:dyDescent="0.2">
      <c r="B48" s="2" t="s">
        <v>62</v>
      </c>
      <c r="C48" t="s">
        <v>63</v>
      </c>
    </row>
    <row r="49" spans="2:3" x14ac:dyDescent="0.2">
      <c r="C49" t="s">
        <v>64</v>
      </c>
    </row>
    <row r="51" spans="2:3" x14ac:dyDescent="0.2">
      <c r="B51" s="2" t="s">
        <v>65</v>
      </c>
      <c r="C51" t="s">
        <v>66</v>
      </c>
    </row>
    <row r="54" spans="2:3" x14ac:dyDescent="0.2">
      <c r="B54" s="2" t="s">
        <v>68</v>
      </c>
      <c r="C54" t="s">
        <v>69</v>
      </c>
    </row>
    <row r="55" spans="2:3" x14ac:dyDescent="0.2">
      <c r="C55" t="s">
        <v>70</v>
      </c>
    </row>
    <row r="57" spans="2:3" x14ac:dyDescent="0.2">
      <c r="B57" s="2" t="s">
        <v>72</v>
      </c>
      <c r="C57" t="s">
        <v>73</v>
      </c>
    </row>
    <row r="58" spans="2:3" x14ac:dyDescent="0.2">
      <c r="C58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BA20-4874-B540-8365-67A6D9925EE5}">
  <dimension ref="A1:O649"/>
  <sheetViews>
    <sheetView workbookViewId="0">
      <selection activeCell="J14" sqref="J14"/>
    </sheetView>
  </sheetViews>
  <sheetFormatPr baseColWidth="10" defaultRowHeight="16" x14ac:dyDescent="0.2"/>
  <cols>
    <col min="5" max="5" width="18.83203125" bestFit="1" customWidth="1"/>
  </cols>
  <sheetData>
    <row r="1" spans="1:15" x14ac:dyDescent="0.2">
      <c r="A1" t="s">
        <v>0</v>
      </c>
      <c r="B1" t="s">
        <v>34</v>
      </c>
      <c r="C1" t="s">
        <v>35</v>
      </c>
      <c r="D1" t="s">
        <v>41</v>
      </c>
      <c r="E1" t="s">
        <v>36</v>
      </c>
      <c r="F1" t="s">
        <v>39</v>
      </c>
      <c r="G1" s="4" t="s">
        <v>40</v>
      </c>
      <c r="J1" t="s">
        <v>0</v>
      </c>
      <c r="K1" t="s">
        <v>1</v>
      </c>
    </row>
    <row r="2" spans="1:15" x14ac:dyDescent="0.2">
      <c r="A2">
        <v>1967</v>
      </c>
      <c r="B2" s="6">
        <v>1</v>
      </c>
      <c r="C2" s="1">
        <v>4535.5910000000003</v>
      </c>
      <c r="E2" s="7">
        <v>4369.7637633744216</v>
      </c>
      <c r="F2" s="1">
        <f t="shared" ref="F2:F49" si="0">(C2/E2-1)*100</f>
        <v>3.7948787532972705</v>
      </c>
      <c r="G2" s="1">
        <f t="shared" ref="G2:G49" si="1">LN(E2)</f>
        <v>8.3824642279040216</v>
      </c>
      <c r="J2">
        <v>1967</v>
      </c>
      <c r="K2" s="6">
        <v>1</v>
      </c>
    </row>
    <row r="3" spans="1:15" x14ac:dyDescent="0.2">
      <c r="A3">
        <v>1967</v>
      </c>
      <c r="B3" s="6">
        <v>2</v>
      </c>
      <c r="C3" s="1">
        <v>4538.37</v>
      </c>
      <c r="D3" s="1">
        <f t="shared" ref="D3:D50" si="2">(LN(C3)-LN(C2))*100</f>
        <v>6.1252193763827734E-2</v>
      </c>
      <c r="E3" s="7">
        <v>4418.7985836344496</v>
      </c>
      <c r="F3" s="1">
        <f t="shared" si="0"/>
        <v>2.7059711843032908</v>
      </c>
      <c r="G3" s="1">
        <f t="shared" si="1"/>
        <v>8.3936231244663517</v>
      </c>
      <c r="J3">
        <v>1967</v>
      </c>
      <c r="K3" s="6">
        <v>2</v>
      </c>
      <c r="L3" s="1">
        <f>G2</f>
        <v>8.3824642279040216</v>
      </c>
      <c r="M3" s="1">
        <f>L3</f>
        <v>8.3824642279040216</v>
      </c>
      <c r="N3" s="1">
        <f t="shared" ref="N3:N66" si="3">EXP(M3)</f>
        <v>4369.7637633744207</v>
      </c>
    </row>
    <row r="4" spans="1:15" x14ac:dyDescent="0.2">
      <c r="A4">
        <v>1967</v>
      </c>
      <c r="B4" s="6">
        <v>3</v>
      </c>
      <c r="C4" s="1">
        <v>4581.3090000000002</v>
      </c>
      <c r="D4" s="1">
        <f>(LN(C4)-LN(C3))*100</f>
        <v>0.9416848401818001</v>
      </c>
      <c r="E4" s="7">
        <v>4468.2062712468296</v>
      </c>
      <c r="F4" s="1">
        <f t="shared" si="0"/>
        <v>2.5312781435582687</v>
      </c>
      <c r="G4" s="1">
        <f t="shared" si="1"/>
        <v>8.4047423254723466</v>
      </c>
      <c r="J4">
        <v>1967</v>
      </c>
      <c r="K4" s="6">
        <v>3</v>
      </c>
      <c r="M4">
        <f>L3+1/3*(L6-L3)</f>
        <v>8.3861838600914655</v>
      </c>
      <c r="N4" s="1">
        <f t="shared" si="3"/>
        <v>4386.0479441264306</v>
      </c>
      <c r="O4" s="1">
        <f>(M4-M3)*100</f>
        <v>0.37196321874439775</v>
      </c>
    </row>
    <row r="5" spans="1:15" x14ac:dyDescent="0.2">
      <c r="A5">
        <v>1967</v>
      </c>
      <c r="B5" s="6">
        <v>4</v>
      </c>
      <c r="C5" s="1">
        <v>4615.8530000000001</v>
      </c>
      <c r="D5" s="1">
        <f t="shared" si="2"/>
        <v>0.75119177937423842</v>
      </c>
      <c r="E5" s="7">
        <v>4518.8215664109857</v>
      </c>
      <c r="F5" s="1">
        <f t="shared" si="0"/>
        <v>2.1472729596198725</v>
      </c>
      <c r="G5" s="1">
        <f t="shared" si="1"/>
        <v>8.4160065234383108</v>
      </c>
      <c r="J5">
        <v>1967</v>
      </c>
      <c r="K5" s="6">
        <v>4</v>
      </c>
      <c r="M5">
        <f>L3+2/3*(L6-L3)</f>
        <v>8.3899034922789077</v>
      </c>
      <c r="N5" s="1">
        <f t="shared" si="3"/>
        <v>4402.3928088323319</v>
      </c>
      <c r="O5" s="1">
        <f t="shared" ref="O5:O68" si="4">(M5-M4)*100</f>
        <v>0.37196321874422011</v>
      </c>
    </row>
    <row r="6" spans="1:15" x14ac:dyDescent="0.2">
      <c r="A6">
        <v>1968</v>
      </c>
      <c r="B6" s="6">
        <v>1</v>
      </c>
      <c r="C6" s="1">
        <v>4709.9930000000004</v>
      </c>
      <c r="D6" s="1">
        <f t="shared" si="2"/>
        <v>2.0189738882836039</v>
      </c>
      <c r="E6" s="7">
        <v>4570.0499457544265</v>
      </c>
      <c r="F6" s="1">
        <f t="shared" si="0"/>
        <v>3.0621777859469734</v>
      </c>
      <c r="G6" s="1">
        <f t="shared" si="1"/>
        <v>8.4272794128776383</v>
      </c>
      <c r="J6">
        <v>1967</v>
      </c>
      <c r="K6" s="6">
        <v>5</v>
      </c>
      <c r="L6" s="1">
        <f>G3</f>
        <v>8.3936231244663517</v>
      </c>
      <c r="M6" s="1">
        <f>L6</f>
        <v>8.3936231244663517</v>
      </c>
      <c r="N6" s="1">
        <f t="shared" si="3"/>
        <v>4418.7985836344487</v>
      </c>
      <c r="O6" s="1">
        <f t="shared" si="4"/>
        <v>0.37196321874439775</v>
      </c>
    </row>
    <row r="7" spans="1:15" x14ac:dyDescent="0.2">
      <c r="A7">
        <v>1968</v>
      </c>
      <c r="B7" s="6">
        <v>2</v>
      </c>
      <c r="C7" s="1">
        <v>4788.6880000000001</v>
      </c>
      <c r="D7" s="1">
        <f t="shared" si="2"/>
        <v>1.6570048110036595</v>
      </c>
      <c r="E7" s="7">
        <v>4621.4241165509184</v>
      </c>
      <c r="F7" s="1">
        <f t="shared" si="0"/>
        <v>3.6193147227074896</v>
      </c>
      <c r="G7" s="1">
        <f t="shared" si="1"/>
        <v>8.4384581869121078</v>
      </c>
      <c r="J7">
        <v>1967</v>
      </c>
      <c r="K7" s="6">
        <v>6</v>
      </c>
      <c r="M7">
        <f>L6+1/3*(L9-L6)</f>
        <v>8.3973295248016839</v>
      </c>
      <c r="N7" s="1">
        <f t="shared" si="3"/>
        <v>4435.2068091289711</v>
      </c>
      <c r="O7" s="1">
        <f t="shared" si="4"/>
        <v>0.3706400335332205</v>
      </c>
    </row>
    <row r="8" spans="1:15" x14ac:dyDescent="0.2">
      <c r="A8">
        <v>1968</v>
      </c>
      <c r="B8" s="6">
        <v>3</v>
      </c>
      <c r="C8" s="1">
        <v>4825.799</v>
      </c>
      <c r="D8" s="1">
        <f t="shared" si="2"/>
        <v>0.77198469987074247</v>
      </c>
      <c r="E8" s="7">
        <v>4673.9962607857706</v>
      </c>
      <c r="F8" s="1">
        <f t="shared" si="0"/>
        <v>3.247814733782195</v>
      </c>
      <c r="G8" s="1">
        <f t="shared" si="1"/>
        <v>8.4497697150954387</v>
      </c>
      <c r="J8">
        <v>1967</v>
      </c>
      <c r="K8" s="6">
        <v>7</v>
      </c>
      <c r="M8">
        <f>L6+2/3*(L9-L6)</f>
        <v>8.4010359251370144</v>
      </c>
      <c r="N8" s="1">
        <f t="shared" si="3"/>
        <v>4451.6759629185381</v>
      </c>
      <c r="O8" s="1">
        <f t="shared" si="4"/>
        <v>0.37064003353304287</v>
      </c>
    </row>
    <row r="9" spans="1:15" x14ac:dyDescent="0.2">
      <c r="A9">
        <v>1968</v>
      </c>
      <c r="B9" s="6">
        <v>4</v>
      </c>
      <c r="C9" s="1">
        <v>4844.7790000000005</v>
      </c>
      <c r="D9" s="1">
        <f t="shared" si="2"/>
        <v>0.39253133308978505</v>
      </c>
      <c r="E9" s="7">
        <v>4727.4361431872148</v>
      </c>
      <c r="F9" s="1">
        <f t="shared" si="0"/>
        <v>2.4821669348594089</v>
      </c>
      <c r="G9" s="1">
        <f t="shared" si="1"/>
        <v>8.4611382929188501</v>
      </c>
      <c r="J9">
        <v>1967</v>
      </c>
      <c r="K9" s="6">
        <v>8</v>
      </c>
      <c r="L9" s="1">
        <f>G4</f>
        <v>8.4047423254723466</v>
      </c>
      <c r="M9" s="1">
        <f>L9</f>
        <v>8.4047423254723466</v>
      </c>
      <c r="N9" s="1">
        <f t="shared" si="3"/>
        <v>4468.2062712468332</v>
      </c>
      <c r="O9" s="1">
        <f t="shared" si="4"/>
        <v>0.3706400335332205</v>
      </c>
    </row>
    <row r="10" spans="1:15" x14ac:dyDescent="0.2">
      <c r="A10">
        <v>1969</v>
      </c>
      <c r="B10" s="6">
        <v>1</v>
      </c>
      <c r="C10" s="1">
        <v>4920.6049999999996</v>
      </c>
      <c r="D10" s="1">
        <f t="shared" si="2"/>
        <v>1.5529860156721753</v>
      </c>
      <c r="E10" s="7">
        <v>4778.893603877028</v>
      </c>
      <c r="F10" s="1">
        <f t="shared" si="0"/>
        <v>2.9653599320144775</v>
      </c>
      <c r="G10" s="1">
        <f t="shared" si="1"/>
        <v>8.4719643350696092</v>
      </c>
      <c r="J10">
        <v>1967</v>
      </c>
      <c r="K10" s="6">
        <v>9</v>
      </c>
      <c r="M10">
        <f>L9+1/3*(L12-L9)</f>
        <v>8.4084970581276686</v>
      </c>
      <c r="N10" s="1">
        <f t="shared" si="3"/>
        <v>4485.0147271261321</v>
      </c>
      <c r="O10" s="1">
        <f t="shared" si="4"/>
        <v>0.37547326553220017</v>
      </c>
    </row>
    <row r="11" spans="1:15" x14ac:dyDescent="0.2">
      <c r="A11">
        <v>1969</v>
      </c>
      <c r="B11" s="6">
        <v>2</v>
      </c>
      <c r="C11" s="1">
        <v>4935.5640000000003</v>
      </c>
      <c r="D11" s="1">
        <f t="shared" si="2"/>
        <v>0.30354616456040873</v>
      </c>
      <c r="E11" s="7">
        <v>4827.8170736889142</v>
      </c>
      <c r="F11" s="1">
        <f t="shared" si="0"/>
        <v>2.2317938866883713</v>
      </c>
      <c r="G11" s="1">
        <f t="shared" si="1"/>
        <v>8.4821496928685018</v>
      </c>
      <c r="J11">
        <v>1967</v>
      </c>
      <c r="K11" s="6">
        <v>10</v>
      </c>
      <c r="M11">
        <f>L9+2/3*(L12-L9)</f>
        <v>8.4122517907829888</v>
      </c>
      <c r="N11" s="1">
        <f t="shared" si="3"/>
        <v>4501.886412894979</v>
      </c>
      <c r="O11" s="1">
        <f t="shared" si="4"/>
        <v>0.37547326553202254</v>
      </c>
    </row>
    <row r="12" spans="1:15" x14ac:dyDescent="0.2">
      <c r="A12">
        <v>1969</v>
      </c>
      <c r="B12" s="6">
        <v>3</v>
      </c>
      <c r="C12" s="1">
        <v>4968.1639999999998</v>
      </c>
      <c r="D12" s="1">
        <f t="shared" si="2"/>
        <v>0.65834032888432148</v>
      </c>
      <c r="E12" s="7">
        <v>4874.0400534354822</v>
      </c>
      <c r="F12" s="1">
        <f t="shared" si="0"/>
        <v>1.9311278843138435</v>
      </c>
      <c r="G12" s="1">
        <f t="shared" si="1"/>
        <v>8.491678451926413</v>
      </c>
      <c r="J12">
        <v>1967</v>
      </c>
      <c r="K12" s="6">
        <v>11</v>
      </c>
      <c r="L12" s="1">
        <f>G5</f>
        <v>8.4160065234383108</v>
      </c>
      <c r="M12" s="1">
        <f>L12</f>
        <v>8.4160065234383108</v>
      </c>
      <c r="N12" s="1">
        <f t="shared" si="3"/>
        <v>4518.8215664109885</v>
      </c>
      <c r="O12" s="1">
        <f t="shared" si="4"/>
        <v>0.37547326553220017</v>
      </c>
    </row>
    <row r="13" spans="1:15" x14ac:dyDescent="0.2">
      <c r="A13">
        <v>1969</v>
      </c>
      <c r="B13" s="6">
        <v>4</v>
      </c>
      <c r="C13" s="1">
        <v>4943.9350000000004</v>
      </c>
      <c r="D13" s="1">
        <f t="shared" si="2"/>
        <v>-0.48887825386856321</v>
      </c>
      <c r="E13" s="7">
        <v>4918.0345230982339</v>
      </c>
      <c r="F13" s="1">
        <f t="shared" si="0"/>
        <v>0.52664284441521492</v>
      </c>
      <c r="G13" s="1">
        <f t="shared" si="1"/>
        <v>8.5006642424949383</v>
      </c>
      <c r="J13">
        <v>1967</v>
      </c>
      <c r="K13" s="6">
        <v>12</v>
      </c>
      <c r="M13">
        <f>L12+1/3*(L15-L12)</f>
        <v>8.4197641532514194</v>
      </c>
      <c r="N13" s="1">
        <f t="shared" si="3"/>
        <v>4535.8335674330228</v>
      </c>
      <c r="O13" s="1">
        <f t="shared" si="4"/>
        <v>0.3757629813108565</v>
      </c>
    </row>
    <row r="14" spans="1:15" x14ac:dyDescent="0.2">
      <c r="A14">
        <v>1970</v>
      </c>
      <c r="B14" s="6">
        <v>1</v>
      </c>
      <c r="C14" s="1">
        <v>4936.5940000000001</v>
      </c>
      <c r="D14" s="1">
        <f t="shared" si="2"/>
        <v>-0.14859531004418614</v>
      </c>
      <c r="E14" s="7">
        <v>4959.9848496801169</v>
      </c>
      <c r="F14" s="1">
        <f t="shared" si="0"/>
        <v>-0.47159115176783617</v>
      </c>
      <c r="G14" s="1">
        <f t="shared" si="1"/>
        <v>8.5091579652143317</v>
      </c>
      <c r="J14">
        <v>1968</v>
      </c>
      <c r="K14" s="6">
        <v>1</v>
      </c>
      <c r="M14">
        <f>L12+2/3*(L15-L12)</f>
        <v>8.4235217830645297</v>
      </c>
      <c r="N14" s="1">
        <f t="shared" si="3"/>
        <v>4552.909613510732</v>
      </c>
      <c r="O14" s="1">
        <f t="shared" si="4"/>
        <v>0.37576298131103414</v>
      </c>
    </row>
    <row r="15" spans="1:15" x14ac:dyDescent="0.2">
      <c r="A15">
        <v>1970</v>
      </c>
      <c r="B15" s="6">
        <v>2</v>
      </c>
      <c r="C15" s="1">
        <v>4943.6000000000004</v>
      </c>
      <c r="D15" s="1">
        <f t="shared" si="2"/>
        <v>0.14181910141122245</v>
      </c>
      <c r="E15" s="7">
        <v>4999.8492988587377</v>
      </c>
      <c r="F15" s="1">
        <f t="shared" si="0"/>
        <v>-1.1250198855308868</v>
      </c>
      <c r="G15" s="1">
        <f t="shared" si="1"/>
        <v>8.5171630507337586</v>
      </c>
      <c r="J15">
        <v>1968</v>
      </c>
      <c r="K15" s="6">
        <v>2</v>
      </c>
      <c r="L15" s="1">
        <f>G6</f>
        <v>8.4272794128776383</v>
      </c>
      <c r="M15" s="1">
        <f>L15</f>
        <v>8.4272794128776383</v>
      </c>
      <c r="N15" s="1">
        <f t="shared" si="3"/>
        <v>4570.0499457544302</v>
      </c>
      <c r="O15" s="1">
        <f t="shared" si="4"/>
        <v>0.3757629813108565</v>
      </c>
    </row>
    <row r="16" spans="1:15" x14ac:dyDescent="0.2">
      <c r="A16">
        <v>1970</v>
      </c>
      <c r="B16" s="6">
        <v>3</v>
      </c>
      <c r="C16" s="1">
        <v>4989.1589999999997</v>
      </c>
      <c r="D16" s="1">
        <f t="shared" si="2"/>
        <v>0.91735477518675168</v>
      </c>
      <c r="E16" s="7">
        <v>5038.0944759976865</v>
      </c>
      <c r="F16" s="1">
        <f t="shared" si="0"/>
        <v>-0.97130921682440086</v>
      </c>
      <c r="G16" s="1">
        <f t="shared" si="1"/>
        <v>8.5247832094159026</v>
      </c>
      <c r="J16">
        <v>1968</v>
      </c>
      <c r="K16" s="6">
        <v>3</v>
      </c>
      <c r="M16">
        <f>L15+1/3*(L18-L15)</f>
        <v>8.4310056708891281</v>
      </c>
      <c r="N16" s="1">
        <f t="shared" si="3"/>
        <v>4587.1108979917481</v>
      </c>
      <c r="O16" s="1">
        <f t="shared" si="4"/>
        <v>0.37262580114898469</v>
      </c>
    </row>
    <row r="17" spans="1:15" x14ac:dyDescent="0.2">
      <c r="A17">
        <v>1970</v>
      </c>
      <c r="B17" s="6">
        <v>4</v>
      </c>
      <c r="C17" s="1">
        <v>4935.6930000000002</v>
      </c>
      <c r="D17" s="1">
        <f t="shared" si="2"/>
        <v>-1.077426992669217</v>
      </c>
      <c r="E17" s="7">
        <v>5075.1937613244936</v>
      </c>
      <c r="F17" s="1">
        <f t="shared" si="0"/>
        <v>-2.7486785310062212</v>
      </c>
      <c r="G17" s="1">
        <f t="shared" si="1"/>
        <v>8.5321199827524961</v>
      </c>
      <c r="J17">
        <v>1968</v>
      </c>
      <c r="K17" s="6">
        <v>4</v>
      </c>
      <c r="M17">
        <f>L15+2/3*(L18-L15)</f>
        <v>8.434731928900618</v>
      </c>
      <c r="N17" s="1">
        <f t="shared" si="3"/>
        <v>4604.2355423319314</v>
      </c>
      <c r="O17" s="1">
        <f t="shared" si="4"/>
        <v>0.37262580114898469</v>
      </c>
    </row>
    <row r="18" spans="1:15" x14ac:dyDescent="0.2">
      <c r="A18">
        <v>1971</v>
      </c>
      <c r="B18" s="6">
        <v>1</v>
      </c>
      <c r="C18" s="1">
        <v>5069.7460000000001</v>
      </c>
      <c r="D18" s="1">
        <f t="shared" si="2"/>
        <v>2.6797629170166815</v>
      </c>
      <c r="E18" s="7">
        <v>5112.1897753535977</v>
      </c>
      <c r="F18" s="1">
        <f t="shared" si="0"/>
        <v>-0.83024647399092544</v>
      </c>
      <c r="G18" s="1">
        <f t="shared" si="1"/>
        <v>8.5393831188725358</v>
      </c>
      <c r="J18">
        <v>1968</v>
      </c>
      <c r="K18" s="6">
        <v>5</v>
      </c>
      <c r="L18" s="1">
        <f>G7</f>
        <v>8.4384581869121078</v>
      </c>
      <c r="M18" s="1">
        <f>L18</f>
        <v>8.4384581869121078</v>
      </c>
      <c r="N18" s="1">
        <f t="shared" si="3"/>
        <v>4621.4241165509211</v>
      </c>
      <c r="O18" s="1">
        <f t="shared" si="4"/>
        <v>0.37262580114898469</v>
      </c>
    </row>
    <row r="19" spans="1:15" x14ac:dyDescent="0.2">
      <c r="A19">
        <v>1971</v>
      </c>
      <c r="B19" s="6">
        <v>2</v>
      </c>
      <c r="C19" s="1">
        <v>5097.1790000000001</v>
      </c>
      <c r="D19" s="1">
        <f t="shared" si="2"/>
        <v>0.53965317097457444</v>
      </c>
      <c r="E19" s="7">
        <v>5149.9170152017923</v>
      </c>
      <c r="F19" s="1">
        <f t="shared" si="0"/>
        <v>-1.0240556313066307</v>
      </c>
      <c r="G19" s="1">
        <f t="shared" si="1"/>
        <v>8.5467358799749071</v>
      </c>
      <c r="J19">
        <v>1968</v>
      </c>
      <c r="K19" s="6">
        <v>6</v>
      </c>
      <c r="M19">
        <f>L18+1/3*(L21-L18)</f>
        <v>8.442228696306552</v>
      </c>
      <c r="N19" s="1">
        <f t="shared" si="3"/>
        <v>4638.8821317201873</v>
      </c>
      <c r="O19" s="1">
        <f t="shared" si="4"/>
        <v>0.37705093944442325</v>
      </c>
    </row>
    <row r="20" spans="1:15" x14ac:dyDescent="0.2">
      <c r="A20">
        <v>1971</v>
      </c>
      <c r="B20" s="6">
        <v>3</v>
      </c>
      <c r="C20" s="1">
        <v>5139.1279999999997</v>
      </c>
      <c r="D20" s="1">
        <f t="shared" si="2"/>
        <v>0.81961658309381846</v>
      </c>
      <c r="E20" s="7">
        <v>5188.1466932543362</v>
      </c>
      <c r="F20" s="1">
        <f t="shared" si="0"/>
        <v>-0.94482088022049826</v>
      </c>
      <c r="G20" s="1">
        <f t="shared" si="1"/>
        <v>8.5541318205289443</v>
      </c>
      <c r="J20">
        <v>1968</v>
      </c>
      <c r="K20" s="6">
        <v>7</v>
      </c>
      <c r="M20">
        <f>L18+2/3*(L21-L18)</f>
        <v>8.4459992057009945</v>
      </c>
      <c r="N20" s="1">
        <f t="shared" si="3"/>
        <v>4656.406096753808</v>
      </c>
      <c r="O20" s="1">
        <f t="shared" si="4"/>
        <v>0.37705093944424561</v>
      </c>
    </row>
    <row r="21" spans="1:15" x14ac:dyDescent="0.2">
      <c r="A21">
        <v>1971</v>
      </c>
      <c r="B21" s="6">
        <v>4</v>
      </c>
      <c r="C21" s="1">
        <v>5151.2449999999999</v>
      </c>
      <c r="D21" s="1">
        <f t="shared" si="2"/>
        <v>0.23550177627544855</v>
      </c>
      <c r="E21" s="7">
        <v>5227.0050930533362</v>
      </c>
      <c r="F21" s="1">
        <f t="shared" si="0"/>
        <v>-1.4493977278503323</v>
      </c>
      <c r="G21" s="1">
        <f t="shared" si="1"/>
        <v>8.5615937530865303</v>
      </c>
      <c r="J21">
        <v>1968</v>
      </c>
      <c r="K21" s="6">
        <v>8</v>
      </c>
      <c r="L21" s="1">
        <f>G8</f>
        <v>8.4497697150954387</v>
      </c>
      <c r="M21" s="1">
        <f>L21</f>
        <v>8.4497697150954387</v>
      </c>
      <c r="N21" s="1">
        <f t="shared" si="3"/>
        <v>4673.9962607857697</v>
      </c>
      <c r="O21" s="1">
        <f t="shared" si="4"/>
        <v>0.37705093944442325</v>
      </c>
    </row>
    <row r="22" spans="1:15" x14ac:dyDescent="0.2">
      <c r="A22">
        <v>1972</v>
      </c>
      <c r="B22" s="6">
        <v>1</v>
      </c>
      <c r="C22" s="1">
        <v>5245.9740000000002</v>
      </c>
      <c r="D22" s="1">
        <f t="shared" si="2"/>
        <v>1.8222492243104682</v>
      </c>
      <c r="E22" s="7">
        <v>5266.5830574872371</v>
      </c>
      <c r="F22" s="1">
        <f t="shared" si="0"/>
        <v>-0.39131743033916644</v>
      </c>
      <c r="G22" s="1">
        <f t="shared" si="1"/>
        <v>8.5691370550602848</v>
      </c>
      <c r="J22">
        <v>1968</v>
      </c>
      <c r="K22" s="6">
        <v>9</v>
      </c>
      <c r="M22">
        <f>L21+1/3*(L24-L21)</f>
        <v>8.4535592410365759</v>
      </c>
      <c r="N22" s="1">
        <f t="shared" si="3"/>
        <v>4691.742093775435</v>
      </c>
      <c r="O22" s="1">
        <f t="shared" si="4"/>
        <v>0.37895259411371285</v>
      </c>
    </row>
    <row r="23" spans="1:15" x14ac:dyDescent="0.2">
      <c r="A23">
        <v>1972</v>
      </c>
      <c r="B23" s="6">
        <v>2</v>
      </c>
      <c r="C23" s="1">
        <v>5365.0450000000001</v>
      </c>
      <c r="D23" s="1">
        <f t="shared" si="2"/>
        <v>2.244383847019904</v>
      </c>
      <c r="E23" s="7">
        <v>5306.6731757701145</v>
      </c>
      <c r="F23" s="1">
        <f t="shared" si="0"/>
        <v>1.099970212908663</v>
      </c>
      <c r="G23" s="1">
        <f t="shared" si="1"/>
        <v>8.5767203973193578</v>
      </c>
      <c r="J23">
        <v>1968</v>
      </c>
      <c r="K23" s="6">
        <v>10</v>
      </c>
      <c r="M23">
        <f>L21+2/3*(L24-L21)</f>
        <v>8.457348766977713</v>
      </c>
      <c r="N23" s="1">
        <f t="shared" si="3"/>
        <v>4709.5553026402458</v>
      </c>
      <c r="O23" s="1">
        <f t="shared" si="4"/>
        <v>0.37895259411371285</v>
      </c>
    </row>
    <row r="24" spans="1:15" x14ac:dyDescent="0.2">
      <c r="A24">
        <v>1972</v>
      </c>
      <c r="B24" s="6">
        <v>3</v>
      </c>
      <c r="C24" s="1">
        <v>5415.7120000000004</v>
      </c>
      <c r="D24" s="1">
        <f t="shared" si="2"/>
        <v>0.93995946750844439</v>
      </c>
      <c r="E24" s="7">
        <v>5347.4019109104302</v>
      </c>
      <c r="F24" s="1">
        <f t="shared" si="0"/>
        <v>1.2774444529818352</v>
      </c>
      <c r="G24" s="1">
        <f t="shared" si="1"/>
        <v>8.5843660978075746</v>
      </c>
      <c r="J24">
        <v>1968</v>
      </c>
      <c r="K24" s="6">
        <v>11</v>
      </c>
      <c r="L24" s="1">
        <f>G9</f>
        <v>8.4611382929188501</v>
      </c>
      <c r="M24" s="1">
        <f>L24</f>
        <v>8.4611382929188501</v>
      </c>
      <c r="N24" s="1">
        <f t="shared" si="3"/>
        <v>4727.4361431872157</v>
      </c>
      <c r="O24" s="1">
        <f t="shared" si="4"/>
        <v>0.37895259411371285</v>
      </c>
    </row>
    <row r="25" spans="1:15" x14ac:dyDescent="0.2">
      <c r="A25">
        <v>1972</v>
      </c>
      <c r="B25" s="6">
        <v>4</v>
      </c>
      <c r="C25" s="1">
        <v>5506.3959999999997</v>
      </c>
      <c r="D25" s="1">
        <f t="shared" si="2"/>
        <v>1.6605967253711995</v>
      </c>
      <c r="E25" s="7">
        <v>5388.7384669220774</v>
      </c>
      <c r="F25" s="1">
        <f t="shared" si="0"/>
        <v>2.1833966112875025</v>
      </c>
      <c r="G25" s="1">
        <f t="shared" si="1"/>
        <v>8.5920665858451049</v>
      </c>
      <c r="J25">
        <v>1968</v>
      </c>
      <c r="K25" s="6">
        <v>12</v>
      </c>
      <c r="M25">
        <f>L24+1/3*(L27-L24)</f>
        <v>8.4647469736357692</v>
      </c>
      <c r="N25" s="1">
        <f t="shared" si="3"/>
        <v>4744.5267695975899</v>
      </c>
      <c r="O25" s="1">
        <f t="shared" si="4"/>
        <v>0.36086807169191104</v>
      </c>
    </row>
    <row r="26" spans="1:15" x14ac:dyDescent="0.2">
      <c r="A26">
        <v>1973</v>
      </c>
      <c r="B26" s="6">
        <v>1</v>
      </c>
      <c r="C26" s="1">
        <v>5642.6689999999999</v>
      </c>
      <c r="D26" s="1">
        <f t="shared" si="2"/>
        <v>2.4446854849438537</v>
      </c>
      <c r="E26" s="7">
        <v>5431.5049130638035</v>
      </c>
      <c r="F26" s="1">
        <f t="shared" si="0"/>
        <v>3.8877638944651682</v>
      </c>
      <c r="G26" s="1">
        <f t="shared" si="1"/>
        <v>8.5999715224234841</v>
      </c>
      <c r="J26">
        <v>1969</v>
      </c>
      <c r="K26" s="6">
        <v>1</v>
      </c>
      <c r="M26">
        <f>L24+2/3*(L27-L24)</f>
        <v>8.4683556543526901</v>
      </c>
      <c r="N26" s="1">
        <f t="shared" si="3"/>
        <v>4761.6791820379167</v>
      </c>
      <c r="O26" s="1">
        <f t="shared" si="4"/>
        <v>0.36086807169208868</v>
      </c>
    </row>
    <row r="27" spans="1:15" x14ac:dyDescent="0.2">
      <c r="A27">
        <v>1973</v>
      </c>
      <c r="B27" s="6">
        <v>2</v>
      </c>
      <c r="C27" s="1">
        <v>5704.098</v>
      </c>
      <c r="D27" s="1">
        <f t="shared" si="2"/>
        <v>1.0827683366308349</v>
      </c>
      <c r="E27" s="7">
        <v>5476.8996432587128</v>
      </c>
      <c r="F27" s="1">
        <f t="shared" si="0"/>
        <v>4.1483023524255369</v>
      </c>
      <c r="G27" s="1">
        <f t="shared" si="1"/>
        <v>8.6082944613108836</v>
      </c>
      <c r="J27">
        <v>1969</v>
      </c>
      <c r="K27" s="6">
        <v>2</v>
      </c>
      <c r="L27" s="1">
        <f>G10</f>
        <v>8.4719643350696092</v>
      </c>
      <c r="M27" s="1">
        <f>L27</f>
        <v>8.4719643350696092</v>
      </c>
      <c r="N27" s="1">
        <f t="shared" si="3"/>
        <v>4778.8936038770244</v>
      </c>
      <c r="O27" s="1">
        <f t="shared" si="4"/>
        <v>0.36086807169191104</v>
      </c>
    </row>
    <row r="28" spans="1:15" x14ac:dyDescent="0.2">
      <c r="A28">
        <v>1973</v>
      </c>
      <c r="B28" s="6">
        <v>3</v>
      </c>
      <c r="C28" s="1">
        <v>5674.1</v>
      </c>
      <c r="D28" s="1">
        <f t="shared" si="2"/>
        <v>-0.52729034077465542</v>
      </c>
      <c r="E28" s="7">
        <v>5523.2321550921579</v>
      </c>
      <c r="F28" s="1">
        <f t="shared" si="0"/>
        <v>2.731513734557578</v>
      </c>
      <c r="G28" s="1">
        <f t="shared" si="1"/>
        <v>8.616718503254992</v>
      </c>
      <c r="J28">
        <v>1969</v>
      </c>
      <c r="K28" s="6">
        <v>3</v>
      </c>
      <c r="M28">
        <f>L27+1/3*(L30-L27)</f>
        <v>8.4753594543359068</v>
      </c>
      <c r="N28" s="1">
        <f t="shared" si="3"/>
        <v>4795.146091578551</v>
      </c>
      <c r="O28" s="1">
        <f t="shared" si="4"/>
        <v>0.33951192662975416</v>
      </c>
    </row>
    <row r="29" spans="1:15" x14ac:dyDescent="0.2">
      <c r="A29">
        <v>1973</v>
      </c>
      <c r="B29" s="6">
        <v>4</v>
      </c>
      <c r="C29" s="1">
        <v>5727.96</v>
      </c>
      <c r="D29" s="1">
        <f t="shared" si="2"/>
        <v>0.94474859114139775</v>
      </c>
      <c r="E29" s="7">
        <v>5570.9721892388707</v>
      </c>
      <c r="F29" s="1">
        <f t="shared" si="0"/>
        <v>2.8179607692957687</v>
      </c>
      <c r="G29" s="1">
        <f t="shared" si="1"/>
        <v>8.6253248579492769</v>
      </c>
      <c r="J29">
        <v>1969</v>
      </c>
      <c r="K29" s="6">
        <v>4</v>
      </c>
      <c r="M29">
        <f>L27+2/3*(L30-L27)</f>
        <v>8.4787545736022043</v>
      </c>
      <c r="N29" s="1">
        <f t="shared" si="3"/>
        <v>4811.4538521901668</v>
      </c>
      <c r="O29" s="1">
        <f t="shared" si="4"/>
        <v>0.33951192662975416</v>
      </c>
    </row>
    <row r="30" spans="1:15" x14ac:dyDescent="0.2">
      <c r="A30">
        <v>1974</v>
      </c>
      <c r="B30" s="6">
        <v>1</v>
      </c>
      <c r="C30" s="1">
        <v>5678.7129999999997</v>
      </c>
      <c r="D30" s="1">
        <f t="shared" si="2"/>
        <v>-0.8634823841868311</v>
      </c>
      <c r="E30" s="7">
        <v>5619.7023661017774</v>
      </c>
      <c r="F30" s="1">
        <f t="shared" si="0"/>
        <v>1.0500668906270993</v>
      </c>
      <c r="G30" s="1">
        <f t="shared" si="1"/>
        <v>8.6340339817169518</v>
      </c>
      <c r="J30">
        <v>1969</v>
      </c>
      <c r="K30" s="6">
        <v>5</v>
      </c>
      <c r="L30" s="1">
        <f>G11</f>
        <v>8.4821496928685018</v>
      </c>
      <c r="M30" s="1">
        <f>L30</f>
        <v>8.4821496928685018</v>
      </c>
      <c r="N30" s="1">
        <f t="shared" si="3"/>
        <v>4827.8170736889142</v>
      </c>
      <c r="O30" s="1">
        <f t="shared" si="4"/>
        <v>0.33951192662975416</v>
      </c>
    </row>
    <row r="31" spans="1:15" x14ac:dyDescent="0.2">
      <c r="A31">
        <v>1974</v>
      </c>
      <c r="B31" s="6">
        <v>2</v>
      </c>
      <c r="C31" s="1">
        <v>5692.21</v>
      </c>
      <c r="D31" s="1">
        <f t="shared" si="2"/>
        <v>0.23739508813296339</v>
      </c>
      <c r="E31" s="7">
        <v>5669.0524736992847</v>
      </c>
      <c r="F31" s="1">
        <f t="shared" si="0"/>
        <v>0.40849024432478842</v>
      </c>
      <c r="G31" s="1">
        <f t="shared" si="1"/>
        <v>8.642777270534646</v>
      </c>
      <c r="J31">
        <v>1969</v>
      </c>
      <c r="K31" s="6">
        <v>6</v>
      </c>
      <c r="M31">
        <f>L30+1/3*(L33-L30)</f>
        <v>8.485325945887805</v>
      </c>
      <c r="N31" s="1">
        <f t="shared" si="3"/>
        <v>4843.175820967238</v>
      </c>
      <c r="O31" s="1">
        <f t="shared" si="4"/>
        <v>0.31762530193031324</v>
      </c>
    </row>
    <row r="32" spans="1:15" x14ac:dyDescent="0.2">
      <c r="A32">
        <v>1974</v>
      </c>
      <c r="B32" s="6">
        <v>3</v>
      </c>
      <c r="C32" s="1">
        <v>5638.4110000000001</v>
      </c>
      <c r="D32" s="1">
        <f t="shared" si="2"/>
        <v>-0.94962852073745552</v>
      </c>
      <c r="E32" s="7">
        <v>5718.0512794824363</v>
      </c>
      <c r="F32" s="1">
        <f t="shared" si="0"/>
        <v>-1.392787080595137</v>
      </c>
      <c r="G32" s="1">
        <f t="shared" si="1"/>
        <v>8.6513833409222176</v>
      </c>
      <c r="J32">
        <v>1969</v>
      </c>
      <c r="K32" s="6">
        <v>7</v>
      </c>
      <c r="M32">
        <f>L30+2/3*(L33-L30)</f>
        <v>8.4885021989071099</v>
      </c>
      <c r="N32" s="1">
        <f t="shared" si="3"/>
        <v>4858.5834290690782</v>
      </c>
      <c r="O32" s="1">
        <f t="shared" si="4"/>
        <v>0.31762530193049088</v>
      </c>
    </row>
    <row r="33" spans="1:15" x14ac:dyDescent="0.2">
      <c r="A33">
        <v>1974</v>
      </c>
      <c r="B33" s="6">
        <v>4</v>
      </c>
      <c r="C33" s="1">
        <v>5616.5259999999998</v>
      </c>
      <c r="D33" s="1">
        <f t="shared" si="2"/>
        <v>-0.38889649195681386</v>
      </c>
      <c r="E33" s="7">
        <v>5766.6030098338369</v>
      </c>
      <c r="F33" s="1">
        <f t="shared" si="0"/>
        <v>-2.6025202285974824</v>
      </c>
      <c r="G33" s="1">
        <f t="shared" si="1"/>
        <v>8.6598384529996952</v>
      </c>
      <c r="J33">
        <v>1969</v>
      </c>
      <c r="K33" s="6">
        <v>8</v>
      </c>
      <c r="L33" s="1">
        <f>G12</f>
        <v>8.491678451926413</v>
      </c>
      <c r="M33" s="1">
        <f>L33</f>
        <v>8.491678451926413</v>
      </c>
      <c r="N33" s="1">
        <f t="shared" si="3"/>
        <v>4874.0400534354831</v>
      </c>
      <c r="O33" s="1">
        <f t="shared" si="4"/>
        <v>0.31762530193031324</v>
      </c>
    </row>
    <row r="34" spans="1:15" x14ac:dyDescent="0.2">
      <c r="A34">
        <v>1975</v>
      </c>
      <c r="B34" s="6">
        <v>1</v>
      </c>
      <c r="C34" s="1">
        <v>5548.1559999999999</v>
      </c>
      <c r="D34" s="1">
        <f t="shared" si="2"/>
        <v>-1.2247703008174682</v>
      </c>
      <c r="E34" s="7">
        <v>5814.0235330936403</v>
      </c>
      <c r="F34" s="1">
        <f t="shared" si="0"/>
        <v>-4.5728664767232585</v>
      </c>
      <c r="G34" s="1">
        <f t="shared" si="1"/>
        <v>8.668028128770354</v>
      </c>
      <c r="J34">
        <v>1969</v>
      </c>
      <c r="K34" s="6">
        <v>9</v>
      </c>
      <c r="M34">
        <f>L33+1/3*(L36-L33)</f>
        <v>8.4946737154492542</v>
      </c>
      <c r="N34" s="1">
        <f t="shared" si="3"/>
        <v>4888.6609736397941</v>
      </c>
      <c r="O34" s="1">
        <f t="shared" si="4"/>
        <v>0.2995263522841185</v>
      </c>
    </row>
    <row r="35" spans="1:15" x14ac:dyDescent="0.2">
      <c r="A35">
        <v>1975</v>
      </c>
      <c r="B35" s="6">
        <v>2</v>
      </c>
      <c r="C35" s="1">
        <v>5587.8</v>
      </c>
      <c r="D35" s="1">
        <f t="shared" si="2"/>
        <v>0.71200294754483195</v>
      </c>
      <c r="E35" s="7">
        <v>5860.4905355551855</v>
      </c>
      <c r="F35" s="1">
        <f t="shared" si="0"/>
        <v>-4.653032607096474</v>
      </c>
      <c r="G35" s="1">
        <f t="shared" si="1"/>
        <v>8.6759885882067547</v>
      </c>
      <c r="J35">
        <v>1969</v>
      </c>
      <c r="K35" s="6">
        <v>10</v>
      </c>
      <c r="M35">
        <f>L33+2/3*(L36-L33)</f>
        <v>8.4976689789720972</v>
      </c>
      <c r="N35" s="1">
        <f t="shared" si="3"/>
        <v>4903.3257530051542</v>
      </c>
      <c r="O35" s="1">
        <f t="shared" si="4"/>
        <v>0.29952635228429614</v>
      </c>
    </row>
    <row r="36" spans="1:15" x14ac:dyDescent="0.2">
      <c r="A36">
        <v>1975</v>
      </c>
      <c r="B36" s="6">
        <v>3</v>
      </c>
      <c r="C36" s="1">
        <v>5683.4440000000004</v>
      </c>
      <c r="D36" s="1">
        <f t="shared" si="2"/>
        <v>1.6971737239067863</v>
      </c>
      <c r="E36" s="7">
        <v>5906.5530268975344</v>
      </c>
      <c r="F36" s="1">
        <f t="shared" si="0"/>
        <v>-3.777313534332627</v>
      </c>
      <c r="G36" s="1">
        <f t="shared" si="1"/>
        <v>8.6838176960673188</v>
      </c>
      <c r="J36">
        <v>1969</v>
      </c>
      <c r="K36" s="6">
        <v>11</v>
      </c>
      <c r="L36" s="1">
        <f>G13</f>
        <v>8.5006642424949383</v>
      </c>
      <c r="M36" s="1">
        <f>L36</f>
        <v>8.5006642424949383</v>
      </c>
      <c r="N36" s="1">
        <f t="shared" si="3"/>
        <v>4918.0345230982321</v>
      </c>
      <c r="O36" s="1">
        <f t="shared" si="4"/>
        <v>0.2995263522841185</v>
      </c>
    </row>
    <row r="37" spans="1:15" x14ac:dyDescent="0.2">
      <c r="A37">
        <v>1975</v>
      </c>
      <c r="B37" s="6">
        <v>4</v>
      </c>
      <c r="C37" s="1">
        <v>5759.9719999999998</v>
      </c>
      <c r="D37" s="1">
        <f t="shared" si="2"/>
        <v>1.3375226572275523</v>
      </c>
      <c r="E37" s="7">
        <v>5952.6803750531972</v>
      </c>
      <c r="F37" s="1">
        <f t="shared" si="0"/>
        <v>-3.2373378530587638</v>
      </c>
      <c r="G37" s="1">
        <f t="shared" si="1"/>
        <v>8.6915968803047985</v>
      </c>
      <c r="J37">
        <v>1969</v>
      </c>
      <c r="K37" s="6">
        <v>12</v>
      </c>
      <c r="M37">
        <f>L36+1/3*(L39-L36)</f>
        <v>8.5034954834014034</v>
      </c>
      <c r="N37" s="1">
        <f t="shared" si="3"/>
        <v>4931.9783935332025</v>
      </c>
      <c r="O37" s="1">
        <f t="shared" si="4"/>
        <v>0.28312409064650268</v>
      </c>
    </row>
    <row r="38" spans="1:15" x14ac:dyDescent="0.2">
      <c r="A38">
        <v>1976</v>
      </c>
      <c r="B38" s="6">
        <v>1</v>
      </c>
      <c r="C38" s="1">
        <v>5889.5</v>
      </c>
      <c r="D38" s="1">
        <f t="shared" si="2"/>
        <v>2.2238490831828273</v>
      </c>
      <c r="E38" s="7">
        <v>5998.7456724307858</v>
      </c>
      <c r="F38" s="1">
        <f t="shared" si="0"/>
        <v>-1.8211419252671446</v>
      </c>
      <c r="G38" s="1">
        <f t="shared" si="1"/>
        <v>8.6993056717603654</v>
      </c>
      <c r="J38">
        <v>1970</v>
      </c>
      <c r="K38" s="6">
        <v>1</v>
      </c>
      <c r="M38">
        <f>L36+2/3*(L39-L36)</f>
        <v>8.5063267243078666</v>
      </c>
      <c r="N38" s="1">
        <f t="shared" si="3"/>
        <v>4945.9617983638245</v>
      </c>
      <c r="O38" s="1">
        <f t="shared" si="4"/>
        <v>0.28312409064632504</v>
      </c>
    </row>
    <row r="39" spans="1:15" x14ac:dyDescent="0.2">
      <c r="A39">
        <v>1976</v>
      </c>
      <c r="B39" s="6">
        <v>2</v>
      </c>
      <c r="C39" s="1">
        <v>5932.7110000000002</v>
      </c>
      <c r="D39" s="1">
        <f t="shared" si="2"/>
        <v>0.73101710716851898</v>
      </c>
      <c r="E39" s="7">
        <v>6045.5583094430131</v>
      </c>
      <c r="F39" s="1">
        <f t="shared" si="0"/>
        <v>-1.8666151853460433</v>
      </c>
      <c r="G39" s="1">
        <f t="shared" si="1"/>
        <v>8.7070791176662929</v>
      </c>
      <c r="J39">
        <v>1970</v>
      </c>
      <c r="K39" s="6">
        <v>2</v>
      </c>
      <c r="L39" s="1">
        <f>G14</f>
        <v>8.5091579652143317</v>
      </c>
      <c r="M39" s="1">
        <f>L39</f>
        <v>8.5091579652143317</v>
      </c>
      <c r="N39" s="1">
        <f t="shared" si="3"/>
        <v>4959.9848496801169</v>
      </c>
      <c r="O39" s="1">
        <f t="shared" si="4"/>
        <v>0.28312409064650268</v>
      </c>
    </row>
    <row r="40" spans="1:15" x14ac:dyDescent="0.2">
      <c r="A40">
        <v>1976</v>
      </c>
      <c r="B40" s="6">
        <v>3</v>
      </c>
      <c r="C40" s="1">
        <v>5965.2650000000003</v>
      </c>
      <c r="D40" s="1">
        <f t="shared" si="2"/>
        <v>0.54722048919622068</v>
      </c>
      <c r="E40" s="7">
        <v>6093.8071413178213</v>
      </c>
      <c r="F40" s="1">
        <f t="shared" si="0"/>
        <v>-2.1093897187238975</v>
      </c>
      <c r="G40" s="1">
        <f t="shared" si="1"/>
        <v>8.7150283117389638</v>
      </c>
      <c r="J40">
        <v>1970</v>
      </c>
      <c r="K40" s="6">
        <v>3</v>
      </c>
      <c r="M40">
        <f>L39+1/3*(L42-L39)</f>
        <v>8.5118263270541412</v>
      </c>
      <c r="N40" s="1">
        <f t="shared" si="3"/>
        <v>4973.2375576256709</v>
      </c>
      <c r="O40" s="1">
        <f t="shared" si="4"/>
        <v>0.26683618398095632</v>
      </c>
    </row>
    <row r="41" spans="1:15" x14ac:dyDescent="0.2">
      <c r="A41">
        <v>1976</v>
      </c>
      <c r="B41" s="6">
        <v>4</v>
      </c>
      <c r="C41" s="1">
        <v>6008.5039999999999</v>
      </c>
      <c r="D41" s="1">
        <f t="shared" si="2"/>
        <v>0.72223187122038013</v>
      </c>
      <c r="E41" s="7">
        <v>6142.8347970621298</v>
      </c>
      <c r="F41" s="1">
        <f t="shared" si="0"/>
        <v>-2.1867883721433445</v>
      </c>
      <c r="G41" s="1">
        <f t="shared" si="1"/>
        <v>8.7230416079262092</v>
      </c>
      <c r="J41">
        <v>1970</v>
      </c>
      <c r="K41" s="6">
        <v>4</v>
      </c>
      <c r="M41">
        <f>L39+2/3*(L42-L39)</f>
        <v>8.514494688893949</v>
      </c>
      <c r="N41" s="1">
        <f t="shared" si="3"/>
        <v>4986.5256758140322</v>
      </c>
      <c r="O41" s="1">
        <f t="shared" si="4"/>
        <v>0.26683618398077869</v>
      </c>
    </row>
    <row r="42" spans="1:15" x14ac:dyDescent="0.2">
      <c r="A42">
        <v>1977</v>
      </c>
      <c r="B42" s="6">
        <v>1</v>
      </c>
      <c r="C42" s="1">
        <v>6079.4939999999997</v>
      </c>
      <c r="D42" s="1">
        <f t="shared" si="2"/>
        <v>1.1745669738028042</v>
      </c>
      <c r="E42" s="7">
        <v>6193.4074085269021</v>
      </c>
      <c r="F42" s="1">
        <f t="shared" si="0"/>
        <v>-1.8392687742464608</v>
      </c>
      <c r="G42" s="1">
        <f t="shared" si="1"/>
        <v>8.7312406841007828</v>
      </c>
      <c r="J42">
        <v>1970</v>
      </c>
      <c r="K42" s="6">
        <v>5</v>
      </c>
      <c r="L42" s="1">
        <f>G15</f>
        <v>8.5171630507337586</v>
      </c>
      <c r="M42" s="1">
        <f>L42</f>
        <v>8.5171630507337586</v>
      </c>
      <c r="N42" s="1">
        <f t="shared" si="3"/>
        <v>4999.849298858735</v>
      </c>
      <c r="O42" s="1">
        <f t="shared" si="4"/>
        <v>0.26683618398095632</v>
      </c>
    </row>
    <row r="43" spans="1:15" x14ac:dyDescent="0.2">
      <c r="A43">
        <v>1977</v>
      </c>
      <c r="B43" s="6">
        <v>2</v>
      </c>
      <c r="C43" s="1">
        <v>6197.6859999999997</v>
      </c>
      <c r="D43" s="1">
        <f t="shared" si="2"/>
        <v>1.9254527747927241</v>
      </c>
      <c r="E43" s="7">
        <v>6245.184962159844</v>
      </c>
      <c r="F43" s="1">
        <f t="shared" si="0"/>
        <v>-0.76056934178322377</v>
      </c>
      <c r="G43" s="1">
        <f t="shared" si="1"/>
        <v>8.7395660397607706</v>
      </c>
      <c r="J43">
        <v>1970</v>
      </c>
      <c r="K43" s="6">
        <v>6</v>
      </c>
      <c r="M43">
        <f>L42+1/3*(L45-L42)</f>
        <v>8.5197031036278066</v>
      </c>
      <c r="N43" s="1">
        <f t="shared" si="3"/>
        <v>5012.5653233907187</v>
      </c>
      <c r="O43" s="1">
        <f t="shared" si="4"/>
        <v>0.25400528940480172</v>
      </c>
    </row>
    <row r="44" spans="1:15" x14ac:dyDescent="0.2">
      <c r="A44">
        <v>1977</v>
      </c>
      <c r="B44" s="6">
        <v>3</v>
      </c>
      <c r="C44" s="1">
        <v>6309.5140000000001</v>
      </c>
      <c r="D44" s="1">
        <f t="shared" si="2"/>
        <v>1.7882656406156272</v>
      </c>
      <c r="E44" s="7">
        <v>6297.7354755047518</v>
      </c>
      <c r="F44" s="1">
        <f t="shared" si="0"/>
        <v>0.18702793315250599</v>
      </c>
      <c r="G44" s="1">
        <f t="shared" si="1"/>
        <v>8.7479453994300087</v>
      </c>
      <c r="J44">
        <v>1970</v>
      </c>
      <c r="K44" s="6">
        <v>7</v>
      </c>
      <c r="M44">
        <f>L42+2/3*(L45-L42)</f>
        <v>8.5222431565218546</v>
      </c>
      <c r="N44" s="1">
        <f t="shared" si="3"/>
        <v>5025.3136883534307</v>
      </c>
      <c r="O44" s="1">
        <f t="shared" si="4"/>
        <v>0.25400528940480172</v>
      </c>
    </row>
    <row r="45" spans="1:15" x14ac:dyDescent="0.2">
      <c r="A45">
        <v>1977</v>
      </c>
      <c r="B45" s="6">
        <v>4</v>
      </c>
      <c r="C45" s="1">
        <v>6309.652</v>
      </c>
      <c r="D45" s="1">
        <f t="shared" si="2"/>
        <v>2.1871492933200898E-3</v>
      </c>
      <c r="E45" s="7">
        <v>6351.7144099042789</v>
      </c>
      <c r="F45" s="1">
        <f t="shared" si="0"/>
        <v>-0.66222136559997979</v>
      </c>
      <c r="G45" s="1">
        <f t="shared" si="1"/>
        <v>8.7564800412588237</v>
      </c>
      <c r="J45">
        <v>1970</v>
      </c>
      <c r="K45" s="6">
        <v>8</v>
      </c>
      <c r="L45" s="1">
        <f>G16</f>
        <v>8.5247832094159026</v>
      </c>
      <c r="M45" s="1">
        <f>L45</f>
        <v>8.5247832094159026</v>
      </c>
      <c r="N45" s="1">
        <f t="shared" si="3"/>
        <v>5038.094475997691</v>
      </c>
      <c r="O45" s="1">
        <f t="shared" si="4"/>
        <v>0.25400528940480172</v>
      </c>
    </row>
    <row r="46" spans="1:15" x14ac:dyDescent="0.2">
      <c r="A46">
        <v>1978</v>
      </c>
      <c r="B46">
        <v>1</v>
      </c>
      <c r="C46" s="1">
        <v>6329.7910000000002</v>
      </c>
      <c r="D46" s="1">
        <f t="shared" si="2"/>
        <v>0.31866937558344688</v>
      </c>
      <c r="E46" s="7">
        <v>6406.9951549044226</v>
      </c>
      <c r="F46" s="1">
        <f t="shared" si="0"/>
        <v>-1.2049978662044714</v>
      </c>
      <c r="G46" s="1">
        <f t="shared" si="1"/>
        <v>8.7651456654196664</v>
      </c>
      <c r="J46">
        <v>1970</v>
      </c>
      <c r="K46" s="6">
        <v>9</v>
      </c>
      <c r="M46">
        <f>L45+1/3*(L48-L45)</f>
        <v>8.5272288005280998</v>
      </c>
      <c r="N46" s="1">
        <f t="shared" si="3"/>
        <v>5050.4306735696919</v>
      </c>
      <c r="O46" s="1">
        <f t="shared" si="4"/>
        <v>0.24455911121972207</v>
      </c>
    </row>
    <row r="47" spans="1:15" x14ac:dyDescent="0.2">
      <c r="A47">
        <v>1978</v>
      </c>
      <c r="B47">
        <v>2</v>
      </c>
      <c r="C47" s="1">
        <v>6574.39</v>
      </c>
      <c r="D47" s="1">
        <f t="shared" si="2"/>
        <v>3.7914579861068276</v>
      </c>
      <c r="E47" s="7">
        <v>6463.3544265837145</v>
      </c>
      <c r="F47" s="1">
        <f t="shared" si="0"/>
        <v>1.7179248744212172</v>
      </c>
      <c r="G47" s="1">
        <f t="shared" si="1"/>
        <v>8.7739037230883348</v>
      </c>
      <c r="J47">
        <v>1970</v>
      </c>
      <c r="K47" s="6">
        <v>10</v>
      </c>
      <c r="M47">
        <f>L45+2/3*(L48-L45)</f>
        <v>8.5296743916402988</v>
      </c>
      <c r="N47" s="1">
        <f t="shared" si="3"/>
        <v>5062.7970773578136</v>
      </c>
      <c r="O47" s="1">
        <f t="shared" si="4"/>
        <v>0.24455911121989971</v>
      </c>
    </row>
    <row r="48" spans="1:15" x14ac:dyDescent="0.2">
      <c r="A48">
        <v>1978</v>
      </c>
      <c r="B48">
        <v>3</v>
      </c>
      <c r="C48" s="1">
        <v>6640.4970000000003</v>
      </c>
      <c r="D48" s="1">
        <f t="shared" si="2"/>
        <v>1.0005011990354973</v>
      </c>
      <c r="E48" s="7">
        <v>6521.2465790980496</v>
      </c>
      <c r="F48" s="1">
        <f t="shared" si="0"/>
        <v>1.8286445613661106</v>
      </c>
      <c r="G48" s="1">
        <f t="shared" si="1"/>
        <v>8.7828208297588226</v>
      </c>
      <c r="J48">
        <v>1970</v>
      </c>
      <c r="K48" s="6">
        <v>11</v>
      </c>
      <c r="L48" s="1">
        <f>G17</f>
        <v>8.5321199827524961</v>
      </c>
      <c r="M48" s="1">
        <f>L48</f>
        <v>8.5321199827524961</v>
      </c>
      <c r="N48" s="1">
        <f t="shared" si="3"/>
        <v>5075.1937613244963</v>
      </c>
      <c r="O48" s="1">
        <f t="shared" si="4"/>
        <v>0.24455911121972207</v>
      </c>
    </row>
    <row r="49" spans="1:15" x14ac:dyDescent="0.2">
      <c r="A49">
        <v>1978</v>
      </c>
      <c r="B49">
        <v>4</v>
      </c>
      <c r="C49" s="1">
        <v>6729.7550000000001</v>
      </c>
      <c r="D49" s="1">
        <f t="shared" si="2"/>
        <v>1.3351928748656761</v>
      </c>
      <c r="E49" s="7">
        <v>6580.1094509602426</v>
      </c>
      <c r="F49" s="1">
        <f t="shared" si="0"/>
        <v>2.274210636692664</v>
      </c>
      <c r="G49" s="1">
        <f t="shared" si="1"/>
        <v>8.7918066580655569</v>
      </c>
      <c r="J49">
        <v>1970</v>
      </c>
      <c r="K49" s="6">
        <v>12</v>
      </c>
      <c r="M49">
        <f>L48+1/3*(L51-L48)</f>
        <v>8.534541028125842</v>
      </c>
      <c r="N49" s="1">
        <f t="shared" si="3"/>
        <v>5087.495921734404</v>
      </c>
      <c r="O49" s="1">
        <f t="shared" si="4"/>
        <v>0.24210453733459758</v>
      </c>
    </row>
    <row r="50" spans="1:15" x14ac:dyDescent="0.2">
      <c r="A50">
        <v>1979</v>
      </c>
      <c r="B50">
        <v>1</v>
      </c>
      <c r="C50" s="1">
        <v>6741.8540000000003</v>
      </c>
      <c r="D50" s="1">
        <f t="shared" si="2"/>
        <v>0.17962224487124701</v>
      </c>
      <c r="E50" s="1">
        <v>6640.6437524743496</v>
      </c>
      <c r="F50" s="1">
        <f>(C50/E50-1)*100</f>
        <v>1.5241029529394545</v>
      </c>
      <c r="G50" s="1">
        <f t="shared" ref="G50:G81" si="5">LN(E50)</f>
        <v>8.8009641884449152</v>
      </c>
      <c r="J50">
        <v>1971</v>
      </c>
      <c r="K50" s="6">
        <v>1</v>
      </c>
      <c r="M50">
        <f>L48+2/3*(L51-L48)</f>
        <v>8.5369620734991898</v>
      </c>
      <c r="N50" s="1">
        <f t="shared" si="3"/>
        <v>5099.8279023162931</v>
      </c>
      <c r="O50" s="1">
        <f t="shared" si="4"/>
        <v>0.24210453733477522</v>
      </c>
    </row>
    <row r="51" spans="1:15" x14ac:dyDescent="0.2">
      <c r="A51">
        <v>1979</v>
      </c>
      <c r="B51">
        <v>2</v>
      </c>
      <c r="C51" s="1">
        <v>6749.0630000000001</v>
      </c>
      <c r="D51" s="1">
        <f>(LN(C51)-LN(C50))*100</f>
        <v>0.10687191517302352</v>
      </c>
      <c r="E51" s="1">
        <v>6697.8523975203807</v>
      </c>
      <c r="F51" s="1">
        <f t="shared" ref="F51:F114" si="6">(C51/E51-1)*100</f>
        <v>0.76458242792238895</v>
      </c>
      <c r="G51" s="1">
        <f t="shared" si="5"/>
        <v>8.809542216312348</v>
      </c>
      <c r="J51">
        <v>1971</v>
      </c>
      <c r="K51" s="6">
        <v>2</v>
      </c>
      <c r="L51" s="1">
        <f>G18</f>
        <v>8.5393831188725358</v>
      </c>
      <c r="M51" s="1">
        <f>L51</f>
        <v>8.5393831188725358</v>
      </c>
      <c r="N51" s="1">
        <f t="shared" si="3"/>
        <v>5112.1897753535995</v>
      </c>
      <c r="O51" s="1">
        <f t="shared" si="4"/>
        <v>0.24210453733459758</v>
      </c>
    </row>
    <row r="52" spans="1:15" x14ac:dyDescent="0.2">
      <c r="A52">
        <v>1979</v>
      </c>
      <c r="B52">
        <v>3</v>
      </c>
      <c r="C52" s="1">
        <v>6799.2</v>
      </c>
      <c r="D52" s="1">
        <f t="shared" ref="D52:D115" si="7">(LN(C52)-LN(C51))*100</f>
        <v>0.74012777683236664</v>
      </c>
      <c r="E52" s="1">
        <v>6750.5232274894615</v>
      </c>
      <c r="F52" s="1">
        <f t="shared" si="6"/>
        <v>0.72108147576348536</v>
      </c>
      <c r="G52" s="1">
        <f t="shared" si="5"/>
        <v>8.8173752960460536</v>
      </c>
      <c r="J52">
        <v>1971</v>
      </c>
      <c r="K52" s="6">
        <v>3</v>
      </c>
      <c r="M52">
        <f>L51+1/3*(L54-L51)</f>
        <v>8.5418340392399923</v>
      </c>
      <c r="N52" s="1">
        <f t="shared" si="3"/>
        <v>5124.7347124374237</v>
      </c>
      <c r="O52" s="1">
        <f t="shared" si="4"/>
        <v>0.24509203674565327</v>
      </c>
    </row>
    <row r="53" spans="1:15" x14ac:dyDescent="0.2">
      <c r="A53">
        <v>1979</v>
      </c>
      <c r="B53">
        <v>4</v>
      </c>
      <c r="C53" s="1">
        <v>6816.2030000000004</v>
      </c>
      <c r="D53" s="1">
        <f t="shared" si="7"/>
        <v>0.24976137450849478</v>
      </c>
      <c r="E53" s="1">
        <v>6798.0491675547446</v>
      </c>
      <c r="F53" s="1">
        <f t="shared" si="6"/>
        <v>0.26704473589127531</v>
      </c>
      <c r="G53" s="1">
        <f t="shared" si="5"/>
        <v>8.824390962879912</v>
      </c>
      <c r="J53">
        <v>1971</v>
      </c>
      <c r="K53" s="6">
        <v>4</v>
      </c>
      <c r="M53">
        <f>L51+2/3*(L54-L51)</f>
        <v>8.5442849596074506</v>
      </c>
      <c r="N53" s="1">
        <f t="shared" si="3"/>
        <v>5137.3104338726507</v>
      </c>
      <c r="O53" s="1">
        <f t="shared" si="4"/>
        <v>0.24509203674583091</v>
      </c>
    </row>
    <row r="54" spans="1:15" x14ac:dyDescent="0.2">
      <c r="A54">
        <v>1980</v>
      </c>
      <c r="B54">
        <v>1</v>
      </c>
      <c r="C54" s="1">
        <v>6837.6409999999996</v>
      </c>
      <c r="D54" s="1">
        <f t="shared" si="7"/>
        <v>0.31402171603254203</v>
      </c>
      <c r="E54" s="1">
        <v>6839.7121288797953</v>
      </c>
      <c r="F54" s="1">
        <f t="shared" si="6"/>
        <v>-3.0280936401561043E-2</v>
      </c>
      <c r="G54" s="1">
        <f t="shared" si="5"/>
        <v>8.8305009233098559</v>
      </c>
      <c r="J54">
        <v>1971</v>
      </c>
      <c r="K54" s="6">
        <v>5</v>
      </c>
      <c r="L54" s="1">
        <f>G19</f>
        <v>8.5467358799749071</v>
      </c>
      <c r="M54" s="1">
        <f>L54</f>
        <v>8.5467358799749071</v>
      </c>
      <c r="N54" s="1">
        <f t="shared" si="3"/>
        <v>5149.9170152017923</v>
      </c>
      <c r="O54" s="1">
        <f t="shared" si="4"/>
        <v>0.24509203674565327</v>
      </c>
    </row>
    <row r="55" spans="1:15" x14ac:dyDescent="0.2">
      <c r="A55">
        <v>1980</v>
      </c>
      <c r="B55">
        <v>2</v>
      </c>
      <c r="C55" s="1">
        <v>6696.7529999999997</v>
      </c>
      <c r="D55" s="1">
        <f t="shared" si="7"/>
        <v>-2.0820007045994515</v>
      </c>
      <c r="E55" s="1">
        <v>6874.8057634624402</v>
      </c>
      <c r="F55" s="1">
        <f t="shared" si="6"/>
        <v>-2.5899315499026687</v>
      </c>
      <c r="G55" s="1">
        <f t="shared" si="5"/>
        <v>8.8356186695483796</v>
      </c>
      <c r="J55">
        <v>1971</v>
      </c>
      <c r="K55" s="6">
        <v>6</v>
      </c>
      <c r="M55">
        <f>L54+1/3*(L57-L54)</f>
        <v>8.5492011934929195</v>
      </c>
      <c r="N55" s="1">
        <f t="shared" si="3"/>
        <v>5162.6288381121467</v>
      </c>
      <c r="O55" s="1">
        <f t="shared" si="4"/>
        <v>0.24653135180123797</v>
      </c>
    </row>
    <row r="56" spans="1:15" x14ac:dyDescent="0.2">
      <c r="A56">
        <v>1980</v>
      </c>
      <c r="B56">
        <v>3</v>
      </c>
      <c r="C56" s="1">
        <v>6688.7939999999999</v>
      </c>
      <c r="D56" s="1">
        <f t="shared" si="7"/>
        <v>-0.11891932302727781</v>
      </c>
      <c r="E56" s="1">
        <v>6903.225209518715</v>
      </c>
      <c r="F56" s="1">
        <f t="shared" si="6"/>
        <v>-3.1062467616302047</v>
      </c>
      <c r="G56" s="1">
        <f t="shared" si="5"/>
        <v>8.8397440030472509</v>
      </c>
      <c r="J56">
        <v>1971</v>
      </c>
      <c r="K56" s="6">
        <v>7</v>
      </c>
      <c r="M56">
        <f>L54+2/3*(L57-L54)</f>
        <v>8.5516665070109319</v>
      </c>
      <c r="N56" s="1">
        <f t="shared" si="3"/>
        <v>5175.3720383128966</v>
      </c>
      <c r="O56" s="1">
        <f t="shared" si="4"/>
        <v>0.24653135180123797</v>
      </c>
    </row>
    <row r="57" spans="1:15" x14ac:dyDescent="0.2">
      <c r="A57">
        <v>1980</v>
      </c>
      <c r="B57">
        <v>4</v>
      </c>
      <c r="C57" s="1">
        <v>6813.5349999999999</v>
      </c>
      <c r="D57" s="1">
        <f t="shared" si="7"/>
        <v>1.847748622376777</v>
      </c>
      <c r="E57" s="1">
        <v>6934.6643978935617</v>
      </c>
      <c r="F57" s="1">
        <f t="shared" si="6"/>
        <v>-1.7467232867152904</v>
      </c>
      <c r="G57" s="1">
        <f t="shared" si="5"/>
        <v>8.8442879390608251</v>
      </c>
      <c r="J57">
        <v>1971</v>
      </c>
      <c r="K57" s="6">
        <v>8</v>
      </c>
      <c r="L57" s="1">
        <f>G20</f>
        <v>8.5541318205289443</v>
      </c>
      <c r="M57" s="1">
        <f>L57</f>
        <v>8.5541318205289443</v>
      </c>
      <c r="N57" s="1">
        <f t="shared" si="3"/>
        <v>5188.1466932543326</v>
      </c>
      <c r="O57" s="1">
        <f t="shared" si="4"/>
        <v>0.24653135180123797</v>
      </c>
    </row>
    <row r="58" spans="1:15" x14ac:dyDescent="0.2">
      <c r="A58">
        <v>1981</v>
      </c>
      <c r="B58">
        <v>1</v>
      </c>
      <c r="C58" s="1">
        <v>6947.0420000000004</v>
      </c>
      <c r="D58" s="1">
        <f t="shared" si="7"/>
        <v>1.9404882412432656</v>
      </c>
      <c r="E58" s="1">
        <v>6971.8991498720216</v>
      </c>
      <c r="F58" s="1">
        <f t="shared" si="6"/>
        <v>-0.35653341130841287</v>
      </c>
      <c r="G58" s="1">
        <f t="shared" si="5"/>
        <v>8.8496429415140678</v>
      </c>
      <c r="J58">
        <v>1971</v>
      </c>
      <c r="K58" s="6">
        <v>9</v>
      </c>
      <c r="M58">
        <f>L57+1/3*(L60-L57)</f>
        <v>8.5566191313814723</v>
      </c>
      <c r="N58" s="1">
        <f t="shared" si="3"/>
        <v>5201.067288936566</v>
      </c>
      <c r="O58" s="1">
        <f t="shared" si="4"/>
        <v>0.24873108525280685</v>
      </c>
    </row>
    <row r="59" spans="1:15" x14ac:dyDescent="0.2">
      <c r="A59">
        <v>1981</v>
      </c>
      <c r="B59">
        <v>2</v>
      </c>
      <c r="C59" s="1">
        <v>6895.5590000000002</v>
      </c>
      <c r="D59" s="1">
        <f t="shared" si="7"/>
        <v>-0.74383762671352827</v>
      </c>
      <c r="E59" s="1">
        <v>7013.7854517753331</v>
      </c>
      <c r="F59" s="1">
        <f t="shared" si="6"/>
        <v>-1.6856297157679334</v>
      </c>
      <c r="G59" s="1">
        <f t="shared" si="5"/>
        <v>8.8556328416630414</v>
      </c>
      <c r="J59">
        <v>1971</v>
      </c>
      <c r="K59" s="6">
        <v>10</v>
      </c>
      <c r="M59">
        <f>L57+2/3*(L60-L57)</f>
        <v>8.5591064422340022</v>
      </c>
      <c r="N59" s="1">
        <f t="shared" si="3"/>
        <v>5214.0200621578515</v>
      </c>
      <c r="O59" s="1">
        <f t="shared" si="4"/>
        <v>0.24873108525298449</v>
      </c>
    </row>
    <row r="60" spans="1:15" x14ac:dyDescent="0.2">
      <c r="A60">
        <v>1981</v>
      </c>
      <c r="B60">
        <v>3</v>
      </c>
      <c r="C60" s="1">
        <v>6978.1350000000002</v>
      </c>
      <c r="D60" s="1">
        <f t="shared" si="7"/>
        <v>1.1904107894579852</v>
      </c>
      <c r="E60" s="1">
        <v>7059.7964493761083</v>
      </c>
      <c r="F60" s="1">
        <f t="shared" si="6"/>
        <v>-1.1567111029571531</v>
      </c>
      <c r="G60" s="1">
        <f t="shared" si="5"/>
        <v>8.8621714985385225</v>
      </c>
      <c r="J60">
        <v>1971</v>
      </c>
      <c r="K60" s="6">
        <v>11</v>
      </c>
      <c r="L60" s="1">
        <f>G21</f>
        <v>8.5615937530865303</v>
      </c>
      <c r="M60" s="1">
        <f>L60</f>
        <v>8.5615937530865303</v>
      </c>
      <c r="N60" s="1">
        <f t="shared" si="3"/>
        <v>5227.0050930533325</v>
      </c>
      <c r="O60" s="1">
        <f t="shared" si="4"/>
        <v>0.24873108525280685</v>
      </c>
    </row>
    <row r="61" spans="1:15" x14ac:dyDescent="0.2">
      <c r="A61">
        <v>1981</v>
      </c>
      <c r="B61">
        <v>4</v>
      </c>
      <c r="C61" s="1">
        <v>6902.1049999999996</v>
      </c>
      <c r="D61" s="1">
        <f t="shared" si="7"/>
        <v>-1.0955251553227185</v>
      </c>
      <c r="E61" s="1">
        <v>7109.741915824221</v>
      </c>
      <c r="F61" s="1">
        <f t="shared" si="6"/>
        <v>-2.9204564424776369</v>
      </c>
      <c r="G61" s="1">
        <f t="shared" si="5"/>
        <v>8.8692212233795704</v>
      </c>
      <c r="J61">
        <v>1971</v>
      </c>
      <c r="K61" s="6">
        <v>12</v>
      </c>
      <c r="M61">
        <f>L60+1/3*(L63-L60)</f>
        <v>8.5641081870777818</v>
      </c>
      <c r="N61" s="1">
        <f t="shared" si="3"/>
        <v>5240.1645897413646</v>
      </c>
      <c r="O61" s="1">
        <f t="shared" si="4"/>
        <v>0.25144339912515079</v>
      </c>
    </row>
    <row r="62" spans="1:15" x14ac:dyDescent="0.2">
      <c r="A62">
        <v>1982</v>
      </c>
      <c r="B62">
        <v>1</v>
      </c>
      <c r="C62" s="1">
        <v>6794.8779999999997</v>
      </c>
      <c r="D62" s="1">
        <f t="shared" si="7"/>
        <v>-1.565734447813405</v>
      </c>
      <c r="E62" s="1">
        <v>7162.9517895922654</v>
      </c>
      <c r="F62" s="1">
        <f t="shared" si="6"/>
        <v>-5.1385769498975993</v>
      </c>
      <c r="G62" s="1">
        <f t="shared" si="5"/>
        <v>8.8766774361146634</v>
      </c>
      <c r="J62">
        <v>1972</v>
      </c>
      <c r="K62" s="6">
        <v>1</v>
      </c>
      <c r="M62">
        <f>L60+2/3*(L63-L60)</f>
        <v>8.5666226210690333</v>
      </c>
      <c r="N62" s="1">
        <f t="shared" si="3"/>
        <v>5253.3572167497241</v>
      </c>
      <c r="O62" s="1">
        <f t="shared" si="4"/>
        <v>0.25144339912515079</v>
      </c>
    </row>
    <row r="63" spans="1:15" x14ac:dyDescent="0.2">
      <c r="A63">
        <v>1982</v>
      </c>
      <c r="B63">
        <v>2</v>
      </c>
      <c r="C63" s="1">
        <v>6825.8760000000002</v>
      </c>
      <c r="D63" s="1">
        <f t="shared" si="7"/>
        <v>0.45515914193003937</v>
      </c>
      <c r="E63" s="1">
        <v>7218.8057046104141</v>
      </c>
      <c r="F63" s="1">
        <f t="shared" si="6"/>
        <v>-5.4431400523699214</v>
      </c>
      <c r="G63" s="1">
        <f t="shared" si="5"/>
        <v>8.8844448033304193</v>
      </c>
      <c r="J63">
        <v>1972</v>
      </c>
      <c r="K63" s="6">
        <v>2</v>
      </c>
      <c r="L63" s="1">
        <f>G22</f>
        <v>8.5691370550602848</v>
      </c>
      <c r="M63" s="1">
        <f>L63</f>
        <v>8.5691370550602848</v>
      </c>
      <c r="N63" s="1">
        <f t="shared" si="3"/>
        <v>5266.5830574872325</v>
      </c>
      <c r="O63" s="1">
        <f t="shared" si="4"/>
        <v>0.25144339912515079</v>
      </c>
    </row>
    <row r="64" spans="1:15" x14ac:dyDescent="0.2">
      <c r="A64">
        <v>1982</v>
      </c>
      <c r="B64">
        <v>3</v>
      </c>
      <c r="C64" s="1">
        <v>6799.7809999999999</v>
      </c>
      <c r="D64" s="1">
        <f t="shared" si="7"/>
        <v>-0.38302787019190987</v>
      </c>
      <c r="E64" s="1">
        <v>7276.9101243108871</v>
      </c>
      <c r="F64" s="1">
        <f t="shared" si="6"/>
        <v>-6.5567543938309996</v>
      </c>
      <c r="G64" s="1">
        <f t="shared" si="5"/>
        <v>8.8924616176195705</v>
      </c>
      <c r="J64">
        <v>1972</v>
      </c>
      <c r="K64" s="6">
        <v>3</v>
      </c>
      <c r="M64">
        <f>L63+1/3*(L66-L63)</f>
        <v>8.5716648358133085</v>
      </c>
      <c r="N64" s="1">
        <f t="shared" si="3"/>
        <v>5279.9126648389492</v>
      </c>
      <c r="O64" s="1">
        <f t="shared" si="4"/>
        <v>0.2527780753023734</v>
      </c>
    </row>
    <row r="65" spans="1:15" x14ac:dyDescent="0.2">
      <c r="A65">
        <v>1982</v>
      </c>
      <c r="B65">
        <v>4</v>
      </c>
      <c r="C65" s="1">
        <v>6802.4970000000003</v>
      </c>
      <c r="D65" s="1">
        <f t="shared" si="7"/>
        <v>3.9934487974768729E-2</v>
      </c>
      <c r="E65" s="1">
        <v>7337.0365752259922</v>
      </c>
      <c r="F65" s="1">
        <f t="shared" si="6"/>
        <v>-7.2854969406981223</v>
      </c>
      <c r="G65" s="1">
        <f t="shared" si="5"/>
        <v>8.9006903037398661</v>
      </c>
      <c r="J65">
        <v>1972</v>
      </c>
      <c r="K65" s="6">
        <v>4</v>
      </c>
      <c r="M65">
        <f>L63+2/3*(L66-L63)</f>
        <v>8.574192616566334</v>
      </c>
      <c r="N65" s="1">
        <f t="shared" si="3"/>
        <v>5293.276009137423</v>
      </c>
      <c r="O65" s="1">
        <f t="shared" si="4"/>
        <v>0.25277807530255103</v>
      </c>
    </row>
    <row r="66" spans="1:15" x14ac:dyDescent="0.2">
      <c r="A66">
        <v>1983</v>
      </c>
      <c r="B66">
        <v>1</v>
      </c>
      <c r="C66" s="1">
        <v>6892.1440000000002</v>
      </c>
      <c r="D66" s="1">
        <f t="shared" si="7"/>
        <v>1.3092461576476921</v>
      </c>
      <c r="E66" s="1">
        <v>7397.1399199902626</v>
      </c>
      <c r="F66" s="1">
        <f t="shared" si="6"/>
        <v>-6.8269077704687708</v>
      </c>
      <c r="G66" s="1">
        <f t="shared" si="5"/>
        <v>8.9088487071843172</v>
      </c>
      <c r="J66">
        <v>1972</v>
      </c>
      <c r="K66" s="6">
        <v>5</v>
      </c>
      <c r="L66" s="1">
        <f>G23</f>
        <v>8.5767203973193578</v>
      </c>
      <c r="M66" s="1">
        <f>L66</f>
        <v>8.5767203973193578</v>
      </c>
      <c r="N66" s="1">
        <f t="shared" si="3"/>
        <v>5306.6731757701145</v>
      </c>
      <c r="O66" s="1">
        <f t="shared" si="4"/>
        <v>0.2527780753023734</v>
      </c>
    </row>
    <row r="67" spans="1:15" x14ac:dyDescent="0.2">
      <c r="A67">
        <v>1983</v>
      </c>
      <c r="B67">
        <v>2</v>
      </c>
      <c r="C67" s="1">
        <v>7048.982</v>
      </c>
      <c r="D67" s="1">
        <f t="shared" si="7"/>
        <v>2.2500996997470324</v>
      </c>
      <c r="E67" s="1">
        <v>7458.6255904070504</v>
      </c>
      <c r="F67" s="1">
        <f t="shared" si="6"/>
        <v>-5.4922128137644517</v>
      </c>
      <c r="G67" s="1">
        <f t="shared" si="5"/>
        <v>8.9171264390131952</v>
      </c>
      <c r="J67">
        <v>1972</v>
      </c>
      <c r="K67" s="6">
        <v>6</v>
      </c>
      <c r="M67">
        <f>L66+1/3*(L69-L66)</f>
        <v>8.5792689641487634</v>
      </c>
      <c r="N67" s="1">
        <f t="shared" ref="N67:N98" si="8">EXP(M67)</f>
        <v>5320.214835583246</v>
      </c>
      <c r="O67" s="1">
        <f t="shared" si="4"/>
        <v>0.25485668294056296</v>
      </c>
    </row>
    <row r="68" spans="1:15" x14ac:dyDescent="0.2">
      <c r="A68">
        <v>1983</v>
      </c>
      <c r="B68">
        <v>3</v>
      </c>
      <c r="C68" s="1">
        <v>7189.8959999999997</v>
      </c>
      <c r="D68" s="1">
        <f t="shared" si="7"/>
        <v>1.9793497859485143</v>
      </c>
      <c r="E68" s="1">
        <v>7521.8081132664474</v>
      </c>
      <c r="F68" s="1">
        <f t="shared" si="6"/>
        <v>-4.4126639269226224</v>
      </c>
      <c r="G68" s="1">
        <f t="shared" si="5"/>
        <v>8.9255618286366207</v>
      </c>
      <c r="J68">
        <v>1972</v>
      </c>
      <c r="K68" s="6">
        <v>7</v>
      </c>
      <c r="M68">
        <f>L66+2/3*(L69-L66)</f>
        <v>8.581817530978169</v>
      </c>
      <c r="N68" s="1">
        <f t="shared" si="8"/>
        <v>5333.7910512366225</v>
      </c>
      <c r="O68" s="1">
        <f t="shared" si="4"/>
        <v>0.25485668294056296</v>
      </c>
    </row>
    <row r="69" spans="1:15" x14ac:dyDescent="0.2">
      <c r="A69">
        <v>1983</v>
      </c>
      <c r="B69">
        <v>4</v>
      </c>
      <c r="C69" s="1">
        <v>7339.893</v>
      </c>
      <c r="D69" s="1">
        <f t="shared" si="7"/>
        <v>2.0647557769226665</v>
      </c>
      <c r="E69" s="1">
        <v>7587.4350873310059</v>
      </c>
      <c r="F69" s="1">
        <f t="shared" si="6"/>
        <v>-3.262526591421322</v>
      </c>
      <c r="G69" s="1">
        <f t="shared" si="5"/>
        <v>8.9342488801194282</v>
      </c>
      <c r="J69">
        <v>1972</v>
      </c>
      <c r="K69" s="6">
        <v>8</v>
      </c>
      <c r="L69" s="1">
        <f>G24</f>
        <v>8.5843660978075746</v>
      </c>
      <c r="M69" s="1">
        <f>L69</f>
        <v>8.5843660978075746</v>
      </c>
      <c r="N69" s="1">
        <f t="shared" si="8"/>
        <v>5347.4019109104311</v>
      </c>
      <c r="O69" s="1">
        <f t="shared" ref="O69:O132" si="9">(M69-M68)*100</f>
        <v>0.25485668294056296</v>
      </c>
    </row>
    <row r="70" spans="1:15" x14ac:dyDescent="0.2">
      <c r="A70">
        <v>1984</v>
      </c>
      <c r="B70">
        <v>1</v>
      </c>
      <c r="C70" s="1">
        <v>7483.3710000000001</v>
      </c>
      <c r="D70" s="1">
        <f t="shared" si="7"/>
        <v>1.9359094051564441</v>
      </c>
      <c r="E70" s="1">
        <v>7655.4853762806015</v>
      </c>
      <c r="F70" s="1">
        <f t="shared" si="6"/>
        <v>-2.2482490374009845</v>
      </c>
      <c r="G70" s="1">
        <f t="shared" si="5"/>
        <v>8.9431777125193825</v>
      </c>
      <c r="J70">
        <v>1972</v>
      </c>
      <c r="K70" s="6">
        <v>9</v>
      </c>
      <c r="M70">
        <f>L69+1/3*(L72-L69)</f>
        <v>8.586932927153418</v>
      </c>
      <c r="N70" s="1">
        <f t="shared" si="8"/>
        <v>5361.1454101220388</v>
      </c>
      <c r="O70" s="1">
        <f t="shared" si="9"/>
        <v>0.25668293458434022</v>
      </c>
    </row>
    <row r="71" spans="1:15" x14ac:dyDescent="0.2">
      <c r="A71">
        <v>1984</v>
      </c>
      <c r="B71">
        <v>2</v>
      </c>
      <c r="C71" s="1">
        <v>7612.6679999999997</v>
      </c>
      <c r="D71" s="1">
        <f t="shared" si="7"/>
        <v>1.7130342842957447</v>
      </c>
      <c r="E71" s="1">
        <v>7725.9234240108108</v>
      </c>
      <c r="F71" s="1">
        <f t="shared" si="6"/>
        <v>-1.4659144000681246</v>
      </c>
      <c r="G71" s="1">
        <f t="shared" si="5"/>
        <v>8.952336631710736</v>
      </c>
      <c r="J71">
        <v>1972</v>
      </c>
      <c r="K71" s="6">
        <v>10</v>
      </c>
      <c r="M71">
        <f>L69+2/3*(L72-L69)</f>
        <v>8.5894997564992615</v>
      </c>
      <c r="N71" s="1">
        <f t="shared" si="8"/>
        <v>5374.9242318647975</v>
      </c>
      <c r="O71" s="1">
        <f t="shared" si="9"/>
        <v>0.25668293458434022</v>
      </c>
    </row>
    <row r="72" spans="1:15" x14ac:dyDescent="0.2">
      <c r="A72">
        <v>1984</v>
      </c>
      <c r="B72">
        <v>3</v>
      </c>
      <c r="C72" s="1">
        <v>7686.0590000000002</v>
      </c>
      <c r="D72" s="1">
        <f t="shared" si="7"/>
        <v>0.95944666497356224</v>
      </c>
      <c r="E72" s="1">
        <v>7798.0363071438187</v>
      </c>
      <c r="F72" s="1">
        <f t="shared" si="6"/>
        <v>-1.435968014681277</v>
      </c>
      <c r="G72" s="1">
        <f t="shared" si="5"/>
        <v>8.9616272254875664</v>
      </c>
      <c r="J72">
        <v>1972</v>
      </c>
      <c r="K72" s="6">
        <v>11</v>
      </c>
      <c r="L72" s="1">
        <f>G25</f>
        <v>8.5920665858451049</v>
      </c>
      <c r="M72" s="1">
        <f>L72</f>
        <v>8.5920665858451049</v>
      </c>
      <c r="N72" s="1">
        <f t="shared" si="8"/>
        <v>5388.738466922081</v>
      </c>
      <c r="O72" s="1">
        <f t="shared" si="9"/>
        <v>0.25668293458434022</v>
      </c>
    </row>
    <row r="73" spans="1:15" x14ac:dyDescent="0.2">
      <c r="A73">
        <v>1984</v>
      </c>
      <c r="B73">
        <v>4</v>
      </c>
      <c r="C73" s="1">
        <v>7749.1509999999998</v>
      </c>
      <c r="D73" s="1">
        <f t="shared" si="7"/>
        <v>0.81751205695450579</v>
      </c>
      <c r="E73" s="1">
        <v>7871.4233189995621</v>
      </c>
      <c r="F73" s="1">
        <f t="shared" si="6"/>
        <v>-1.5533698804437113</v>
      </c>
      <c r="G73" s="1">
        <f t="shared" si="5"/>
        <v>8.9709941788077376</v>
      </c>
      <c r="J73">
        <v>1972</v>
      </c>
      <c r="K73" s="6">
        <v>12</v>
      </c>
      <c r="M73">
        <f>L72+1/3*(L75-L72)</f>
        <v>8.5947015647045646</v>
      </c>
      <c r="N73" s="1">
        <f t="shared" si="8"/>
        <v>5402.956402615172</v>
      </c>
      <c r="O73" s="1">
        <f t="shared" si="9"/>
        <v>0.26349788594597356</v>
      </c>
    </row>
    <row r="74" spans="1:15" x14ac:dyDescent="0.2">
      <c r="A74">
        <v>1985</v>
      </c>
      <c r="B74">
        <v>1</v>
      </c>
      <c r="C74" s="1">
        <v>7824.2470000000003</v>
      </c>
      <c r="D74" s="1">
        <f t="shared" si="7"/>
        <v>0.96442127865650207</v>
      </c>
      <c r="E74" s="1">
        <v>7945.2238886673731</v>
      </c>
      <c r="F74" s="1">
        <f t="shared" si="6"/>
        <v>-1.5226366224862176</v>
      </c>
      <c r="G74" s="1">
        <f t="shared" si="5"/>
        <v>8.980326258393454</v>
      </c>
      <c r="J74">
        <v>1973</v>
      </c>
      <c r="K74" s="6">
        <v>1</v>
      </c>
      <c r="M74">
        <f>L72+2/3*(L75-L72)</f>
        <v>8.5973365435640243</v>
      </c>
      <c r="N74" s="1">
        <f t="shared" si="8"/>
        <v>5417.211851669992</v>
      </c>
      <c r="O74" s="1">
        <f t="shared" si="9"/>
        <v>0.26349788594597356</v>
      </c>
    </row>
    <row r="75" spans="1:15" x14ac:dyDescent="0.2">
      <c r="A75">
        <v>1985</v>
      </c>
      <c r="B75">
        <v>2</v>
      </c>
      <c r="C75" s="1">
        <v>7893.1360000000004</v>
      </c>
      <c r="D75" s="1">
        <f t="shared" si="7"/>
        <v>0.87660192713290286</v>
      </c>
      <c r="E75" s="1">
        <v>8019.5320107226462</v>
      </c>
      <c r="F75" s="1">
        <f t="shared" si="6"/>
        <v>-1.5761020786954405</v>
      </c>
      <c r="G75" s="1">
        <f t="shared" si="5"/>
        <v>8.9896353463802452</v>
      </c>
      <c r="J75">
        <v>1973</v>
      </c>
      <c r="K75" s="6">
        <v>2</v>
      </c>
      <c r="L75" s="1">
        <f>G26</f>
        <v>8.5999715224234841</v>
      </c>
      <c r="M75" s="1">
        <f>L75</f>
        <v>8.5999715224234841</v>
      </c>
      <c r="N75" s="1">
        <f t="shared" si="8"/>
        <v>5431.5049130638008</v>
      </c>
      <c r="O75" s="1">
        <f t="shared" si="9"/>
        <v>0.26349788594597356</v>
      </c>
    </row>
    <row r="76" spans="1:15" x14ac:dyDescent="0.2">
      <c r="A76">
        <v>1985</v>
      </c>
      <c r="B76">
        <v>3</v>
      </c>
      <c r="C76" s="1">
        <v>8013.674</v>
      </c>
      <c r="D76" s="1">
        <f t="shared" si="7"/>
        <v>1.5155811539278474</v>
      </c>
      <c r="E76" s="1">
        <v>8093.9131036038061</v>
      </c>
      <c r="F76" s="1">
        <f t="shared" si="6"/>
        <v>-0.99135118670942157</v>
      </c>
      <c r="G76" s="1">
        <f t="shared" si="5"/>
        <v>8.9988675894755126</v>
      </c>
      <c r="J76">
        <v>1973</v>
      </c>
      <c r="K76" s="6">
        <v>3</v>
      </c>
      <c r="M76">
        <f>L75+1/3*(L78-L75)</f>
        <v>8.6027458353859512</v>
      </c>
      <c r="N76" s="1">
        <f t="shared" si="8"/>
        <v>5446.5945295306046</v>
      </c>
      <c r="O76" s="1">
        <f t="shared" si="9"/>
        <v>0.2774312962467107</v>
      </c>
    </row>
    <row r="77" spans="1:15" x14ac:dyDescent="0.2">
      <c r="A77">
        <v>1985</v>
      </c>
      <c r="B77">
        <v>4</v>
      </c>
      <c r="C77" s="1">
        <v>8073.2389999999996</v>
      </c>
      <c r="D77" s="1">
        <f t="shared" si="7"/>
        <v>0.74054322558865238</v>
      </c>
      <c r="E77" s="1">
        <v>8167.85793088431</v>
      </c>
      <c r="F77" s="1">
        <f t="shared" si="6"/>
        <v>-1.1584301745325098</v>
      </c>
      <c r="G77" s="1">
        <f t="shared" si="5"/>
        <v>9.0079619663147223</v>
      </c>
      <c r="J77">
        <v>1973</v>
      </c>
      <c r="K77" s="6">
        <v>4</v>
      </c>
      <c r="M77">
        <f>L75+2/3*(L78-L75)</f>
        <v>8.6055201483484165</v>
      </c>
      <c r="N77" s="1">
        <f t="shared" si="8"/>
        <v>5461.7260674406743</v>
      </c>
      <c r="O77" s="1">
        <f t="shared" si="9"/>
        <v>0.27743129624653307</v>
      </c>
    </row>
    <row r="78" spans="1:15" x14ac:dyDescent="0.2">
      <c r="A78">
        <v>1986</v>
      </c>
      <c r="B78">
        <v>1</v>
      </c>
      <c r="C78" s="1">
        <v>8148.6030000000001</v>
      </c>
      <c r="D78" s="1">
        <f t="shared" si="7"/>
        <v>0.9291736686918739</v>
      </c>
      <c r="E78" s="1">
        <v>8241.3168930441152</v>
      </c>
      <c r="F78" s="1">
        <f t="shared" si="6"/>
        <v>-1.1249888124356455</v>
      </c>
      <c r="G78" s="1">
        <f t="shared" si="5"/>
        <v>9.016915427251126</v>
      </c>
      <c r="J78">
        <v>1973</v>
      </c>
      <c r="K78" s="6">
        <v>5</v>
      </c>
      <c r="L78" s="1">
        <f>G27</f>
        <v>8.6082944613108836</v>
      </c>
      <c r="M78" s="1">
        <f>L78</f>
        <v>8.6082944613108836</v>
      </c>
      <c r="N78" s="1">
        <f t="shared" si="8"/>
        <v>5476.8996432587128</v>
      </c>
      <c r="O78" s="1">
        <f t="shared" si="9"/>
        <v>0.2774312962467107</v>
      </c>
    </row>
    <row r="79" spans="1:15" x14ac:dyDescent="0.2">
      <c r="A79">
        <v>1986</v>
      </c>
      <c r="B79">
        <v>2</v>
      </c>
      <c r="C79" s="1">
        <v>8185.3029999999999</v>
      </c>
      <c r="D79" s="1">
        <f t="shared" si="7"/>
        <v>0.44937275577208169</v>
      </c>
      <c r="E79" s="1">
        <v>8314.4489141318427</v>
      </c>
      <c r="F79" s="1">
        <f t="shared" si="6"/>
        <v>-1.5532708838024933</v>
      </c>
      <c r="G79" s="1">
        <f t="shared" si="5"/>
        <v>9.0257501133190452</v>
      </c>
      <c r="J79">
        <v>1973</v>
      </c>
      <c r="K79" s="6">
        <v>6</v>
      </c>
      <c r="M79">
        <f>L78+1/3*(L81-L78)</f>
        <v>8.6111024752922525</v>
      </c>
      <c r="N79" s="1">
        <f t="shared" si="8"/>
        <v>5492.3004667758687</v>
      </c>
      <c r="O79" s="1">
        <f t="shared" si="9"/>
        <v>0.28080139813688731</v>
      </c>
    </row>
    <row r="80" spans="1:15" x14ac:dyDescent="0.2">
      <c r="A80">
        <v>1986</v>
      </c>
      <c r="B80">
        <v>3</v>
      </c>
      <c r="C80" s="1">
        <v>8263.6389999999992</v>
      </c>
      <c r="D80" s="1">
        <f t="shared" si="7"/>
        <v>0.95248183419194277</v>
      </c>
      <c r="E80" s="1">
        <v>8387.5249634109623</v>
      </c>
      <c r="F80" s="1">
        <f t="shared" si="6"/>
        <v>-1.4770264643192421</v>
      </c>
      <c r="G80" s="1">
        <f t="shared" si="5"/>
        <v>9.0345007575391101</v>
      </c>
      <c r="J80">
        <v>1973</v>
      </c>
      <c r="K80" s="6">
        <v>7</v>
      </c>
      <c r="M80">
        <f>L78+2/3*(L81-L78)</f>
        <v>8.6139104892736231</v>
      </c>
      <c r="N80" s="1">
        <f t="shared" si="8"/>
        <v>5507.7445967949707</v>
      </c>
      <c r="O80" s="1">
        <f t="shared" si="9"/>
        <v>0.28080139813706495</v>
      </c>
    </row>
    <row r="81" spans="1:15" x14ac:dyDescent="0.2">
      <c r="A81">
        <v>1986</v>
      </c>
      <c r="B81">
        <v>4</v>
      </c>
      <c r="C81" s="1">
        <v>8308.0210000000006</v>
      </c>
      <c r="D81" s="1">
        <f t="shared" si="7"/>
        <v>0.53563862779171245</v>
      </c>
      <c r="E81" s="1">
        <v>8460.4443227776937</v>
      </c>
      <c r="F81" s="1">
        <f t="shared" si="6"/>
        <v>-1.8015995019000419</v>
      </c>
      <c r="G81" s="1">
        <f t="shared" si="5"/>
        <v>9.0431569716440148</v>
      </c>
      <c r="J81">
        <v>1973</v>
      </c>
      <c r="K81" s="6">
        <v>8</v>
      </c>
      <c r="L81" s="1">
        <f>G28</f>
        <v>8.616718503254992</v>
      </c>
      <c r="M81" s="1">
        <f>L81</f>
        <v>8.616718503254992</v>
      </c>
      <c r="N81" s="1">
        <f t="shared" si="8"/>
        <v>5523.2321550921561</v>
      </c>
      <c r="O81" s="1">
        <f t="shared" si="9"/>
        <v>0.28080139813688731</v>
      </c>
    </row>
    <row r="82" spans="1:15" x14ac:dyDescent="0.2">
      <c r="A82">
        <v>1987</v>
      </c>
      <c r="B82">
        <v>1</v>
      </c>
      <c r="C82" s="1">
        <v>8369.93</v>
      </c>
      <c r="D82" s="1">
        <f t="shared" si="7"/>
        <v>0.74240875696691688</v>
      </c>
      <c r="E82" s="1">
        <v>8532.9455385524252</v>
      </c>
      <c r="F82" s="1">
        <f t="shared" si="6"/>
        <v>-1.9104251611112399</v>
      </c>
      <c r="G82" s="1">
        <f t="shared" ref="G82:G113" si="10">LN(E82)</f>
        <v>9.0516898960660139</v>
      </c>
      <c r="J82">
        <v>1973</v>
      </c>
      <c r="K82" s="6">
        <v>9</v>
      </c>
      <c r="M82">
        <f>L81+1/3*(L84-L81)</f>
        <v>8.6195872881530864</v>
      </c>
      <c r="N82" s="1">
        <f t="shared" si="8"/>
        <v>5539.0998697349123</v>
      </c>
      <c r="O82" s="1">
        <f t="shared" si="9"/>
        <v>0.28687848980943897</v>
      </c>
    </row>
    <row r="83" spans="1:15" x14ac:dyDescent="0.2">
      <c r="A83">
        <v>1987</v>
      </c>
      <c r="B83">
        <v>2</v>
      </c>
      <c r="C83" s="1">
        <v>8460.2330000000002</v>
      </c>
      <c r="D83" s="1">
        <f t="shared" si="7"/>
        <v>1.0731193345533185</v>
      </c>
      <c r="E83" s="1">
        <v>8604.9060333000398</v>
      </c>
      <c r="F83" s="1">
        <f t="shared" si="6"/>
        <v>-1.681285452045278</v>
      </c>
      <c r="G83" s="1">
        <f t="shared" si="10"/>
        <v>9.0600877885743998</v>
      </c>
      <c r="J83">
        <v>1973</v>
      </c>
      <c r="K83" s="6">
        <v>10</v>
      </c>
      <c r="M83">
        <f>L81+2/3*(L84-L81)</f>
        <v>8.6224560730511826</v>
      </c>
      <c r="N83" s="1">
        <f t="shared" si="8"/>
        <v>5555.0131707953606</v>
      </c>
      <c r="O83" s="1">
        <f t="shared" si="9"/>
        <v>0.28687848980961661</v>
      </c>
    </row>
    <row r="84" spans="1:15" x14ac:dyDescent="0.2">
      <c r="A84">
        <v>1987</v>
      </c>
      <c r="B84">
        <v>3</v>
      </c>
      <c r="C84" s="1">
        <v>8533.6350000000002</v>
      </c>
      <c r="D84" s="1">
        <f t="shared" si="7"/>
        <v>0.86386991450222439</v>
      </c>
      <c r="E84" s="1">
        <v>8676.4960443237469</v>
      </c>
      <c r="F84" s="1">
        <f t="shared" si="6"/>
        <v>-1.6465292393835429</v>
      </c>
      <c r="G84" s="1">
        <f t="shared" si="10"/>
        <v>9.0683730446235504</v>
      </c>
      <c r="J84">
        <v>1973</v>
      </c>
      <c r="K84" s="6">
        <v>11</v>
      </c>
      <c r="L84" s="1">
        <f>G29</f>
        <v>8.6253248579492769</v>
      </c>
      <c r="M84" s="1">
        <f>L84</f>
        <v>8.6253248579492769</v>
      </c>
      <c r="N84" s="1">
        <f t="shared" si="8"/>
        <v>5570.9721892388752</v>
      </c>
      <c r="O84" s="1">
        <f t="shared" si="9"/>
        <v>0.28687848980943897</v>
      </c>
    </row>
    <row r="85" spans="1:15" x14ac:dyDescent="0.2">
      <c r="A85">
        <v>1987</v>
      </c>
      <c r="B85">
        <v>4</v>
      </c>
      <c r="C85" s="1">
        <v>8680.1620000000003</v>
      </c>
      <c r="D85" s="1">
        <f t="shared" si="7"/>
        <v>1.7024778337509261</v>
      </c>
      <c r="E85" s="1">
        <v>8748.099694401235</v>
      </c>
      <c r="F85" s="1">
        <f t="shared" si="6"/>
        <v>-0.77659945330429414</v>
      </c>
      <c r="G85" s="1">
        <f t="shared" si="10"/>
        <v>9.0765917779824346</v>
      </c>
      <c r="J85">
        <v>1973</v>
      </c>
      <c r="K85" s="6">
        <v>12</v>
      </c>
      <c r="M85">
        <f>L84+1/3*(L87-L84)</f>
        <v>8.628227899205168</v>
      </c>
      <c r="N85" s="1">
        <f t="shared" si="8"/>
        <v>5587.1684491703463</v>
      </c>
      <c r="O85" s="1">
        <f t="shared" si="9"/>
        <v>0.29030412558910257</v>
      </c>
    </row>
    <row r="86" spans="1:15" x14ac:dyDescent="0.2">
      <c r="A86">
        <v>1988</v>
      </c>
      <c r="B86">
        <v>1</v>
      </c>
      <c r="C86" s="1">
        <v>8725.0059999999994</v>
      </c>
      <c r="D86" s="1">
        <f t="shared" si="7"/>
        <v>0.51529636747726926</v>
      </c>
      <c r="E86" s="1">
        <v>8819.1068654029859</v>
      </c>
      <c r="F86" s="1">
        <f t="shared" si="6"/>
        <v>-1.0670112840126755</v>
      </c>
      <c r="G86" s="1">
        <f t="shared" si="10"/>
        <v>9.0846758814474864</v>
      </c>
      <c r="J86">
        <v>1974</v>
      </c>
      <c r="K86" s="6">
        <v>1</v>
      </c>
      <c r="M86">
        <f>L84+2/3*(L87-L84)</f>
        <v>8.6311309404610608</v>
      </c>
      <c r="N86" s="1">
        <f t="shared" si="8"/>
        <v>5603.4117958268826</v>
      </c>
      <c r="O86" s="1">
        <f t="shared" si="9"/>
        <v>0.2903041255892802</v>
      </c>
    </row>
    <row r="87" spans="1:15" x14ac:dyDescent="0.2">
      <c r="A87">
        <v>1988</v>
      </c>
      <c r="B87">
        <v>2</v>
      </c>
      <c r="C87" s="1">
        <v>8839.6409999999996</v>
      </c>
      <c r="D87" s="1">
        <f t="shared" si="7"/>
        <v>1.3053109197841195</v>
      </c>
      <c r="E87" s="1">
        <v>8890.1632677651869</v>
      </c>
      <c r="F87" s="1">
        <f t="shared" si="6"/>
        <v>-0.56829403739271367</v>
      </c>
      <c r="G87" s="1">
        <f t="shared" si="10"/>
        <v>9.0927006936672274</v>
      </c>
      <c r="J87">
        <v>1974</v>
      </c>
      <c r="K87" s="6">
        <v>2</v>
      </c>
      <c r="L87" s="1">
        <f>G30</f>
        <v>8.6340339817169518</v>
      </c>
      <c r="M87" s="1">
        <f>L87</f>
        <v>8.6340339817169518</v>
      </c>
      <c r="N87" s="1">
        <f t="shared" si="8"/>
        <v>5619.7023661017784</v>
      </c>
      <c r="O87" s="1">
        <f t="shared" si="9"/>
        <v>0.29030412558910257</v>
      </c>
    </row>
    <row r="88" spans="1:15" x14ac:dyDescent="0.2">
      <c r="A88">
        <v>1988</v>
      </c>
      <c r="B88">
        <v>3</v>
      </c>
      <c r="C88" s="1">
        <v>8891.4349999999995</v>
      </c>
      <c r="D88" s="1">
        <f t="shared" si="7"/>
        <v>0.58421888570947544</v>
      </c>
      <c r="E88" s="1">
        <v>8960.8550504549858</v>
      </c>
      <c r="F88" s="1">
        <f t="shared" si="6"/>
        <v>-0.77470341908344453</v>
      </c>
      <c r="G88" s="1">
        <f t="shared" si="10"/>
        <v>9.1006209311541273</v>
      </c>
      <c r="J88">
        <v>1974</v>
      </c>
      <c r="K88" s="6">
        <v>3</v>
      </c>
      <c r="M88">
        <f>L87+1/3*(L90-L87)</f>
        <v>8.6369484113228499</v>
      </c>
      <c r="N88" s="1">
        <f t="shared" si="8"/>
        <v>5636.1044828513814</v>
      </c>
      <c r="O88" s="1">
        <f t="shared" si="9"/>
        <v>0.29144296058980501</v>
      </c>
    </row>
    <row r="89" spans="1:15" x14ac:dyDescent="0.2">
      <c r="A89">
        <v>1988</v>
      </c>
      <c r="B89">
        <v>4</v>
      </c>
      <c r="C89" s="1">
        <v>9009.9130000000005</v>
      </c>
      <c r="D89" s="1">
        <f t="shared" si="7"/>
        <v>1.3236961813506198</v>
      </c>
      <c r="E89" s="1">
        <v>9031.6270694378036</v>
      </c>
      <c r="F89" s="1">
        <f t="shared" si="6"/>
        <v>-0.24042256473677526</v>
      </c>
      <c r="G89" s="1">
        <f t="shared" si="10"/>
        <v>9.1084878150565185</v>
      </c>
      <c r="J89">
        <v>1974</v>
      </c>
      <c r="K89" s="6">
        <v>4</v>
      </c>
      <c r="M89">
        <f>L87+2/3*(L90-L87)</f>
        <v>8.6398628409287479</v>
      </c>
      <c r="N89" s="1">
        <f t="shared" si="8"/>
        <v>5652.5544721423294</v>
      </c>
      <c r="O89" s="1">
        <f t="shared" si="9"/>
        <v>0.29144296058980501</v>
      </c>
    </row>
    <row r="90" spans="1:15" x14ac:dyDescent="0.2">
      <c r="A90">
        <v>1989</v>
      </c>
      <c r="B90">
        <v>1</v>
      </c>
      <c r="C90" s="1">
        <v>9101.5079999999998</v>
      </c>
      <c r="D90" s="1">
        <f t="shared" si="7"/>
        <v>1.0114698443642212</v>
      </c>
      <c r="E90" s="1">
        <v>9102.0536788376485</v>
      </c>
      <c r="F90" s="1">
        <f t="shared" si="6"/>
        <v>-5.9951177712513903E-3</v>
      </c>
      <c r="G90" s="1">
        <f t="shared" si="10"/>
        <v>9.1162553460364162</v>
      </c>
      <c r="J90">
        <v>1974</v>
      </c>
      <c r="K90" s="6">
        <v>5</v>
      </c>
      <c r="L90" s="1">
        <f>G31</f>
        <v>8.642777270534646</v>
      </c>
      <c r="M90" s="1">
        <f>L90</f>
        <v>8.642777270534646</v>
      </c>
      <c r="N90" s="1">
        <f t="shared" si="8"/>
        <v>5669.0524736992838</v>
      </c>
      <c r="O90" s="1">
        <f t="shared" si="9"/>
        <v>0.29144296058980501</v>
      </c>
    </row>
    <row r="91" spans="1:15" x14ac:dyDescent="0.2">
      <c r="A91">
        <v>1989</v>
      </c>
      <c r="B91">
        <v>2</v>
      </c>
      <c r="C91" s="1">
        <v>9170.9770000000008</v>
      </c>
      <c r="D91" s="1">
        <f t="shared" si="7"/>
        <v>0.76037095888867867</v>
      </c>
      <c r="E91" s="1">
        <v>9172.3775783773599</v>
      </c>
      <c r="F91" s="1">
        <f t="shared" si="6"/>
        <v>-1.5269523800032214E-2</v>
      </c>
      <c r="G91" s="1">
        <f t="shared" si="10"/>
        <v>9.1239518095475507</v>
      </c>
      <c r="J91">
        <v>1974</v>
      </c>
      <c r="K91" s="6">
        <v>6</v>
      </c>
      <c r="M91">
        <f>L90+1/3*(L93-L90)</f>
        <v>8.6456459606638365</v>
      </c>
      <c r="N91" s="1">
        <f t="shared" si="8"/>
        <v>5685.3385772960501</v>
      </c>
      <c r="O91" s="1">
        <f t="shared" si="9"/>
        <v>0.28686901291905542</v>
      </c>
    </row>
    <row r="92" spans="1:15" x14ac:dyDescent="0.2">
      <c r="A92">
        <v>1989</v>
      </c>
      <c r="B92">
        <v>3</v>
      </c>
      <c r="C92" s="1">
        <v>9238.9230000000007</v>
      </c>
      <c r="D92" s="1">
        <f t="shared" si="7"/>
        <v>0.73814967502627837</v>
      </c>
      <c r="E92" s="1">
        <v>9242.4466874034042</v>
      </c>
      <c r="F92" s="1">
        <f t="shared" si="6"/>
        <v>-3.8125049811821299E-2</v>
      </c>
      <c r="G92" s="1">
        <f t="shared" si="10"/>
        <v>9.1315619225932743</v>
      </c>
      <c r="J92">
        <v>1974</v>
      </c>
      <c r="K92" s="6">
        <v>7</v>
      </c>
      <c r="M92">
        <f>L90+2/3*(L93-L90)</f>
        <v>8.6485146507930271</v>
      </c>
      <c r="N92" s="1">
        <f t="shared" si="8"/>
        <v>5701.6714677538648</v>
      </c>
      <c r="O92" s="1">
        <f t="shared" si="9"/>
        <v>0.28686901291905542</v>
      </c>
    </row>
    <row r="93" spans="1:15" x14ac:dyDescent="0.2">
      <c r="A93">
        <v>1989</v>
      </c>
      <c r="B93">
        <v>4</v>
      </c>
      <c r="C93" s="1">
        <v>9257.1280000000006</v>
      </c>
      <c r="D93" s="1">
        <f t="shared" si="7"/>
        <v>0.19685289447846088</v>
      </c>
      <c r="E93" s="1">
        <v>9311.574564049688</v>
      </c>
      <c r="F93" s="1">
        <f t="shared" si="6"/>
        <v>-0.58471919732990818</v>
      </c>
      <c r="G93" s="1">
        <f t="shared" si="10"/>
        <v>9.1390134820772086</v>
      </c>
      <c r="J93">
        <v>1974</v>
      </c>
      <c r="K93" s="6">
        <v>8</v>
      </c>
      <c r="L93" s="1">
        <f>G32</f>
        <v>8.6513833409222176</v>
      </c>
      <c r="M93" s="1">
        <f>L93</f>
        <v>8.6513833409222176</v>
      </c>
      <c r="N93" s="1">
        <f t="shared" si="8"/>
        <v>5718.0512794824317</v>
      </c>
      <c r="O93" s="1">
        <f t="shared" si="9"/>
        <v>0.28686901291905542</v>
      </c>
    </row>
    <row r="94" spans="1:15" x14ac:dyDescent="0.2">
      <c r="A94">
        <v>1990</v>
      </c>
      <c r="B94">
        <v>1</v>
      </c>
      <c r="C94" s="1">
        <v>9358.2890000000007</v>
      </c>
      <c r="D94" s="1">
        <f t="shared" si="7"/>
        <v>1.0868625271044152</v>
      </c>
      <c r="E94" s="1">
        <v>9378.9695490458143</v>
      </c>
      <c r="F94" s="1">
        <f t="shared" si="6"/>
        <v>-0.22049915971757983</v>
      </c>
      <c r="G94" s="1">
        <f t="shared" si="10"/>
        <v>9.1462251797871534</v>
      </c>
      <c r="J94">
        <v>1974</v>
      </c>
      <c r="K94" s="6">
        <v>9</v>
      </c>
      <c r="M94">
        <f>L93+1/3*(L96-L93)</f>
        <v>8.6542017116147107</v>
      </c>
      <c r="N94" s="1">
        <f t="shared" si="8"/>
        <v>5734.1895988273236</v>
      </c>
      <c r="O94" s="1">
        <f t="shared" si="9"/>
        <v>0.28183706924931329</v>
      </c>
    </row>
    <row r="95" spans="1:15" x14ac:dyDescent="0.2">
      <c r="A95">
        <v>1990</v>
      </c>
      <c r="B95">
        <v>2</v>
      </c>
      <c r="C95" s="1">
        <v>9392.2510000000002</v>
      </c>
      <c r="D95" s="1">
        <f t="shared" si="7"/>
        <v>0.36225129664693156</v>
      </c>
      <c r="E95" s="1">
        <v>9444.9467141435307</v>
      </c>
      <c r="F95" s="1">
        <f t="shared" si="6"/>
        <v>-0.55792494905895218</v>
      </c>
      <c r="G95" s="1">
        <f t="shared" si="10"/>
        <v>9.1532351382196993</v>
      </c>
      <c r="J95">
        <v>1974</v>
      </c>
      <c r="K95" s="6">
        <v>10</v>
      </c>
      <c r="M95">
        <f>L93+2/3*(L96-L93)</f>
        <v>8.6570200823072021</v>
      </c>
      <c r="N95" s="1">
        <f t="shared" si="8"/>
        <v>5750.3734660937871</v>
      </c>
      <c r="O95" s="1">
        <f t="shared" si="9"/>
        <v>0.28183706924913565</v>
      </c>
    </row>
    <row r="96" spans="1:15" x14ac:dyDescent="0.2">
      <c r="A96">
        <v>1990</v>
      </c>
      <c r="B96">
        <v>3</v>
      </c>
      <c r="C96" s="1">
        <v>9398.4989999999998</v>
      </c>
      <c r="D96" s="1">
        <f t="shared" si="7"/>
        <v>6.6500807368008452E-2</v>
      </c>
      <c r="E96" s="1">
        <v>9508.796541563328</v>
      </c>
      <c r="F96" s="1">
        <f t="shared" si="6"/>
        <v>-1.1599526930796467</v>
      </c>
      <c r="G96" s="1">
        <f t="shared" si="10"/>
        <v>9.1599726009032736</v>
      </c>
      <c r="J96">
        <v>1974</v>
      </c>
      <c r="K96" s="6">
        <v>11</v>
      </c>
      <c r="L96" s="1">
        <f>G33</f>
        <v>8.6598384529996952</v>
      </c>
      <c r="M96" s="1">
        <f>L96</f>
        <v>8.6598384529996952</v>
      </c>
      <c r="N96" s="1">
        <f t="shared" si="8"/>
        <v>5766.6030098338388</v>
      </c>
      <c r="O96" s="1">
        <f t="shared" si="9"/>
        <v>0.28183706924931329</v>
      </c>
    </row>
    <row r="97" spans="1:15" x14ac:dyDescent="0.2">
      <c r="A97">
        <v>1990</v>
      </c>
      <c r="B97">
        <v>4</v>
      </c>
      <c r="C97" s="1">
        <v>9312.9369999999999</v>
      </c>
      <c r="D97" s="1">
        <f t="shared" si="7"/>
        <v>-0.91454868953739776</v>
      </c>
      <c r="E97" s="1">
        <v>9570.5625341722589</v>
      </c>
      <c r="F97" s="1">
        <f t="shared" si="6"/>
        <v>-2.6918536214814104</v>
      </c>
      <c r="G97" s="1">
        <f t="shared" si="10"/>
        <v>9.1664472637197001</v>
      </c>
      <c r="J97">
        <v>1974</v>
      </c>
      <c r="K97" s="6">
        <v>12</v>
      </c>
      <c r="M97">
        <f>L96+1/3*(L99-L96)</f>
        <v>8.6625683449232476</v>
      </c>
      <c r="N97" s="1">
        <f t="shared" si="8"/>
        <v>5782.3667196390879</v>
      </c>
      <c r="O97" s="1">
        <f t="shared" si="9"/>
        <v>0.272989192355233</v>
      </c>
    </row>
    <row r="98" spans="1:15" x14ac:dyDescent="0.2">
      <c r="A98">
        <v>1991</v>
      </c>
      <c r="B98">
        <v>1</v>
      </c>
      <c r="C98" s="1">
        <v>9269.3670000000002</v>
      </c>
      <c r="D98" s="1">
        <f t="shared" si="7"/>
        <v>-0.46894163225683627</v>
      </c>
      <c r="E98" s="1">
        <v>9630.7615917847743</v>
      </c>
      <c r="F98" s="1">
        <f t="shared" si="6"/>
        <v>-3.7525027313836778</v>
      </c>
      <c r="G98" s="1">
        <f t="shared" si="10"/>
        <v>9.1727175870009976</v>
      </c>
      <c r="J98">
        <v>1975</v>
      </c>
      <c r="K98" s="6">
        <v>1</v>
      </c>
      <c r="M98">
        <f>L96+2/3*(L99-L96)</f>
        <v>8.6652982368468017</v>
      </c>
      <c r="N98" s="1">
        <f t="shared" si="8"/>
        <v>5798.1735214599421</v>
      </c>
      <c r="O98" s="1">
        <f t="shared" si="9"/>
        <v>0.27298919235541064</v>
      </c>
    </row>
    <row r="99" spans="1:15" x14ac:dyDescent="0.2">
      <c r="A99">
        <v>1991</v>
      </c>
      <c r="B99">
        <v>2</v>
      </c>
      <c r="C99" s="1">
        <v>9341.6419999999998</v>
      </c>
      <c r="D99" s="1">
        <f t="shared" si="7"/>
        <v>0.77669473304666781</v>
      </c>
      <c r="E99" s="1">
        <v>9689.333340457988</v>
      </c>
      <c r="F99" s="1">
        <f t="shared" si="6"/>
        <v>-3.5883928051705705</v>
      </c>
      <c r="G99" s="1">
        <f t="shared" si="10"/>
        <v>9.1787809038037267</v>
      </c>
      <c r="J99">
        <v>1975</v>
      </c>
      <c r="K99" s="6">
        <v>2</v>
      </c>
      <c r="L99" s="1">
        <f>G34</f>
        <v>8.668028128770354</v>
      </c>
      <c r="M99" s="1">
        <f>L99</f>
        <v>8.668028128770354</v>
      </c>
      <c r="N99" s="1">
        <f t="shared" ref="N99:N146" si="11">EXP(M99)</f>
        <v>5814.0235330936384</v>
      </c>
      <c r="O99" s="1">
        <f t="shared" si="9"/>
        <v>0.272989192355233</v>
      </c>
    </row>
    <row r="100" spans="1:15" x14ac:dyDescent="0.2">
      <c r="A100">
        <v>1991</v>
      </c>
      <c r="B100">
        <v>3</v>
      </c>
      <c r="C100" s="1">
        <v>9388.8449999999993</v>
      </c>
      <c r="D100" s="1">
        <f t="shared" si="7"/>
        <v>0.50402426726954275</v>
      </c>
      <c r="E100" s="1">
        <v>9746.9712929761718</v>
      </c>
      <c r="F100" s="1">
        <f t="shared" si="6"/>
        <v>-3.6742315352282229</v>
      </c>
      <c r="G100" s="1">
        <f t="shared" si="10"/>
        <v>9.1847118791165165</v>
      </c>
      <c r="J100">
        <v>1975</v>
      </c>
      <c r="K100" s="6">
        <v>3</v>
      </c>
      <c r="M100">
        <f>L99+1/3*(L102-L99)</f>
        <v>8.6706816152491548</v>
      </c>
      <c r="N100" s="1">
        <f t="shared" si="11"/>
        <v>5829.4714522844279</v>
      </c>
      <c r="O100" s="1">
        <f t="shared" si="9"/>
        <v>0.2653486478800815</v>
      </c>
    </row>
    <row r="101" spans="1:15" x14ac:dyDescent="0.2">
      <c r="A101">
        <v>1991</v>
      </c>
      <c r="B101">
        <v>4</v>
      </c>
      <c r="C101" s="1">
        <v>9421.5650000000005</v>
      </c>
      <c r="D101" s="1">
        <f t="shared" si="7"/>
        <v>0.34789282105691655</v>
      </c>
      <c r="E101" s="1">
        <v>9804.5577231063162</v>
      </c>
      <c r="F101" s="1">
        <f t="shared" si="6"/>
        <v>-3.906272306436831</v>
      </c>
      <c r="G101" s="1">
        <f t="shared" si="10"/>
        <v>9.1906026303317283</v>
      </c>
      <c r="J101">
        <v>1975</v>
      </c>
      <c r="K101" s="6">
        <v>4</v>
      </c>
      <c r="M101">
        <f>L99+2/3*(L102-L99)</f>
        <v>8.6733351017279539</v>
      </c>
      <c r="N101" s="1">
        <f t="shared" si="11"/>
        <v>5844.9604167523667</v>
      </c>
      <c r="O101" s="1">
        <f t="shared" si="9"/>
        <v>0.26534864787990387</v>
      </c>
    </row>
    <row r="102" spans="1:15" x14ac:dyDescent="0.2">
      <c r="A102">
        <v>1992</v>
      </c>
      <c r="B102">
        <v>1</v>
      </c>
      <c r="C102" s="1">
        <v>9534.3459999999995</v>
      </c>
      <c r="D102" s="1">
        <f t="shared" si="7"/>
        <v>1.1899436622236692</v>
      </c>
      <c r="E102" s="1">
        <v>9862.3600046083357</v>
      </c>
      <c r="F102" s="1">
        <f t="shared" si="6"/>
        <v>-3.3259179796221838</v>
      </c>
      <c r="G102" s="1">
        <f t="shared" si="10"/>
        <v>9.1964807703368656</v>
      </c>
      <c r="J102">
        <v>1975</v>
      </c>
      <c r="K102" s="6">
        <v>5</v>
      </c>
      <c r="L102" s="1">
        <f>G35</f>
        <v>8.6759885882067547</v>
      </c>
      <c r="M102" s="1">
        <f>L102</f>
        <v>8.6759885882067547</v>
      </c>
      <c r="N102" s="1">
        <f t="shared" si="11"/>
        <v>5860.4905355551891</v>
      </c>
      <c r="O102" s="1">
        <f t="shared" si="9"/>
        <v>0.2653486478800815</v>
      </c>
    </row>
    <row r="103" spans="1:15" x14ac:dyDescent="0.2">
      <c r="A103">
        <v>1992</v>
      </c>
      <c r="B103">
        <v>2</v>
      </c>
      <c r="C103" s="1">
        <v>9637.732</v>
      </c>
      <c r="D103" s="1">
        <f t="shared" si="7"/>
        <v>1.0785163940074227</v>
      </c>
      <c r="E103" s="1">
        <v>9921.054354304013</v>
      </c>
      <c r="F103" s="1">
        <f t="shared" si="6"/>
        <v>-2.8557685925901688</v>
      </c>
      <c r="G103" s="1">
        <f t="shared" si="10"/>
        <v>9.2024144803471231</v>
      </c>
      <c r="J103">
        <v>1975</v>
      </c>
      <c r="K103" s="6">
        <v>6</v>
      </c>
      <c r="M103">
        <f>L102+1/3*(L105-L102)</f>
        <v>8.6785982908269421</v>
      </c>
      <c r="N103" s="1">
        <f t="shared" si="11"/>
        <v>5875.8046470083482</v>
      </c>
      <c r="O103" s="1">
        <f t="shared" si="9"/>
        <v>0.26097026201874485</v>
      </c>
    </row>
    <row r="104" spans="1:15" x14ac:dyDescent="0.2">
      <c r="A104">
        <v>1992</v>
      </c>
      <c r="B104">
        <v>3</v>
      </c>
      <c r="C104" s="1">
        <v>9732.9789999999994</v>
      </c>
      <c r="D104" s="1">
        <f t="shared" si="7"/>
        <v>0.98342046012422912</v>
      </c>
      <c r="E104" s="1">
        <v>9981.2227684506379</v>
      </c>
      <c r="F104" s="1">
        <f t="shared" si="6"/>
        <v>-2.4871077843819367</v>
      </c>
      <c r="G104" s="1">
        <f t="shared" si="10"/>
        <v>9.2084608836891579</v>
      </c>
      <c r="J104">
        <v>1975</v>
      </c>
      <c r="K104" s="6">
        <v>7</v>
      </c>
      <c r="M104">
        <f>L102+2/3*(L105-L102)</f>
        <v>8.6812079934471313</v>
      </c>
      <c r="N104" s="1">
        <f t="shared" si="11"/>
        <v>5891.1587759324393</v>
      </c>
      <c r="O104" s="1">
        <f t="shared" si="9"/>
        <v>0.26097026201892248</v>
      </c>
    </row>
    <row r="105" spans="1:15" x14ac:dyDescent="0.2">
      <c r="A105">
        <v>1992</v>
      </c>
      <c r="B105">
        <v>4</v>
      </c>
      <c r="C105" s="1">
        <v>9834.51</v>
      </c>
      <c r="D105" s="1">
        <f t="shared" si="7"/>
        <v>1.0377612701912398</v>
      </c>
      <c r="E105" s="1">
        <v>10042.225395793568</v>
      </c>
      <c r="F105" s="1">
        <f t="shared" si="6"/>
        <v>-2.0684199727340813</v>
      </c>
      <c r="G105" s="1">
        <f t="shared" si="10"/>
        <v>9.2145540216518178</v>
      </c>
      <c r="J105">
        <v>1975</v>
      </c>
      <c r="K105" s="6">
        <v>8</v>
      </c>
      <c r="L105" s="1">
        <f>G36</f>
        <v>8.6838176960673188</v>
      </c>
      <c r="M105" s="1">
        <f>L105</f>
        <v>8.6838176960673188</v>
      </c>
      <c r="N105" s="1">
        <f t="shared" si="11"/>
        <v>5906.5530268975317</v>
      </c>
      <c r="O105" s="1">
        <f t="shared" si="9"/>
        <v>0.26097026201874485</v>
      </c>
    </row>
    <row r="106" spans="1:15" x14ac:dyDescent="0.2">
      <c r="A106">
        <v>1993</v>
      </c>
      <c r="B106">
        <v>1</v>
      </c>
      <c r="C106" s="1">
        <v>9850.973</v>
      </c>
      <c r="D106" s="1">
        <f t="shared" si="7"/>
        <v>0.16726034954874791</v>
      </c>
      <c r="E106" s="1">
        <v>10104.285491152221</v>
      </c>
      <c r="F106" s="1">
        <f t="shared" si="6"/>
        <v>-2.5069807397468447</v>
      </c>
      <c r="G106" s="1">
        <f t="shared" si="10"/>
        <v>9.2207149188916677</v>
      </c>
      <c r="J106">
        <v>1975</v>
      </c>
      <c r="K106" s="6">
        <v>9</v>
      </c>
      <c r="M106">
        <f>L105+1/3*(L108-L105)</f>
        <v>8.6864107574798126</v>
      </c>
      <c r="N106" s="1">
        <f t="shared" si="11"/>
        <v>5921.8889565429317</v>
      </c>
      <c r="O106" s="1">
        <f t="shared" si="9"/>
        <v>0.25930614124938245</v>
      </c>
    </row>
    <row r="107" spans="1:15" x14ac:dyDescent="0.2">
      <c r="A107">
        <v>1993</v>
      </c>
      <c r="B107">
        <v>2</v>
      </c>
      <c r="C107" s="1">
        <v>9908.3469999999998</v>
      </c>
      <c r="D107" s="1">
        <f t="shared" si="7"/>
        <v>0.58073011868362556</v>
      </c>
      <c r="E107" s="1">
        <v>10167.904553345943</v>
      </c>
      <c r="F107" s="1">
        <f t="shared" si="6"/>
        <v>-2.552714298055947</v>
      </c>
      <c r="G107" s="1">
        <f t="shared" si="10"/>
        <v>9.2269914258608292</v>
      </c>
      <c r="J107">
        <v>1975</v>
      </c>
      <c r="K107" s="6">
        <v>10</v>
      </c>
      <c r="M107">
        <f>L105+2/3*(L108-L105)</f>
        <v>8.6890038188923047</v>
      </c>
      <c r="N107" s="1">
        <f t="shared" si="11"/>
        <v>5937.2647047994506</v>
      </c>
      <c r="O107" s="1">
        <f t="shared" si="9"/>
        <v>0.25930614124920481</v>
      </c>
    </row>
    <row r="108" spans="1:15" x14ac:dyDescent="0.2">
      <c r="A108">
        <v>1993</v>
      </c>
      <c r="B108">
        <v>3</v>
      </c>
      <c r="C108" s="1">
        <v>9955.6409999999996</v>
      </c>
      <c r="D108" s="1">
        <f t="shared" si="7"/>
        <v>0.47617919789928465</v>
      </c>
      <c r="E108" s="1">
        <v>10232.323591325743</v>
      </c>
      <c r="F108" s="1">
        <f t="shared" si="6"/>
        <v>-2.7040054866941055</v>
      </c>
      <c r="G108" s="1">
        <f t="shared" si="10"/>
        <v>9.2333069681813722</v>
      </c>
      <c r="J108">
        <v>1975</v>
      </c>
      <c r="K108" s="6">
        <v>11</v>
      </c>
      <c r="L108" s="1">
        <f>G37</f>
        <v>8.6915968803047985</v>
      </c>
      <c r="M108" s="1">
        <f>L108</f>
        <v>8.6915968803047985</v>
      </c>
      <c r="N108" s="1">
        <f t="shared" si="11"/>
        <v>5952.6803750531981</v>
      </c>
      <c r="O108" s="1">
        <f t="shared" si="9"/>
        <v>0.25930614124938245</v>
      </c>
    </row>
    <row r="109" spans="1:15" x14ac:dyDescent="0.2">
      <c r="A109">
        <v>1993</v>
      </c>
      <c r="B109">
        <v>4</v>
      </c>
      <c r="C109" s="1">
        <v>10091.049000000001</v>
      </c>
      <c r="D109" s="1">
        <f t="shared" si="7"/>
        <v>1.3509468085590726</v>
      </c>
      <c r="E109" s="1">
        <v>10297.687099464201</v>
      </c>
      <c r="F109" s="1">
        <f t="shared" si="6"/>
        <v>-2.0066457396530568</v>
      </c>
      <c r="G109" s="1">
        <f t="shared" si="10"/>
        <v>9.2396745955517492</v>
      </c>
      <c r="J109">
        <v>1975</v>
      </c>
      <c r="K109" s="6">
        <v>12</v>
      </c>
      <c r="M109">
        <f>L108+1/3*(L111-L108)</f>
        <v>8.6941664774566547</v>
      </c>
      <c r="N109" s="1">
        <f t="shared" si="11"/>
        <v>5967.9960347013275</v>
      </c>
      <c r="O109" s="1">
        <f t="shared" si="9"/>
        <v>0.25695971518562288</v>
      </c>
    </row>
    <row r="110" spans="1:15" x14ac:dyDescent="0.2">
      <c r="A110">
        <v>1994</v>
      </c>
      <c r="B110">
        <v>1</v>
      </c>
      <c r="C110" s="1">
        <v>10188.954</v>
      </c>
      <c r="D110" s="1">
        <f t="shared" si="7"/>
        <v>0.9655399026557987</v>
      </c>
      <c r="E110" s="1">
        <v>10363.663172299095</v>
      </c>
      <c r="F110" s="1">
        <f t="shared" si="6"/>
        <v>-1.6857858982340712</v>
      </c>
      <c r="G110" s="1">
        <f t="shared" si="10"/>
        <v>9.2460610413757056</v>
      </c>
      <c r="J110">
        <v>1976</v>
      </c>
      <c r="K110" s="6">
        <v>1</v>
      </c>
      <c r="M110">
        <f>L108+2/3*(L111-L108)</f>
        <v>8.6967360746085092</v>
      </c>
      <c r="N110" s="1">
        <f t="shared" si="11"/>
        <v>5983.3511000315384</v>
      </c>
      <c r="O110" s="1">
        <f t="shared" si="9"/>
        <v>0.25695971518544525</v>
      </c>
    </row>
    <row r="111" spans="1:15" x14ac:dyDescent="0.2">
      <c r="A111">
        <v>1994</v>
      </c>
      <c r="B111">
        <v>2</v>
      </c>
      <c r="C111" s="1">
        <v>10327.019</v>
      </c>
      <c r="D111" s="1">
        <f t="shared" si="7"/>
        <v>1.3459472215624046</v>
      </c>
      <c r="E111" s="1">
        <v>10430.077662567246</v>
      </c>
      <c r="F111" s="1">
        <f t="shared" si="6"/>
        <v>-0.98809103729989856</v>
      </c>
      <c r="G111" s="1">
        <f t="shared" si="10"/>
        <v>9.2524489940425756</v>
      </c>
      <c r="J111">
        <v>1976</v>
      </c>
      <c r="K111" s="6">
        <v>2</v>
      </c>
      <c r="L111" s="1">
        <f>G38</f>
        <v>8.6993056717603654</v>
      </c>
      <c r="M111" s="1">
        <f>L111</f>
        <v>8.6993056717603654</v>
      </c>
      <c r="N111" s="1">
        <f t="shared" si="11"/>
        <v>5998.7456724307867</v>
      </c>
      <c r="O111" s="1">
        <f t="shared" si="9"/>
        <v>0.25695971518562288</v>
      </c>
    </row>
    <row r="112" spans="1:15" x14ac:dyDescent="0.2">
      <c r="A112">
        <v>1994</v>
      </c>
      <c r="B112">
        <v>3</v>
      </c>
      <c r="C112" s="1">
        <v>10387.382</v>
      </c>
      <c r="D112" s="1">
        <f t="shared" si="7"/>
        <v>0.58281357846876602</v>
      </c>
      <c r="E112" s="1">
        <v>10497.708571456433</v>
      </c>
      <c r="F112" s="1">
        <f t="shared" si="6"/>
        <v>-1.0509586040177821</v>
      </c>
      <c r="G112" s="1">
        <f t="shared" si="10"/>
        <v>9.258912281039839</v>
      </c>
      <c r="J112">
        <v>1976</v>
      </c>
      <c r="K112" s="6">
        <v>3</v>
      </c>
      <c r="M112">
        <f>L111+1/3*(L114-L111)</f>
        <v>8.7018968203956746</v>
      </c>
      <c r="N112" s="1">
        <f t="shared" si="11"/>
        <v>6014.3094694411548</v>
      </c>
      <c r="O112" s="1">
        <f t="shared" si="9"/>
        <v>0.25911486353091817</v>
      </c>
    </row>
    <row r="113" spans="1:15" x14ac:dyDescent="0.2">
      <c r="A113">
        <v>1994</v>
      </c>
      <c r="B113">
        <v>4</v>
      </c>
      <c r="C113" s="1">
        <v>10506.371999999999</v>
      </c>
      <c r="D113" s="1">
        <f t="shared" si="7"/>
        <v>1.1390129933420923</v>
      </c>
      <c r="E113" s="1">
        <v>10566.161626290426</v>
      </c>
      <c r="F113" s="1">
        <f t="shared" si="6"/>
        <v>-0.56585947106525536</v>
      </c>
      <c r="G113" s="1">
        <f t="shared" si="10"/>
        <v>9.2654118744358129</v>
      </c>
      <c r="J113">
        <v>1976</v>
      </c>
      <c r="K113" s="6">
        <v>4</v>
      </c>
      <c r="L113" s="1"/>
      <c r="M113">
        <f>L111+2/3*(L114-L111)</f>
        <v>8.7044879690309838</v>
      </c>
      <c r="N113" s="1">
        <f t="shared" si="11"/>
        <v>6029.9136468561283</v>
      </c>
      <c r="O113" s="1">
        <f t="shared" si="9"/>
        <v>0.25911486353091817</v>
      </c>
    </row>
    <row r="114" spans="1:15" x14ac:dyDescent="0.2">
      <c r="A114">
        <v>1995</v>
      </c>
      <c r="B114">
        <v>1</v>
      </c>
      <c r="C114" s="1">
        <v>10543.644</v>
      </c>
      <c r="D114" s="1">
        <f t="shared" si="7"/>
        <v>0.35412836694632688</v>
      </c>
      <c r="E114" s="1">
        <v>10635.057048150758</v>
      </c>
      <c r="F114" s="1">
        <f t="shared" si="6"/>
        <v>-0.85954450208288735</v>
      </c>
      <c r="G114" s="1">
        <f t="shared" ref="G114:G145" si="12">LN(E114)</f>
        <v>9.2719110918090202</v>
      </c>
      <c r="J114">
        <v>1976</v>
      </c>
      <c r="K114" s="6">
        <v>5</v>
      </c>
      <c r="L114" s="1">
        <f>G39</f>
        <v>8.7070791176662929</v>
      </c>
      <c r="M114" s="1">
        <f>L114</f>
        <v>8.7070791176662929</v>
      </c>
      <c r="N114" s="1">
        <f t="shared" si="11"/>
        <v>6045.5583094430131</v>
      </c>
      <c r="O114" s="1">
        <f t="shared" si="9"/>
        <v>0.25911486353091817</v>
      </c>
    </row>
    <row r="115" spans="1:15" x14ac:dyDescent="0.2">
      <c r="A115">
        <v>1995</v>
      </c>
      <c r="B115">
        <v>2</v>
      </c>
      <c r="C115" s="1">
        <v>10575.1</v>
      </c>
      <c r="D115" s="1">
        <f t="shared" si="7"/>
        <v>0.29789672399402889</v>
      </c>
      <c r="E115" s="1">
        <v>10704.927323519338</v>
      </c>
      <c r="F115" s="1">
        <f t="shared" ref="F115:F178" si="13">(C115/E115-1)*100</f>
        <v>-1.212780989499096</v>
      </c>
      <c r="G115" s="1">
        <f t="shared" si="12"/>
        <v>9.2784594119787229</v>
      </c>
      <c r="J115">
        <v>1976</v>
      </c>
      <c r="K115" s="6">
        <v>6</v>
      </c>
      <c r="M115">
        <f>L114+1/3*(L117-L114)</f>
        <v>8.7097288490238505</v>
      </c>
      <c r="N115" s="1">
        <f t="shared" si="11"/>
        <v>6061.5986567901218</v>
      </c>
      <c r="O115" s="1">
        <f t="shared" si="9"/>
        <v>0.26497313575575276</v>
      </c>
    </row>
    <row r="116" spans="1:15" x14ac:dyDescent="0.2">
      <c r="A116">
        <v>1995</v>
      </c>
      <c r="B116">
        <v>3</v>
      </c>
      <c r="C116" s="1">
        <v>10665.06</v>
      </c>
      <c r="D116" s="1">
        <f t="shared" ref="D116:D179" si="14">(LN(C116)-LN(C115))*100</f>
        <v>0.84707966341266427</v>
      </c>
      <c r="E116" s="1">
        <v>10775.431156951641</v>
      </c>
      <c r="F116" s="1">
        <f t="shared" si="13"/>
        <v>-1.0242852962819682</v>
      </c>
      <c r="G116" s="1">
        <f t="shared" si="12"/>
        <v>9.2850239287376652</v>
      </c>
      <c r="J116">
        <v>1976</v>
      </c>
      <c r="K116" s="6">
        <v>7</v>
      </c>
      <c r="L116" s="1"/>
      <c r="M116">
        <f>L114+2/3*(L117-L114)</f>
        <v>8.7123785803814062</v>
      </c>
      <c r="N116" s="1">
        <f t="shared" si="11"/>
        <v>6077.681563108591</v>
      </c>
      <c r="O116" s="1">
        <f t="shared" si="9"/>
        <v>0.26497313575557513</v>
      </c>
    </row>
    <row r="117" spans="1:15" x14ac:dyDescent="0.2">
      <c r="A117">
        <v>1995</v>
      </c>
      <c r="B117">
        <v>4</v>
      </c>
      <c r="C117" s="1">
        <v>10737.477999999999</v>
      </c>
      <c r="D117" s="1">
        <f t="shared" si="14"/>
        <v>0.67672606276794056</v>
      </c>
      <c r="E117" s="1">
        <v>10847.580734184843</v>
      </c>
      <c r="F117" s="1">
        <f t="shared" si="13"/>
        <v>-1.0149980616218746</v>
      </c>
      <c r="G117" s="1">
        <f t="shared" si="12"/>
        <v>9.2916973602984019</v>
      </c>
      <c r="J117">
        <v>1976</v>
      </c>
      <c r="K117" s="6">
        <v>8</v>
      </c>
      <c r="L117" s="1">
        <f>G40</f>
        <v>8.7150283117389638</v>
      </c>
      <c r="M117" s="1">
        <f>L117</f>
        <v>8.7150283117389638</v>
      </c>
      <c r="N117" s="1">
        <f t="shared" si="11"/>
        <v>6093.8071413178204</v>
      </c>
      <c r="O117" s="1">
        <f t="shared" si="9"/>
        <v>0.26497313575575276</v>
      </c>
    </row>
    <row r="118" spans="1:15" x14ac:dyDescent="0.2">
      <c r="A118">
        <v>1996</v>
      </c>
      <c r="B118">
        <v>1</v>
      </c>
      <c r="C118" s="1">
        <v>10817.896000000001</v>
      </c>
      <c r="D118" s="1">
        <f t="shared" si="14"/>
        <v>0.74615613818611592</v>
      </c>
      <c r="E118" s="1">
        <v>10921.013273989895</v>
      </c>
      <c r="F118" s="1">
        <f t="shared" si="13"/>
        <v>-0.94420976701387049</v>
      </c>
      <c r="G118" s="1">
        <f t="shared" si="12"/>
        <v>9.2984440356525244</v>
      </c>
      <c r="J118">
        <v>1976</v>
      </c>
      <c r="K118" s="6">
        <v>9</v>
      </c>
      <c r="M118">
        <f>L117+1/3*(L120-L117)</f>
        <v>8.717699410468045</v>
      </c>
      <c r="N118" s="1">
        <f t="shared" si="11"/>
        <v>6110.1060601481977</v>
      </c>
      <c r="O118" s="1">
        <f t="shared" si="9"/>
        <v>0.26710987290812227</v>
      </c>
    </row>
    <row r="119" spans="1:15" x14ac:dyDescent="0.2">
      <c r="A119">
        <v>1996</v>
      </c>
      <c r="B119">
        <v>2</v>
      </c>
      <c r="C119" s="1">
        <v>10998.322</v>
      </c>
      <c r="D119" s="1">
        <f t="shared" si="14"/>
        <v>1.6540915911511078</v>
      </c>
      <c r="E119" s="1">
        <v>10999.742671032805</v>
      </c>
      <c r="F119" s="1">
        <f t="shared" si="13"/>
        <v>-1.2915493346465912E-2</v>
      </c>
      <c r="G119" s="1">
        <f t="shared" si="12"/>
        <v>9.3056271579644019</v>
      </c>
      <c r="J119">
        <v>1976</v>
      </c>
      <c r="K119" s="6">
        <v>10</v>
      </c>
      <c r="M119">
        <f>L117+2/3*(L120-L117)</f>
        <v>8.720370509197128</v>
      </c>
      <c r="N119" s="1">
        <f t="shared" si="11"/>
        <v>6126.4485731962686</v>
      </c>
      <c r="O119" s="1">
        <f t="shared" si="9"/>
        <v>0.26710987290829991</v>
      </c>
    </row>
    <row r="120" spans="1:15" x14ac:dyDescent="0.2">
      <c r="A120">
        <v>1996</v>
      </c>
      <c r="B120">
        <v>3</v>
      </c>
      <c r="C120" s="1">
        <v>11096.976000000001</v>
      </c>
      <c r="D120" s="1">
        <f t="shared" si="14"/>
        <v>0.89299230618156145</v>
      </c>
      <c r="E120" s="1">
        <v>11084.863544327742</v>
      </c>
      <c r="F120" s="1">
        <f t="shared" si="13"/>
        <v>0.10927022803504105</v>
      </c>
      <c r="G120" s="1">
        <f t="shared" si="12"/>
        <v>9.3133358120357848</v>
      </c>
      <c r="J120">
        <v>1976</v>
      </c>
      <c r="K120" s="6">
        <v>11</v>
      </c>
      <c r="L120" s="1">
        <f>G41</f>
        <v>8.7230416079262092</v>
      </c>
      <c r="M120" s="1">
        <f>L120</f>
        <v>8.7230416079262092</v>
      </c>
      <c r="N120" s="1">
        <f t="shared" si="11"/>
        <v>6142.834797062128</v>
      </c>
      <c r="O120" s="1">
        <f t="shared" si="9"/>
        <v>0.26710987290812227</v>
      </c>
    </row>
    <row r="121" spans="1:15" x14ac:dyDescent="0.2">
      <c r="A121">
        <v>1996</v>
      </c>
      <c r="B121">
        <v>4</v>
      </c>
      <c r="C121" s="1">
        <v>11212.205</v>
      </c>
      <c r="D121" s="1">
        <f t="shared" si="14"/>
        <v>1.0330278347440824</v>
      </c>
      <c r="E121" s="1">
        <v>11175.983335479168</v>
      </c>
      <c r="F121" s="1">
        <f t="shared" si="13"/>
        <v>0.3241027069702529</v>
      </c>
      <c r="G121" s="1">
        <f t="shared" si="12"/>
        <v>9.3215224098368292</v>
      </c>
      <c r="J121">
        <v>1976</v>
      </c>
      <c r="K121" s="6">
        <v>12</v>
      </c>
      <c r="M121">
        <f>L120+1/3*(L123-L120)</f>
        <v>8.7257746333177337</v>
      </c>
      <c r="N121" s="1">
        <f t="shared" si="11"/>
        <v>6159.6462831833114</v>
      </c>
      <c r="O121" s="1">
        <f t="shared" si="9"/>
        <v>0.27330253915245351</v>
      </c>
    </row>
    <row r="122" spans="1:15" x14ac:dyDescent="0.2">
      <c r="A122">
        <v>1997</v>
      </c>
      <c r="B122">
        <v>1</v>
      </c>
      <c r="C122" s="1">
        <v>11284.587</v>
      </c>
      <c r="D122" s="1">
        <f t="shared" si="14"/>
        <v>0.64348952299706497</v>
      </c>
      <c r="E122" s="1">
        <v>11272.953156506377</v>
      </c>
      <c r="F122" s="1">
        <f t="shared" si="13"/>
        <v>0.10320138238939514</v>
      </c>
      <c r="G122" s="1">
        <f t="shared" si="12"/>
        <v>9.3301616096652218</v>
      </c>
      <c r="J122">
        <v>1977</v>
      </c>
      <c r="K122" s="6">
        <v>1</v>
      </c>
      <c r="M122">
        <f>L120+2/3*(L123-L120)</f>
        <v>8.7285076587092583</v>
      </c>
      <c r="N122" s="1">
        <f t="shared" si="11"/>
        <v>6176.5037783662619</v>
      </c>
      <c r="O122" s="1">
        <f t="shared" si="9"/>
        <v>0.27330253915245351</v>
      </c>
    </row>
    <row r="123" spans="1:15" x14ac:dyDescent="0.2">
      <c r="A123">
        <v>1997</v>
      </c>
      <c r="B123">
        <v>2</v>
      </c>
      <c r="C123" s="1">
        <v>11472.137000000001</v>
      </c>
      <c r="D123" s="1">
        <f t="shared" si="14"/>
        <v>1.648341355909011</v>
      </c>
      <c r="E123" s="1">
        <v>11375.018084807771</v>
      </c>
      <c r="F123" s="1">
        <f t="shared" si="13"/>
        <v>0.85379130361067368</v>
      </c>
      <c r="G123" s="1">
        <f t="shared" si="12"/>
        <v>9.3391748336910982</v>
      </c>
      <c r="J123">
        <v>1977</v>
      </c>
      <c r="K123" s="6">
        <v>2</v>
      </c>
      <c r="L123" s="1">
        <f>G42</f>
        <v>8.7312406841007828</v>
      </c>
      <c r="M123" s="1">
        <f>L123</f>
        <v>8.7312406841007828</v>
      </c>
      <c r="N123" s="1">
        <f t="shared" si="11"/>
        <v>6193.4074085269003</v>
      </c>
      <c r="O123" s="1">
        <f t="shared" si="9"/>
        <v>0.27330253915245351</v>
      </c>
    </row>
    <row r="124" spans="1:15" x14ac:dyDescent="0.2">
      <c r="A124">
        <v>1997</v>
      </c>
      <c r="B124">
        <v>3</v>
      </c>
      <c r="C124" s="1">
        <v>11615.636</v>
      </c>
      <c r="D124" s="1">
        <f t="shared" si="14"/>
        <v>1.2430895597399072</v>
      </c>
      <c r="E124" s="1">
        <v>11482.488311745867</v>
      </c>
      <c r="F124" s="1">
        <f t="shared" si="13"/>
        <v>1.1595717290470153</v>
      </c>
      <c r="G124" s="1">
        <f t="shared" si="12"/>
        <v>9.3485783982804982</v>
      </c>
      <c r="J124">
        <v>1977</v>
      </c>
      <c r="K124" s="6">
        <v>3</v>
      </c>
      <c r="M124">
        <f>L123+1/3*(L126-L123)</f>
        <v>8.7340158026541115</v>
      </c>
      <c r="N124" s="1">
        <f t="shared" si="11"/>
        <v>6210.6187190023775</v>
      </c>
      <c r="O124" s="1">
        <f t="shared" si="9"/>
        <v>0.27751185533286815</v>
      </c>
    </row>
    <row r="125" spans="1:15" x14ac:dyDescent="0.2">
      <c r="A125">
        <v>1997</v>
      </c>
      <c r="B125">
        <v>4</v>
      </c>
      <c r="C125" s="1">
        <v>11715.393</v>
      </c>
      <c r="D125" s="1">
        <f t="shared" si="14"/>
        <v>0.8551496628733446</v>
      </c>
      <c r="E125" s="1">
        <v>11594.153401285914</v>
      </c>
      <c r="F125" s="1">
        <f t="shared" si="13"/>
        <v>1.0456960031306695</v>
      </c>
      <c r="G125" s="1">
        <f t="shared" si="12"/>
        <v>9.3582562329046031</v>
      </c>
      <c r="J125">
        <v>1977</v>
      </c>
      <c r="K125" s="6">
        <v>4</v>
      </c>
      <c r="M125">
        <f>L123+2/3*(L126-L123)</f>
        <v>8.7367909212074419</v>
      </c>
      <c r="N125" s="1">
        <f t="shared" si="11"/>
        <v>6227.8778592408289</v>
      </c>
      <c r="O125" s="1">
        <f t="shared" si="9"/>
        <v>0.27751185533304579</v>
      </c>
    </row>
    <row r="126" spans="1:15" x14ac:dyDescent="0.2">
      <c r="A126">
        <v>1998</v>
      </c>
      <c r="B126">
        <v>1</v>
      </c>
      <c r="C126" s="1">
        <v>11832.486000000001</v>
      </c>
      <c r="D126" s="1">
        <f t="shared" si="14"/>
        <v>0.994518148361756</v>
      </c>
      <c r="E126" s="1">
        <v>11709.606771975616</v>
      </c>
      <c r="F126" s="1">
        <f t="shared" si="13"/>
        <v>1.0493881683411477</v>
      </c>
      <c r="G126" s="1">
        <f t="shared" si="12"/>
        <v>9.3681648754963796</v>
      </c>
      <c r="J126">
        <v>1977</v>
      </c>
      <c r="K126" s="6">
        <v>5</v>
      </c>
      <c r="L126" s="1">
        <f>G43</f>
        <v>8.7395660397607706</v>
      </c>
      <c r="M126" s="1">
        <f>L126</f>
        <v>8.7395660397607706</v>
      </c>
      <c r="N126" s="1">
        <f t="shared" si="11"/>
        <v>6245.1849621598403</v>
      </c>
      <c r="O126" s="1">
        <f t="shared" si="9"/>
        <v>0.27751185533286815</v>
      </c>
    </row>
    <row r="127" spans="1:15" x14ac:dyDescent="0.2">
      <c r="A127">
        <v>1998</v>
      </c>
      <c r="B127">
        <v>2</v>
      </c>
      <c r="C127" s="1">
        <v>11942.031999999999</v>
      </c>
      <c r="D127" s="1">
        <f t="shared" si="14"/>
        <v>0.92154781237123728</v>
      </c>
      <c r="E127" s="1">
        <v>11828.738996838836</v>
      </c>
      <c r="F127" s="1">
        <f t="shared" si="13"/>
        <v>0.9577775212678219</v>
      </c>
      <c r="G127" s="1">
        <f t="shared" si="12"/>
        <v>9.3782873576171131</v>
      </c>
      <c r="J127">
        <v>1977</v>
      </c>
      <c r="K127" s="6">
        <v>6</v>
      </c>
      <c r="M127">
        <f>L126+1/3*(L129-L126)</f>
        <v>8.7423591596505172</v>
      </c>
      <c r="N127" s="1">
        <f t="shared" si="11"/>
        <v>6262.6528961533641</v>
      </c>
      <c r="O127" s="1">
        <f t="shared" si="9"/>
        <v>0.27931198897466203</v>
      </c>
    </row>
    <row r="128" spans="1:15" x14ac:dyDescent="0.2">
      <c r="A128">
        <v>1998</v>
      </c>
      <c r="B128">
        <v>3</v>
      </c>
      <c r="C128" s="1">
        <v>12091.614</v>
      </c>
      <c r="D128" s="1">
        <f t="shared" si="14"/>
        <v>1.2447876736475294</v>
      </c>
      <c r="E128" s="1">
        <v>11950.246572517166</v>
      </c>
      <c r="F128" s="1">
        <f t="shared" si="13"/>
        <v>1.1829666160022789</v>
      </c>
      <c r="G128" s="1">
        <f t="shared" si="12"/>
        <v>9.3885071908302304</v>
      </c>
      <c r="J128">
        <v>1977</v>
      </c>
      <c r="K128" s="6">
        <v>7</v>
      </c>
      <c r="M128">
        <f>L126+2/3*(L129-L126)</f>
        <v>8.7451522795402621</v>
      </c>
      <c r="N128" s="1">
        <f t="shared" si="11"/>
        <v>6280.1696883824379</v>
      </c>
      <c r="O128" s="1">
        <f t="shared" si="9"/>
        <v>0.27931198897448439</v>
      </c>
    </row>
    <row r="129" spans="1:15" x14ac:dyDescent="0.2">
      <c r="A129">
        <v>1998</v>
      </c>
      <c r="B129">
        <v>4</v>
      </c>
      <c r="C129" s="1">
        <v>12287</v>
      </c>
      <c r="D129" s="1">
        <f t="shared" si="14"/>
        <v>1.6029638409595037</v>
      </c>
      <c r="E129" s="1">
        <v>12073.956160846472</v>
      </c>
      <c r="F129" s="1">
        <f t="shared" si="13"/>
        <v>1.7644907461598081</v>
      </c>
      <c r="G129" s="1">
        <f t="shared" si="12"/>
        <v>9.3988060284773649</v>
      </c>
      <c r="J129">
        <v>1977</v>
      </c>
      <c r="K129" s="6">
        <v>8</v>
      </c>
      <c r="L129" s="1">
        <f>G44</f>
        <v>8.7479453994300087</v>
      </c>
      <c r="M129" s="1">
        <f>L129</f>
        <v>8.7479453994300087</v>
      </c>
      <c r="N129" s="1">
        <f t="shared" si="11"/>
        <v>6297.7354755047545</v>
      </c>
      <c r="O129" s="1">
        <f t="shared" si="9"/>
        <v>0.27931198897466203</v>
      </c>
    </row>
    <row r="130" spans="1:15" x14ac:dyDescent="0.2">
      <c r="A130">
        <v>1999</v>
      </c>
      <c r="B130">
        <v>1</v>
      </c>
      <c r="C130" s="1">
        <v>12403.293</v>
      </c>
      <c r="D130" s="1">
        <f t="shared" si="14"/>
        <v>0.94202089856718629</v>
      </c>
      <c r="E130" s="1">
        <v>12200.417787991111</v>
      </c>
      <c r="F130" s="1">
        <f t="shared" si="13"/>
        <v>1.6628546295240687</v>
      </c>
      <c r="G130" s="1">
        <f t="shared" si="12"/>
        <v>9.4092254750523079</v>
      </c>
      <c r="J130">
        <v>1977</v>
      </c>
      <c r="K130" s="6">
        <v>9</v>
      </c>
      <c r="M130">
        <f>L129+1/3*(L132-L129)</f>
        <v>8.7507902800396131</v>
      </c>
      <c r="N130" s="1">
        <f t="shared" si="11"/>
        <v>6315.6772901028871</v>
      </c>
      <c r="O130" s="1">
        <f t="shared" si="9"/>
        <v>0.28448806096044166</v>
      </c>
    </row>
    <row r="131" spans="1:15" x14ac:dyDescent="0.2">
      <c r="A131">
        <v>1999</v>
      </c>
      <c r="B131">
        <v>2</v>
      </c>
      <c r="C131" s="1">
        <v>12498.694</v>
      </c>
      <c r="D131" s="1">
        <f t="shared" si="14"/>
        <v>0.76621569787338473</v>
      </c>
      <c r="E131" s="1">
        <v>12328.416606045515</v>
      </c>
      <c r="F131" s="1">
        <f t="shared" si="13"/>
        <v>1.3811781301338089</v>
      </c>
      <c r="G131" s="1">
        <f t="shared" si="12"/>
        <v>9.419662169910918</v>
      </c>
      <c r="J131">
        <v>1977</v>
      </c>
      <c r="K131" s="6">
        <v>10</v>
      </c>
      <c r="M131">
        <f>L129+2/3*(L132-L129)</f>
        <v>8.7536351606492193</v>
      </c>
      <c r="N131" s="1">
        <f t="shared" si="11"/>
        <v>6333.6702196950364</v>
      </c>
      <c r="O131" s="1">
        <f t="shared" si="9"/>
        <v>0.28448806096061929</v>
      </c>
    </row>
    <row r="132" spans="1:15" x14ac:dyDescent="0.2">
      <c r="A132">
        <v>1999</v>
      </c>
      <c r="B132">
        <v>3</v>
      </c>
      <c r="C132" s="1">
        <v>12662.385</v>
      </c>
      <c r="D132" s="1">
        <f t="shared" si="14"/>
        <v>1.301162874887396</v>
      </c>
      <c r="E132" s="1">
        <v>12458.534454504119</v>
      </c>
      <c r="F132" s="1">
        <f t="shared" si="13"/>
        <v>1.6362321446418804</v>
      </c>
      <c r="G132" s="1">
        <f t="shared" si="12"/>
        <v>9.4301611653999196</v>
      </c>
      <c r="J132">
        <v>1977</v>
      </c>
      <c r="K132" s="6">
        <v>11</v>
      </c>
      <c r="L132" s="1">
        <f>G45</f>
        <v>8.7564800412588237</v>
      </c>
      <c r="M132" s="1">
        <f>L132</f>
        <v>8.7564800412588237</v>
      </c>
      <c r="N132" s="1">
        <f t="shared" si="11"/>
        <v>6351.7144099042762</v>
      </c>
      <c r="O132" s="1">
        <f t="shared" si="9"/>
        <v>0.28448806096044166</v>
      </c>
    </row>
    <row r="133" spans="1:15" x14ac:dyDescent="0.2">
      <c r="A133">
        <v>1999</v>
      </c>
      <c r="B133">
        <v>4</v>
      </c>
      <c r="C133" s="1">
        <v>12877.593000000001</v>
      </c>
      <c r="D133" s="1">
        <f t="shared" si="14"/>
        <v>1.6853036731472315</v>
      </c>
      <c r="E133" s="1">
        <v>12590.942405983225</v>
      </c>
      <c r="F133" s="1">
        <f t="shared" si="13"/>
        <v>2.2766412931930935</v>
      </c>
      <c r="G133" s="1">
        <f t="shared" si="12"/>
        <v>9.4407329777702262</v>
      </c>
      <c r="J133">
        <v>1977</v>
      </c>
      <c r="K133" s="6">
        <v>12</v>
      </c>
      <c r="M133">
        <f>L132+1/3*(L135-L132)</f>
        <v>8.7593685826457719</v>
      </c>
      <c r="N133" s="1">
        <f t="shared" si="11"/>
        <v>6370.0881236963687</v>
      </c>
      <c r="O133" s="1">
        <f t="shared" ref="O133:O196" si="15">(M133-M132)*100</f>
        <v>0.28885413869481624</v>
      </c>
    </row>
    <row r="134" spans="1:15" x14ac:dyDescent="0.2">
      <c r="A134">
        <v>2000</v>
      </c>
      <c r="B134">
        <v>1</v>
      </c>
      <c r="C134" s="1">
        <v>12924.179</v>
      </c>
      <c r="D134" s="1">
        <f t="shared" si="14"/>
        <v>0.36110737373284962</v>
      </c>
      <c r="E134" s="1">
        <v>12724.993897533106</v>
      </c>
      <c r="F134" s="1">
        <f t="shared" si="13"/>
        <v>1.5653060745711489</v>
      </c>
      <c r="G134" s="1">
        <f t="shared" si="12"/>
        <v>9.4513233618534294</v>
      </c>
      <c r="J134">
        <v>1978</v>
      </c>
      <c r="K134" s="6">
        <v>1</v>
      </c>
      <c r="M134">
        <f>L132+2/3*(L135-L132)</f>
        <v>8.7622571240327183</v>
      </c>
      <c r="N134" s="1">
        <f t="shared" si="11"/>
        <v>6388.5149874471435</v>
      </c>
      <c r="O134" s="1">
        <f t="shared" si="15"/>
        <v>0.28885413869463861</v>
      </c>
    </row>
    <row r="135" spans="1:15" x14ac:dyDescent="0.2">
      <c r="A135">
        <v>2000</v>
      </c>
      <c r="B135">
        <v>2</v>
      </c>
      <c r="C135" s="1">
        <v>13160.842000000001</v>
      </c>
      <c r="D135" s="1">
        <f t="shared" si="14"/>
        <v>1.8146007545828624</v>
      </c>
      <c r="E135" s="1">
        <v>12856.993312235847</v>
      </c>
      <c r="F135" s="1">
        <f t="shared" si="13"/>
        <v>2.3632950596231828</v>
      </c>
      <c r="G135" s="1">
        <f t="shared" si="12"/>
        <v>9.4616431689189007</v>
      </c>
      <c r="J135">
        <v>1978</v>
      </c>
      <c r="K135">
        <v>2</v>
      </c>
      <c r="L135" s="1">
        <f>G46</f>
        <v>8.7651456654196664</v>
      </c>
      <c r="M135" s="1">
        <f>L135</f>
        <v>8.7651456654196664</v>
      </c>
      <c r="N135" s="1">
        <f t="shared" si="11"/>
        <v>6406.9951549044235</v>
      </c>
      <c r="O135" s="1">
        <f t="shared" si="15"/>
        <v>0.28885413869481624</v>
      </c>
    </row>
    <row r="136" spans="1:15" x14ac:dyDescent="0.2">
      <c r="A136">
        <v>2000</v>
      </c>
      <c r="B136">
        <v>3</v>
      </c>
      <c r="C136" s="1">
        <v>13178.419</v>
      </c>
      <c r="D136" s="1">
        <f t="shared" si="14"/>
        <v>0.13346617894249846</v>
      </c>
      <c r="E136" s="1">
        <v>12985.123975009627</v>
      </c>
      <c r="F136" s="1">
        <f t="shared" si="13"/>
        <v>1.4885882134231254</v>
      </c>
      <c r="G136" s="1">
        <f t="shared" si="12"/>
        <v>9.4715596716068831</v>
      </c>
      <c r="J136">
        <v>1978</v>
      </c>
      <c r="K136">
        <v>3</v>
      </c>
      <c r="M136">
        <f>L135+1/3*(L138-L135)</f>
        <v>8.7680650179758892</v>
      </c>
      <c r="N136" s="1">
        <f t="shared" si="11"/>
        <v>6425.7267613656759</v>
      </c>
      <c r="O136" s="1">
        <f t="shared" si="15"/>
        <v>0.29193525562227762</v>
      </c>
    </row>
    <row r="137" spans="1:15" x14ac:dyDescent="0.2">
      <c r="A137">
        <v>2000</v>
      </c>
      <c r="B137">
        <v>4</v>
      </c>
      <c r="C137" s="1">
        <v>13260.505999999999</v>
      </c>
      <c r="D137" s="1">
        <f t="shared" si="14"/>
        <v>0.62095765062135655</v>
      </c>
      <c r="E137" s="1">
        <v>13108.302998106734</v>
      </c>
      <c r="F137" s="1">
        <f t="shared" si="13"/>
        <v>1.1611190397052162</v>
      </c>
      <c r="G137" s="1">
        <f t="shared" si="12"/>
        <v>9.4810011250616721</v>
      </c>
      <c r="J137">
        <v>1978</v>
      </c>
      <c r="K137">
        <v>4</v>
      </c>
      <c r="M137">
        <f>L135+2/3*(L138-L135)</f>
        <v>8.770984370532112</v>
      </c>
      <c r="N137" s="1">
        <f t="shared" si="11"/>
        <v>6444.5131318890408</v>
      </c>
      <c r="O137" s="1">
        <f t="shared" si="15"/>
        <v>0.29193525562227762</v>
      </c>
    </row>
    <row r="138" spans="1:15" x14ac:dyDescent="0.2">
      <c r="A138">
        <v>2001</v>
      </c>
      <c r="B138">
        <v>1</v>
      </c>
      <c r="C138" s="1">
        <v>13222.69</v>
      </c>
      <c r="D138" s="1">
        <f t="shared" si="14"/>
        <v>-0.28558506082028146</v>
      </c>
      <c r="E138" s="1">
        <v>13226.969011764762</v>
      </c>
      <c r="F138" s="1">
        <f t="shared" si="13"/>
        <v>-3.2350659935442838E-2</v>
      </c>
      <c r="G138" s="1">
        <f t="shared" si="12"/>
        <v>9.4900131312218186</v>
      </c>
      <c r="J138">
        <v>1978</v>
      </c>
      <c r="K138">
        <v>5</v>
      </c>
      <c r="L138" s="1">
        <f>G47</f>
        <v>8.7739037230883348</v>
      </c>
      <c r="M138" s="1">
        <f>L138</f>
        <v>8.7739037230883348</v>
      </c>
      <c r="N138" s="1">
        <f t="shared" si="11"/>
        <v>6463.3544265837172</v>
      </c>
      <c r="O138" s="1">
        <f t="shared" si="15"/>
        <v>0.29193525562227762</v>
      </c>
    </row>
    <row r="139" spans="1:15" x14ac:dyDescent="0.2">
      <c r="A139">
        <v>2001</v>
      </c>
      <c r="B139">
        <v>2</v>
      </c>
      <c r="C139" s="1">
        <v>13299.984</v>
      </c>
      <c r="D139" s="1">
        <f t="shared" si="14"/>
        <v>0.5828538918686732</v>
      </c>
      <c r="E139" s="1">
        <v>13340.260831824986</v>
      </c>
      <c r="F139" s="1">
        <f t="shared" si="13"/>
        <v>-0.30191937273744696</v>
      </c>
      <c r="G139" s="1">
        <f t="shared" si="12"/>
        <v>9.4985418718890333</v>
      </c>
      <c r="J139">
        <v>1978</v>
      </c>
      <c r="K139">
        <v>6</v>
      </c>
      <c r="M139">
        <f>L138+1/3*(L141-L138)</f>
        <v>8.7768760919784974</v>
      </c>
      <c r="N139" s="1">
        <f t="shared" si="11"/>
        <v>6482.5944803105103</v>
      </c>
      <c r="O139" s="1">
        <f t="shared" si="15"/>
        <v>0.29723688901626133</v>
      </c>
    </row>
    <row r="140" spans="1:15" x14ac:dyDescent="0.2">
      <c r="A140">
        <v>2001</v>
      </c>
      <c r="B140">
        <v>3</v>
      </c>
      <c r="C140" s="1">
        <v>13244.784</v>
      </c>
      <c r="D140" s="1">
        <f t="shared" si="14"/>
        <v>-0.4159017669181253</v>
      </c>
      <c r="E140" s="1">
        <v>13448.362685475997</v>
      </c>
      <c r="F140" s="1">
        <f t="shared" si="13"/>
        <v>-1.5137804522171172</v>
      </c>
      <c r="G140" s="1">
        <f t="shared" si="12"/>
        <v>9.506612644198011</v>
      </c>
      <c r="J140">
        <v>1978</v>
      </c>
      <c r="K140">
        <v>7</v>
      </c>
      <c r="M140">
        <f>L138+2/3*(L141-L138)</f>
        <v>8.77984846086866</v>
      </c>
      <c r="N140" s="1">
        <f t="shared" si="11"/>
        <v>6501.8918076514328</v>
      </c>
      <c r="O140" s="1">
        <f t="shared" si="15"/>
        <v>0.29723688901626133</v>
      </c>
    </row>
    <row r="141" spans="1:15" x14ac:dyDescent="0.2">
      <c r="A141">
        <v>2001</v>
      </c>
      <c r="B141">
        <v>4</v>
      </c>
      <c r="C141" s="1">
        <v>13280.859</v>
      </c>
      <c r="D141" s="1">
        <f t="shared" si="14"/>
        <v>0.27200111410401462</v>
      </c>
      <c r="E141" s="1">
        <v>13551.332468507295</v>
      </c>
      <c r="F141" s="1">
        <f t="shared" si="13"/>
        <v>-1.9959178858305116</v>
      </c>
      <c r="G141" s="1">
        <f t="shared" si="12"/>
        <v>9.5142401586322762</v>
      </c>
      <c r="J141">
        <v>1978</v>
      </c>
      <c r="K141">
        <v>8</v>
      </c>
      <c r="L141" s="1">
        <f>G48</f>
        <v>8.7828208297588226</v>
      </c>
      <c r="M141" s="1">
        <f>L141</f>
        <v>8.7828208297588226</v>
      </c>
      <c r="N141" s="1">
        <f t="shared" si="11"/>
        <v>6521.2465790980505</v>
      </c>
      <c r="O141" s="1">
        <f t="shared" si="15"/>
        <v>0.29723688901626133</v>
      </c>
    </row>
    <row r="142" spans="1:15" x14ac:dyDescent="0.2">
      <c r="A142">
        <v>2002</v>
      </c>
      <c r="B142">
        <v>1</v>
      </c>
      <c r="C142" s="1">
        <v>13397.002</v>
      </c>
      <c r="D142" s="1">
        <f t="shared" si="14"/>
        <v>0.87071248906660514</v>
      </c>
      <c r="E142" s="1">
        <v>13649.813230433736</v>
      </c>
      <c r="F142" s="1">
        <f t="shared" si="13"/>
        <v>-1.8521222683843486</v>
      </c>
      <c r="G142" s="1">
        <f t="shared" si="12"/>
        <v>9.5214811177673884</v>
      </c>
      <c r="J142">
        <v>1978</v>
      </c>
      <c r="K142">
        <v>9</v>
      </c>
      <c r="M142">
        <f>L141+1/3*(L144-L141)</f>
        <v>8.785816105861068</v>
      </c>
      <c r="N142" s="1">
        <f t="shared" si="11"/>
        <v>6540.8087956276195</v>
      </c>
      <c r="O142" s="1">
        <f t="shared" si="15"/>
        <v>0.299527610224537</v>
      </c>
    </row>
    <row r="143" spans="1:15" x14ac:dyDescent="0.2">
      <c r="A143">
        <v>2002</v>
      </c>
      <c r="B143">
        <v>2</v>
      </c>
      <c r="C143" s="1">
        <v>13478.152</v>
      </c>
      <c r="D143" s="1">
        <f t="shared" si="14"/>
        <v>0.60390535160745884</v>
      </c>
      <c r="E143" s="1">
        <v>13745.245464599311</v>
      </c>
      <c r="F143" s="1">
        <f t="shared" si="13"/>
        <v>-1.9431698421625621</v>
      </c>
      <c r="G143" s="1">
        <f t="shared" si="12"/>
        <v>9.5284482589047315</v>
      </c>
      <c r="J143">
        <v>1978</v>
      </c>
      <c r="K143">
        <v>10</v>
      </c>
      <c r="M143">
        <f>L141+2/3*(L144-L141)</f>
        <v>8.7888113819633116</v>
      </c>
      <c r="N143" s="1">
        <f t="shared" si="11"/>
        <v>6560.4296942374986</v>
      </c>
      <c r="O143" s="1">
        <f t="shared" si="15"/>
        <v>0.29952761022435936</v>
      </c>
    </row>
    <row r="144" spans="1:15" x14ac:dyDescent="0.2">
      <c r="A144">
        <v>2002</v>
      </c>
      <c r="B144">
        <v>3</v>
      </c>
      <c r="C144" s="1">
        <v>13538.072</v>
      </c>
      <c r="D144" s="1">
        <f t="shared" si="14"/>
        <v>0.44358603373346739</v>
      </c>
      <c r="E144" s="1">
        <v>13838.732673410283</v>
      </c>
      <c r="F144" s="1">
        <f t="shared" si="13"/>
        <v>-2.1726026544899746</v>
      </c>
      <c r="G144" s="1">
        <f t="shared" si="12"/>
        <v>9.5352266551385885</v>
      </c>
      <c r="J144">
        <v>1978</v>
      </c>
      <c r="K144">
        <v>11</v>
      </c>
      <c r="L144" s="1">
        <f>G49</f>
        <v>8.7918066580655569</v>
      </c>
      <c r="M144" s="1">
        <f>L144</f>
        <v>8.7918066580655569</v>
      </c>
      <c r="N144" s="1">
        <f t="shared" si="11"/>
        <v>6580.1094509602444</v>
      </c>
      <c r="O144" s="1">
        <f t="shared" si="15"/>
        <v>0.299527610224537</v>
      </c>
    </row>
    <row r="145" spans="1:15" x14ac:dyDescent="0.2">
      <c r="A145">
        <v>2002</v>
      </c>
      <c r="B145">
        <v>4</v>
      </c>
      <c r="C145" s="1">
        <v>13559.031999999999</v>
      </c>
      <c r="D145" s="1">
        <f t="shared" si="14"/>
        <v>0.15470290980381662</v>
      </c>
      <c r="E145" s="1">
        <v>13931.16616580052</v>
      </c>
      <c r="F145" s="1">
        <f t="shared" si="13"/>
        <v>-2.6712348512077155</v>
      </c>
      <c r="G145" s="1">
        <f t="shared" si="12"/>
        <v>9.5418837794077209</v>
      </c>
      <c r="J145">
        <v>1978</v>
      </c>
      <c r="K145">
        <v>12</v>
      </c>
      <c r="M145">
        <f>L144+1/3*(L147-L144)</f>
        <v>8.7948591681920103</v>
      </c>
      <c r="N145" s="1">
        <f t="shared" si="11"/>
        <v>6600.2259890403866</v>
      </c>
      <c r="O145" s="1">
        <f t="shared" si="15"/>
        <v>0.30525101264533561</v>
      </c>
    </row>
    <row r="146" spans="1:15" x14ac:dyDescent="0.2">
      <c r="A146">
        <v>2003</v>
      </c>
      <c r="B146">
        <v>1</v>
      </c>
      <c r="C146" s="1">
        <v>13634.253000000001</v>
      </c>
      <c r="D146" s="1">
        <f t="shared" si="14"/>
        <v>0.5532335784787179</v>
      </c>
      <c r="E146" s="1">
        <v>14023.221775348798</v>
      </c>
      <c r="F146" s="1">
        <f t="shared" si="13"/>
        <v>-2.7737475851131399</v>
      </c>
      <c r="G146" s="1">
        <f t="shared" ref="G146:G177" si="16">LN(E146)</f>
        <v>9.5484699327159621</v>
      </c>
      <c r="J146">
        <v>1979</v>
      </c>
      <c r="K146">
        <v>1</v>
      </c>
      <c r="M146">
        <f>L144+2/3*(L147-L144)</f>
        <v>8.7979116783184619</v>
      </c>
      <c r="N146" s="1">
        <f t="shared" si="11"/>
        <v>6620.4040268732715</v>
      </c>
      <c r="O146" s="1">
        <f t="shared" si="15"/>
        <v>0.30525101264515797</v>
      </c>
    </row>
    <row r="147" spans="1:15" x14ac:dyDescent="0.2">
      <c r="A147">
        <v>2003</v>
      </c>
      <c r="B147">
        <v>2</v>
      </c>
      <c r="C147" s="1">
        <v>13751.543</v>
      </c>
      <c r="D147" s="1">
        <f t="shared" si="14"/>
        <v>0.85658066801830302</v>
      </c>
      <c r="E147" s="1">
        <v>14116.165961180215</v>
      </c>
      <c r="F147" s="1">
        <f t="shared" si="13"/>
        <v>-2.5830169621336108</v>
      </c>
      <c r="G147" s="1">
        <f t="shared" si="16"/>
        <v>9.5550759416812916</v>
      </c>
      <c r="J147">
        <v>1979</v>
      </c>
      <c r="K147">
        <v>2</v>
      </c>
      <c r="L147" s="1">
        <f>G50</f>
        <v>8.8009641884449152</v>
      </c>
      <c r="M147" s="1">
        <f>L147</f>
        <v>8.8009641884449152</v>
      </c>
      <c r="N147" s="1">
        <f>EXP(M147)</f>
        <v>6640.6437524743542</v>
      </c>
      <c r="O147" s="1">
        <f t="shared" si="15"/>
        <v>0.30525101264533561</v>
      </c>
    </row>
    <row r="148" spans="1:15" x14ac:dyDescent="0.2">
      <c r="A148">
        <v>2003</v>
      </c>
      <c r="B148">
        <v>3</v>
      </c>
      <c r="C148" s="1">
        <v>13985.073</v>
      </c>
      <c r="D148" s="1">
        <f t="shared" si="14"/>
        <v>1.6839510520332723</v>
      </c>
      <c r="E148" s="1">
        <v>14209.648892903555</v>
      </c>
      <c r="F148" s="1">
        <f t="shared" si="13"/>
        <v>-1.5804464599805113</v>
      </c>
      <c r="G148" s="1">
        <f t="shared" si="16"/>
        <v>9.5616765123343423</v>
      </c>
      <c r="J148">
        <v>1979</v>
      </c>
      <c r="K148">
        <v>3</v>
      </c>
      <c r="M148">
        <f>L147+1/3*(L150-L147)</f>
        <v>8.8038235310673922</v>
      </c>
      <c r="N148" s="1">
        <f t="shared" ref="N148:N211" si="17">EXP(M148)</f>
        <v>6659.6588005098165</v>
      </c>
      <c r="O148" s="1">
        <f t="shared" si="15"/>
        <v>0.28593426224770013</v>
      </c>
    </row>
    <row r="149" spans="1:15" x14ac:dyDescent="0.2">
      <c r="A149">
        <v>2003</v>
      </c>
      <c r="B149">
        <v>4</v>
      </c>
      <c r="C149" s="1">
        <v>14145.645</v>
      </c>
      <c r="D149" s="1">
        <f t="shared" si="14"/>
        <v>1.1416256346823417</v>
      </c>
      <c r="E149" s="1">
        <v>14304.477445019074</v>
      </c>
      <c r="F149" s="1">
        <f t="shared" si="13"/>
        <v>-1.1103687333533507</v>
      </c>
      <c r="G149" s="1">
        <f t="shared" si="16"/>
        <v>9.5683278752831971</v>
      </c>
      <c r="J149">
        <v>1979</v>
      </c>
      <c r="K149">
        <v>4</v>
      </c>
      <c r="M149">
        <f>L147+2/3*(L150-L147)</f>
        <v>8.806682873689871</v>
      </c>
      <c r="N149" s="1">
        <f t="shared" si="17"/>
        <v>6678.7282968887457</v>
      </c>
      <c r="O149" s="1">
        <f t="shared" si="15"/>
        <v>0.28593426224787777</v>
      </c>
    </row>
    <row r="150" spans="1:15" x14ac:dyDescent="0.2">
      <c r="A150">
        <v>2004</v>
      </c>
      <c r="B150">
        <v>1</v>
      </c>
      <c r="C150" s="1">
        <v>14221.147000000001</v>
      </c>
      <c r="D150" s="1">
        <f t="shared" si="14"/>
        <v>0.53232792973911813</v>
      </c>
      <c r="E150" s="1">
        <v>14401.404820329954</v>
      </c>
      <c r="F150" s="1">
        <f t="shared" si="13"/>
        <v>-1.2516683099935477</v>
      </c>
      <c r="G150" s="1">
        <f t="shared" si="16"/>
        <v>9.575081037773078</v>
      </c>
      <c r="J150">
        <v>1979</v>
      </c>
      <c r="K150">
        <v>5</v>
      </c>
      <c r="L150" s="1">
        <f>G51</f>
        <v>8.809542216312348</v>
      </c>
      <c r="M150" s="1">
        <f>L150</f>
        <v>8.809542216312348</v>
      </c>
      <c r="N150" s="1">
        <f t="shared" si="17"/>
        <v>6697.852397520378</v>
      </c>
      <c r="O150" s="1">
        <f t="shared" si="15"/>
        <v>0.28593426224770013</v>
      </c>
    </row>
    <row r="151" spans="1:15" x14ac:dyDescent="0.2">
      <c r="A151">
        <v>2004</v>
      </c>
      <c r="B151">
        <v>2</v>
      </c>
      <c r="C151" s="1">
        <v>14329.522999999999</v>
      </c>
      <c r="D151" s="1">
        <f t="shared" si="14"/>
        <v>0.75918723122203602</v>
      </c>
      <c r="E151" s="1">
        <v>14500.313675278645</v>
      </c>
      <c r="F151" s="1">
        <f t="shared" si="13"/>
        <v>-1.1778412460816234</v>
      </c>
      <c r="G151" s="1">
        <f t="shared" si="16"/>
        <v>9.5819255609525182</v>
      </c>
      <c r="J151">
        <v>1979</v>
      </c>
      <c r="K151">
        <v>6</v>
      </c>
      <c r="M151">
        <f>L150+1/3*(L153-L150)</f>
        <v>8.8121532428902505</v>
      </c>
      <c r="N151" s="1">
        <f t="shared" si="17"/>
        <v>6715.3635191987805</v>
      </c>
      <c r="O151" s="1">
        <f t="shared" si="15"/>
        <v>0.26110265779024644</v>
      </c>
    </row>
    <row r="152" spans="1:15" x14ac:dyDescent="0.2">
      <c r="A152">
        <v>2004</v>
      </c>
      <c r="B152">
        <v>3</v>
      </c>
      <c r="C152" s="1">
        <v>14464.984</v>
      </c>
      <c r="D152" s="1">
        <f t="shared" si="14"/>
        <v>0.94088778340939427</v>
      </c>
      <c r="E152" s="1">
        <v>14601.547560219411</v>
      </c>
      <c r="F152" s="1">
        <f t="shared" si="13"/>
        <v>-0.93526771498841921</v>
      </c>
      <c r="G152" s="1">
        <f t="shared" si="16"/>
        <v>9.5888827993544155</v>
      </c>
      <c r="J152">
        <v>1979</v>
      </c>
      <c r="K152">
        <v>7</v>
      </c>
      <c r="M152">
        <f>L150+2/3*(L153-L150)</f>
        <v>8.8147642694681512</v>
      </c>
      <c r="N152" s="1">
        <f t="shared" si="17"/>
        <v>6732.9204226239517</v>
      </c>
      <c r="O152" s="1">
        <f t="shared" si="15"/>
        <v>0.2611026577900688</v>
      </c>
    </row>
    <row r="153" spans="1:15" x14ac:dyDescent="0.2">
      <c r="A153">
        <v>2004</v>
      </c>
      <c r="B153">
        <v>4</v>
      </c>
      <c r="C153" s="1">
        <v>14609.876</v>
      </c>
      <c r="D153" s="1">
        <f t="shared" si="14"/>
        <v>0.99669060798799336</v>
      </c>
      <c r="E153" s="1">
        <v>14704.341849976463</v>
      </c>
      <c r="F153" s="1">
        <f t="shared" si="13"/>
        <v>-0.64243507761357899</v>
      </c>
      <c r="G153" s="1">
        <f t="shared" si="16"/>
        <v>9.5958980930994624</v>
      </c>
      <c r="J153">
        <v>1979</v>
      </c>
      <c r="K153">
        <v>8</v>
      </c>
      <c r="L153" s="1">
        <f>G52</f>
        <v>8.8173752960460536</v>
      </c>
      <c r="M153" s="1">
        <f>L153</f>
        <v>8.8173752960460536</v>
      </c>
      <c r="N153" s="1">
        <f t="shared" si="17"/>
        <v>6750.523227489467</v>
      </c>
      <c r="O153" s="1">
        <f t="shared" si="15"/>
        <v>0.26110265779024644</v>
      </c>
    </row>
    <row r="154" spans="1:15" x14ac:dyDescent="0.2">
      <c r="A154">
        <v>2005</v>
      </c>
      <c r="B154">
        <v>1</v>
      </c>
      <c r="C154" s="1">
        <v>14771.602000000001</v>
      </c>
      <c r="D154" s="1">
        <f t="shared" si="14"/>
        <v>1.1008815373321212</v>
      </c>
      <c r="E154" s="1">
        <v>14805.128768541526</v>
      </c>
      <c r="F154" s="1">
        <f t="shared" si="13"/>
        <v>-0.22645374495333659</v>
      </c>
      <c r="G154" s="1">
        <f t="shared" si="16"/>
        <v>9.6027289381366057</v>
      </c>
      <c r="J154">
        <v>1979</v>
      </c>
      <c r="K154">
        <v>9</v>
      </c>
      <c r="M154">
        <f>L153+1/3*(L156-L153)</f>
        <v>8.8197138516573403</v>
      </c>
      <c r="N154" s="1">
        <f t="shared" si="17"/>
        <v>6766.3281746332523</v>
      </c>
      <c r="O154" s="1">
        <f t="shared" si="15"/>
        <v>0.23385556112867079</v>
      </c>
    </row>
    <row r="155" spans="1:15" x14ac:dyDescent="0.2">
      <c r="A155">
        <v>2005</v>
      </c>
      <c r="B155">
        <v>2</v>
      </c>
      <c r="C155" s="1">
        <v>14839.781999999999</v>
      </c>
      <c r="D155" s="1">
        <f t="shared" si="14"/>
        <v>0.46049938419088221</v>
      </c>
      <c r="E155" s="1">
        <v>14902.761338533224</v>
      </c>
      <c r="F155" s="1">
        <f t="shared" si="13"/>
        <v>-0.42260180581690232</v>
      </c>
      <c r="G155" s="1">
        <f t="shared" si="16"/>
        <v>9.6093017994968175</v>
      </c>
      <c r="J155">
        <v>1979</v>
      </c>
      <c r="K155">
        <v>10</v>
      </c>
      <c r="M155">
        <f>L153+2/3*(L156-L153)</f>
        <v>8.8220524072686253</v>
      </c>
      <c r="N155" s="1">
        <f t="shared" si="17"/>
        <v>6782.1701257759451</v>
      </c>
      <c r="O155" s="1">
        <f t="shared" si="15"/>
        <v>0.23385556112849315</v>
      </c>
    </row>
    <row r="156" spans="1:15" x14ac:dyDescent="0.2">
      <c r="A156">
        <v>2005</v>
      </c>
      <c r="B156">
        <v>3</v>
      </c>
      <c r="C156" s="1">
        <v>14972.054</v>
      </c>
      <c r="D156" s="1">
        <f t="shared" si="14"/>
        <v>0.8873849163865799</v>
      </c>
      <c r="E156" s="1">
        <v>14998.254879213571</v>
      </c>
      <c r="F156" s="1">
        <f t="shared" si="13"/>
        <v>-0.17469285209896768</v>
      </c>
      <c r="G156" s="1">
        <f t="shared" si="16"/>
        <v>9.6156891319304005</v>
      </c>
      <c r="J156">
        <v>1979</v>
      </c>
      <c r="K156">
        <v>11</v>
      </c>
      <c r="L156" s="1">
        <f>G53</f>
        <v>8.824390962879912</v>
      </c>
      <c r="M156" s="1">
        <f>L156</f>
        <v>8.824390962879912</v>
      </c>
      <c r="N156" s="1">
        <f t="shared" si="17"/>
        <v>6798.0491675547419</v>
      </c>
      <c r="O156" s="1">
        <f t="shared" si="15"/>
        <v>0.23385556112867079</v>
      </c>
    </row>
    <row r="157" spans="1:15" x14ac:dyDescent="0.2">
      <c r="A157">
        <v>2005</v>
      </c>
      <c r="B157">
        <v>4</v>
      </c>
      <c r="C157" s="1">
        <v>15066.597</v>
      </c>
      <c r="D157" s="1">
        <f t="shared" si="14"/>
        <v>0.62947774973345361</v>
      </c>
      <c r="E157" s="1">
        <v>15091.012117963919</v>
      </c>
      <c r="F157" s="1">
        <f t="shared" si="13"/>
        <v>-0.16178582173992373</v>
      </c>
      <c r="G157" s="1">
        <f t="shared" si="16"/>
        <v>9.6218546216109999</v>
      </c>
      <c r="J157">
        <v>1979</v>
      </c>
      <c r="K157">
        <v>12</v>
      </c>
      <c r="M157">
        <f>L156+1/3*(L159-L156)</f>
        <v>8.8264276163565594</v>
      </c>
      <c r="N157" s="1">
        <f t="shared" si="17"/>
        <v>6811.9085466118568</v>
      </c>
      <c r="O157" s="1">
        <f t="shared" si="15"/>
        <v>0.20366534766473876</v>
      </c>
    </row>
    <row r="158" spans="1:15" x14ac:dyDescent="0.2">
      <c r="A158">
        <v>2006</v>
      </c>
      <c r="B158">
        <v>1</v>
      </c>
      <c r="C158" s="1">
        <v>15267.026</v>
      </c>
      <c r="D158" s="1">
        <f t="shared" si="14"/>
        <v>1.3215165027359532</v>
      </c>
      <c r="E158" s="1">
        <v>15180.824976377324</v>
      </c>
      <c r="F158" s="1">
        <f t="shared" si="13"/>
        <v>0.56782832129882443</v>
      </c>
      <c r="G158" s="1">
        <f t="shared" si="16"/>
        <v>9.6277883957428312</v>
      </c>
      <c r="J158">
        <v>1980</v>
      </c>
      <c r="K158">
        <v>1</v>
      </c>
      <c r="M158">
        <f>L156+2/3*(L159-L156)</f>
        <v>8.8284642698332085</v>
      </c>
      <c r="N158" s="1">
        <f t="shared" si="17"/>
        <v>6825.7961811851055</v>
      </c>
      <c r="O158" s="1">
        <f t="shared" si="15"/>
        <v>0.2036653476649164</v>
      </c>
    </row>
    <row r="159" spans="1:15" x14ac:dyDescent="0.2">
      <c r="A159">
        <v>2006</v>
      </c>
      <c r="B159">
        <v>2</v>
      </c>
      <c r="C159" s="1">
        <v>15302.705</v>
      </c>
      <c r="D159" s="1">
        <f t="shared" si="14"/>
        <v>0.23342708642548615</v>
      </c>
      <c r="E159" s="1">
        <v>15267.937985637769</v>
      </c>
      <c r="F159" s="1">
        <f t="shared" si="13"/>
        <v>0.22771257254867727</v>
      </c>
      <c r="G159" s="1">
        <f t="shared" si="16"/>
        <v>9.6335103521354792</v>
      </c>
      <c r="J159">
        <v>1980</v>
      </c>
      <c r="K159">
        <v>2</v>
      </c>
      <c r="L159" s="1">
        <f>G54</f>
        <v>8.8305009233098559</v>
      </c>
      <c r="M159" s="1">
        <f>L159</f>
        <v>8.8305009233098559</v>
      </c>
      <c r="N159" s="1">
        <f t="shared" si="17"/>
        <v>6839.7121288797998</v>
      </c>
      <c r="O159" s="1">
        <f t="shared" si="15"/>
        <v>0.20366534766473876</v>
      </c>
    </row>
    <row r="160" spans="1:15" x14ac:dyDescent="0.2">
      <c r="A160">
        <v>2006</v>
      </c>
      <c r="B160">
        <v>3</v>
      </c>
      <c r="C160" s="1">
        <v>15326.368</v>
      </c>
      <c r="D160" s="1">
        <f t="shared" si="14"/>
        <v>0.15451335865002136</v>
      </c>
      <c r="E160" s="1">
        <v>15350.511390627595</v>
      </c>
      <c r="F160" s="1">
        <f t="shared" si="13"/>
        <v>-0.15728069256595312</v>
      </c>
      <c r="G160" s="1">
        <f t="shared" si="16"/>
        <v>9.6389040678107314</v>
      </c>
      <c r="J160">
        <v>1980</v>
      </c>
      <c r="K160">
        <v>3</v>
      </c>
      <c r="M160">
        <f>L159+1/3*(L162-L159)</f>
        <v>8.8322068387226977</v>
      </c>
      <c r="N160" s="1">
        <f t="shared" si="17"/>
        <v>6851.3900571667427</v>
      </c>
      <c r="O160" s="1">
        <f t="shared" si="15"/>
        <v>0.17059154128418186</v>
      </c>
    </row>
    <row r="161" spans="1:15" x14ac:dyDescent="0.2">
      <c r="A161">
        <v>2006</v>
      </c>
      <c r="B161">
        <v>4</v>
      </c>
      <c r="C161" s="1">
        <v>15456.928</v>
      </c>
      <c r="D161" s="1">
        <f t="shared" si="14"/>
        <v>0.84825733319213725</v>
      </c>
      <c r="E161" s="1">
        <v>15428.12187426343</v>
      </c>
      <c r="F161" s="1">
        <f t="shared" si="13"/>
        <v>0.18671181088232292</v>
      </c>
      <c r="G161" s="1">
        <f t="shared" si="16"/>
        <v>9.6439472188473072</v>
      </c>
      <c r="J161">
        <v>1980</v>
      </c>
      <c r="K161">
        <v>4</v>
      </c>
      <c r="M161">
        <f>L159+2/3*(L162-L159)</f>
        <v>8.8339127541355378</v>
      </c>
      <c r="N161" s="1">
        <f t="shared" si="17"/>
        <v>6863.0879240134418</v>
      </c>
      <c r="O161" s="1">
        <f t="shared" si="15"/>
        <v>0.17059154128400422</v>
      </c>
    </row>
    <row r="162" spans="1:15" x14ac:dyDescent="0.2">
      <c r="A162">
        <v>2007</v>
      </c>
      <c r="B162">
        <v>1</v>
      </c>
      <c r="C162" s="1">
        <v>15493.328</v>
      </c>
      <c r="D162" s="1">
        <f t="shared" si="14"/>
        <v>0.23521625657902945</v>
      </c>
      <c r="E162" s="1">
        <v>15502.844117193945</v>
      </c>
      <c r="F162" s="1">
        <f t="shared" si="13"/>
        <v>-6.138304121494631E-2</v>
      </c>
      <c r="G162" s="1">
        <f t="shared" si="16"/>
        <v>9.6487787775067115</v>
      </c>
      <c r="J162">
        <v>1980</v>
      </c>
      <c r="K162">
        <v>5</v>
      </c>
      <c r="L162" s="1">
        <f>G55</f>
        <v>8.8356186695483796</v>
      </c>
      <c r="M162" s="1">
        <f>L162</f>
        <v>8.8356186695483796</v>
      </c>
      <c r="N162" s="1">
        <f t="shared" si="17"/>
        <v>6874.8057634624456</v>
      </c>
      <c r="O162" s="1">
        <f t="shared" si="15"/>
        <v>0.17059154128418186</v>
      </c>
    </row>
    <row r="163" spans="1:15" x14ac:dyDescent="0.2">
      <c r="A163">
        <v>2007</v>
      </c>
      <c r="B163">
        <v>2</v>
      </c>
      <c r="C163" s="1">
        <v>15582.084999999999</v>
      </c>
      <c r="D163" s="1">
        <f t="shared" si="14"/>
        <v>0.57123772645741866</v>
      </c>
      <c r="E163" s="1">
        <v>15577.756159566658</v>
      </c>
      <c r="F163" s="1">
        <f t="shared" si="13"/>
        <v>2.7788600546840847E-2</v>
      </c>
      <c r="G163" s="1">
        <f t="shared" si="16"/>
        <v>9.6535992884858146</v>
      </c>
      <c r="J163">
        <v>1980</v>
      </c>
      <c r="K163">
        <v>6</v>
      </c>
      <c r="M163">
        <f>L162+1/3*(L165-L162)</f>
        <v>8.8369937807146695</v>
      </c>
      <c r="N163" s="1">
        <f t="shared" si="17"/>
        <v>6884.2658885049441</v>
      </c>
      <c r="O163" s="1">
        <f t="shared" si="15"/>
        <v>0.13751111662898552</v>
      </c>
    </row>
    <row r="164" spans="1:15" x14ac:dyDescent="0.2">
      <c r="A164">
        <v>2007</v>
      </c>
      <c r="B164">
        <v>3</v>
      </c>
      <c r="C164" s="1">
        <v>15666.737999999999</v>
      </c>
      <c r="D164" s="1">
        <f t="shared" si="14"/>
        <v>0.54180093170916876</v>
      </c>
      <c r="E164" s="1">
        <v>15652.890280641283</v>
      </c>
      <c r="F164" s="1">
        <f t="shared" si="13"/>
        <v>8.8467491373411811E-2</v>
      </c>
      <c r="G164" s="1">
        <f t="shared" si="16"/>
        <v>9.6584108613856827</v>
      </c>
      <c r="J164">
        <v>1980</v>
      </c>
      <c r="K164">
        <v>7</v>
      </c>
      <c r="M164">
        <f>L162+2/3*(L165-L162)</f>
        <v>8.8383688918809611</v>
      </c>
      <c r="N164" s="1">
        <f t="shared" si="17"/>
        <v>6893.7390312193565</v>
      </c>
      <c r="O164" s="1">
        <f t="shared" si="15"/>
        <v>0.13751111662916315</v>
      </c>
    </row>
    <row r="165" spans="1:15" x14ac:dyDescent="0.2">
      <c r="A165">
        <v>2007</v>
      </c>
      <c r="B165">
        <v>4</v>
      </c>
      <c r="C165" s="1">
        <v>15761.967000000001</v>
      </c>
      <c r="D165" s="1">
        <f t="shared" si="14"/>
        <v>0.60600200632539014</v>
      </c>
      <c r="E165" s="1">
        <v>15727.034264922637</v>
      </c>
      <c r="F165" s="1">
        <f t="shared" si="13"/>
        <v>0.2221190244067639</v>
      </c>
      <c r="G165" s="1">
        <f t="shared" si="16"/>
        <v>9.6631364382206364</v>
      </c>
      <c r="J165">
        <v>1980</v>
      </c>
      <c r="K165">
        <v>8</v>
      </c>
      <c r="L165" s="1">
        <f>G56</f>
        <v>8.8397440030472509</v>
      </c>
      <c r="M165" s="1">
        <f>L165</f>
        <v>8.8397440030472509</v>
      </c>
      <c r="N165" s="1">
        <f t="shared" si="17"/>
        <v>6903.2252095187177</v>
      </c>
      <c r="O165" s="1">
        <f t="shared" si="15"/>
        <v>0.13751111662898552</v>
      </c>
    </row>
    <row r="166" spans="1:15" x14ac:dyDescent="0.2">
      <c r="A166">
        <v>2008</v>
      </c>
      <c r="B166">
        <v>1</v>
      </c>
      <c r="C166" s="1">
        <v>15671.383</v>
      </c>
      <c r="D166" s="1">
        <f t="shared" si="14"/>
        <v>-0.57635759954042243</v>
      </c>
      <c r="E166" s="1">
        <v>15799.786250189434</v>
      </c>
      <c r="F166" s="1">
        <f t="shared" si="13"/>
        <v>-0.81268979311599487</v>
      </c>
      <c r="G166" s="1">
        <f t="shared" si="16"/>
        <v>9.6677516904545246</v>
      </c>
      <c r="J166">
        <v>1980</v>
      </c>
      <c r="K166">
        <v>9</v>
      </c>
      <c r="M166">
        <f>L165+1/3*(L168-L165)</f>
        <v>8.841258648385109</v>
      </c>
      <c r="N166" s="1">
        <f t="shared" si="17"/>
        <v>6913.6890699167107</v>
      </c>
      <c r="O166" s="1">
        <f t="shared" si="15"/>
        <v>0.1514645337858056</v>
      </c>
    </row>
    <row r="167" spans="1:15" x14ac:dyDescent="0.2">
      <c r="A167">
        <v>2008</v>
      </c>
      <c r="B167">
        <v>2</v>
      </c>
      <c r="C167" s="1">
        <v>15752.308000000001</v>
      </c>
      <c r="D167" s="1">
        <f t="shared" si="14"/>
        <v>0.51505839273691123</v>
      </c>
      <c r="E167" s="1">
        <v>15869.51776038941</v>
      </c>
      <c r="F167" s="1">
        <f t="shared" si="13"/>
        <v>-0.73858426046169434</v>
      </c>
      <c r="G167" s="1">
        <f t="shared" si="16"/>
        <v>9.6721554261897928</v>
      </c>
      <c r="J167">
        <v>1980</v>
      </c>
      <c r="K167">
        <v>10</v>
      </c>
      <c r="M167">
        <f>L165+2/3*(L168-L165)</f>
        <v>8.8427732937229671</v>
      </c>
      <c r="N167" s="1">
        <f t="shared" si="17"/>
        <v>6924.1687913609694</v>
      </c>
      <c r="O167" s="1">
        <f t="shared" si="15"/>
        <v>0.1514645337858056</v>
      </c>
    </row>
    <row r="168" spans="1:15" x14ac:dyDescent="0.2">
      <c r="A168">
        <v>2008</v>
      </c>
      <c r="B168">
        <v>3</v>
      </c>
      <c r="C168" s="1">
        <v>15667.031999999999</v>
      </c>
      <c r="D168" s="1">
        <f t="shared" si="14"/>
        <v>-0.54282622992936069</v>
      </c>
      <c r="E168" s="1">
        <v>15934.982685710782</v>
      </c>
      <c r="F168" s="1">
        <f t="shared" si="13"/>
        <v>-1.6815247998421712</v>
      </c>
      <c r="G168" s="1">
        <f t="shared" si="16"/>
        <v>9.6762721402936318</v>
      </c>
      <c r="J168">
        <v>1980</v>
      </c>
      <c r="K168">
        <v>11</v>
      </c>
      <c r="L168" s="1">
        <f>G57</f>
        <v>8.8442879390608251</v>
      </c>
      <c r="M168" s="1">
        <f>L168</f>
        <v>8.8442879390608251</v>
      </c>
      <c r="N168" s="1">
        <f t="shared" si="17"/>
        <v>6934.6643978935563</v>
      </c>
      <c r="O168" s="1">
        <f t="shared" si="15"/>
        <v>0.1514645337858056</v>
      </c>
    </row>
    <row r="169" spans="1:15" x14ac:dyDescent="0.2">
      <c r="A169">
        <v>2008</v>
      </c>
      <c r="B169">
        <v>4</v>
      </c>
      <c r="C169" s="1">
        <v>15328.027</v>
      </c>
      <c r="D169" s="1">
        <f t="shared" si="14"/>
        <v>-2.1875649209789572</v>
      </c>
      <c r="E169" s="1">
        <v>15995.8355279234</v>
      </c>
      <c r="F169" s="1">
        <f t="shared" si="13"/>
        <v>-4.1748899378068032</v>
      </c>
      <c r="G169" s="1">
        <f t="shared" si="16"/>
        <v>9.6800836878385415</v>
      </c>
      <c r="J169">
        <v>1980</v>
      </c>
      <c r="K169">
        <v>12</v>
      </c>
      <c r="M169">
        <f>L168+1/3*(L171-L168)</f>
        <v>8.8460729398785727</v>
      </c>
      <c r="N169" s="1">
        <f t="shared" si="17"/>
        <v>6947.0538338015849</v>
      </c>
      <c r="O169" s="1">
        <f t="shared" si="15"/>
        <v>0.17850008177475729</v>
      </c>
    </row>
    <row r="170" spans="1:15" x14ac:dyDescent="0.2">
      <c r="A170">
        <v>2009</v>
      </c>
      <c r="B170">
        <v>1</v>
      </c>
      <c r="C170" s="1">
        <v>15155.94</v>
      </c>
      <c r="D170" s="1">
        <f t="shared" si="14"/>
        <v>-1.1290448388876939</v>
      </c>
      <c r="E170" s="1">
        <v>16050.853308878934</v>
      </c>
      <c r="F170" s="1">
        <f t="shared" si="13"/>
        <v>-5.5754874314619123</v>
      </c>
      <c r="G170" s="1">
        <f t="shared" si="16"/>
        <v>9.6835172928071565</v>
      </c>
      <c r="J170">
        <v>1981</v>
      </c>
      <c r="K170">
        <v>1</v>
      </c>
      <c r="M170">
        <f>L168+2/3*(L171-L168)</f>
        <v>8.8478579406963203</v>
      </c>
      <c r="N170" s="1">
        <f t="shared" si="17"/>
        <v>6959.4654046123724</v>
      </c>
      <c r="O170" s="1">
        <f t="shared" si="15"/>
        <v>0.17850008177475729</v>
      </c>
    </row>
    <row r="171" spans="1:15" x14ac:dyDescent="0.2">
      <c r="A171">
        <v>2009</v>
      </c>
      <c r="B171">
        <v>2</v>
      </c>
      <c r="C171" s="1">
        <v>15134.117</v>
      </c>
      <c r="D171" s="1">
        <f t="shared" si="14"/>
        <v>-0.14409351409216953</v>
      </c>
      <c r="E171" s="1">
        <v>16101.755526176845</v>
      </c>
      <c r="F171" s="1">
        <f t="shared" si="13"/>
        <v>-6.0095219096063186</v>
      </c>
      <c r="G171" s="1">
        <f t="shared" si="16"/>
        <v>9.6866835839212175</v>
      </c>
      <c r="J171">
        <v>1981</v>
      </c>
      <c r="K171">
        <v>2</v>
      </c>
      <c r="L171" s="1">
        <f>G58</f>
        <v>8.8496429415140678</v>
      </c>
      <c r="M171" s="1">
        <f>L171</f>
        <v>8.8496429415140678</v>
      </c>
      <c r="N171" s="1">
        <f t="shared" si="17"/>
        <v>6971.8991498720243</v>
      </c>
      <c r="O171" s="1">
        <f t="shared" si="15"/>
        <v>0.17850008177475729</v>
      </c>
    </row>
    <row r="172" spans="1:15" x14ac:dyDescent="0.2">
      <c r="A172">
        <v>2009</v>
      </c>
      <c r="B172">
        <v>3</v>
      </c>
      <c r="C172" s="1">
        <v>15189.222</v>
      </c>
      <c r="D172" s="1">
        <f t="shared" si="14"/>
        <v>0.36344982100722234</v>
      </c>
      <c r="E172" s="1">
        <v>16149.394810081858</v>
      </c>
      <c r="F172" s="1">
        <f t="shared" si="13"/>
        <v>-5.9455652758110489</v>
      </c>
      <c r="G172" s="1">
        <f t="shared" si="16"/>
        <v>9.6896378548887228</v>
      </c>
      <c r="J172">
        <v>1981</v>
      </c>
      <c r="K172">
        <v>3</v>
      </c>
      <c r="M172">
        <f>L171+1/3*(L174-L171)</f>
        <v>8.8516395748970584</v>
      </c>
      <c r="N172" s="1">
        <f t="shared" si="17"/>
        <v>6985.8333826055032</v>
      </c>
      <c r="O172" s="1">
        <f t="shared" si="15"/>
        <v>0.19966333829906091</v>
      </c>
    </row>
    <row r="173" spans="1:15" x14ac:dyDescent="0.2">
      <c r="A173">
        <v>2009</v>
      </c>
      <c r="B173">
        <v>4</v>
      </c>
      <c r="C173" s="1">
        <v>15356.058000000001</v>
      </c>
      <c r="D173" s="1">
        <f t="shared" si="14"/>
        <v>1.0923956767204146</v>
      </c>
      <c r="E173" s="1">
        <v>16195.569799614077</v>
      </c>
      <c r="F173" s="1">
        <f t="shared" si="13"/>
        <v>-5.1835891543258956</v>
      </c>
      <c r="G173" s="1">
        <f t="shared" si="16"/>
        <v>9.6924930146613413</v>
      </c>
      <c r="J173">
        <v>1981</v>
      </c>
      <c r="K173">
        <v>4</v>
      </c>
      <c r="M173">
        <f>L171+2/3*(L174-L171)</f>
        <v>8.8536362082800508</v>
      </c>
      <c r="N173" s="1">
        <f t="shared" si="17"/>
        <v>6999.7954646864537</v>
      </c>
      <c r="O173" s="1">
        <f t="shared" si="15"/>
        <v>0.19966333829923855</v>
      </c>
    </row>
    <row r="174" spans="1:15" x14ac:dyDescent="0.2">
      <c r="A174">
        <v>2010</v>
      </c>
      <c r="B174">
        <v>1</v>
      </c>
      <c r="C174" s="1">
        <v>15415.145</v>
      </c>
      <c r="D174" s="1">
        <f t="shared" si="14"/>
        <v>0.3840413559503375</v>
      </c>
      <c r="E174" s="1">
        <v>16241.894084484202</v>
      </c>
      <c r="F174" s="1">
        <f t="shared" si="13"/>
        <v>-5.0902258085403389</v>
      </c>
      <c r="G174" s="1">
        <f t="shared" si="16"/>
        <v>9.6953492377328168</v>
      </c>
      <c r="J174">
        <v>1981</v>
      </c>
      <c r="K174">
        <v>5</v>
      </c>
      <c r="L174" s="1">
        <f>G59</f>
        <v>8.8556328416630414</v>
      </c>
      <c r="M174" s="1">
        <f>L174</f>
        <v>8.8556328416630414</v>
      </c>
      <c r="N174" s="1">
        <f t="shared" si="17"/>
        <v>7013.7854517753358</v>
      </c>
      <c r="O174" s="1">
        <f t="shared" si="15"/>
        <v>0.19966333829906091</v>
      </c>
    </row>
    <row r="175" spans="1:15" x14ac:dyDescent="0.2">
      <c r="A175">
        <v>2010</v>
      </c>
      <c r="B175">
        <v>2</v>
      </c>
      <c r="C175" s="1">
        <v>15557.277</v>
      </c>
      <c r="D175" s="1">
        <f t="shared" si="14"/>
        <v>0.91780357197688289</v>
      </c>
      <c r="E175" s="1">
        <v>16289.801284995679</v>
      </c>
      <c r="F175" s="1">
        <f t="shared" si="13"/>
        <v>-4.496827629631051</v>
      </c>
      <c r="G175" s="1">
        <f t="shared" si="16"/>
        <v>9.6982945029333312</v>
      </c>
      <c r="J175">
        <v>1981</v>
      </c>
      <c r="K175">
        <v>6</v>
      </c>
      <c r="M175">
        <f>L174+1/3*(L177-L174)</f>
        <v>8.8578123939548679</v>
      </c>
      <c r="N175" s="1">
        <f t="shared" si="17"/>
        <v>7029.0890353532222</v>
      </c>
      <c r="O175" s="1">
        <f t="shared" si="15"/>
        <v>0.21795522918264254</v>
      </c>
    </row>
    <row r="176" spans="1:15" x14ac:dyDescent="0.2">
      <c r="A176">
        <v>2010</v>
      </c>
      <c r="B176">
        <v>3</v>
      </c>
      <c r="C176" s="1">
        <v>15671.967000000001</v>
      </c>
      <c r="D176" s="1">
        <f t="shared" si="14"/>
        <v>0.73450715379088649</v>
      </c>
      <c r="E176" s="1">
        <v>16340.065183724981</v>
      </c>
      <c r="F176" s="1">
        <f t="shared" si="13"/>
        <v>-4.0887118638328275</v>
      </c>
      <c r="G176" s="1">
        <f t="shared" si="16"/>
        <v>9.7013753576180921</v>
      </c>
      <c r="J176">
        <v>1981</v>
      </c>
      <c r="K176">
        <v>7</v>
      </c>
      <c r="M176">
        <f>L174+2/3*(L177-L174)</f>
        <v>8.8599919462466961</v>
      </c>
      <c r="N176" s="1">
        <f t="shared" si="17"/>
        <v>7044.4260102676444</v>
      </c>
      <c r="O176" s="1">
        <f t="shared" si="15"/>
        <v>0.21795522918282018</v>
      </c>
    </row>
    <row r="177" spans="1:15" x14ac:dyDescent="0.2">
      <c r="A177">
        <v>2010</v>
      </c>
      <c r="B177">
        <v>4</v>
      </c>
      <c r="C177" s="1">
        <v>15750.625</v>
      </c>
      <c r="D177" s="1">
        <f t="shared" si="14"/>
        <v>0.50064720501268312</v>
      </c>
      <c r="E177" s="1">
        <v>16392.416142593407</v>
      </c>
      <c r="F177" s="1">
        <f t="shared" si="13"/>
        <v>-3.9151711194410299</v>
      </c>
      <c r="G177" s="1">
        <f t="shared" si="16"/>
        <v>9.7045740765287416</v>
      </c>
      <c r="J177">
        <v>1981</v>
      </c>
      <c r="K177">
        <v>8</v>
      </c>
      <c r="L177" s="1">
        <f>G60</f>
        <v>8.8621714985385225</v>
      </c>
      <c r="M177" s="1">
        <f>L177</f>
        <v>8.8621714985385225</v>
      </c>
      <c r="N177" s="1">
        <f t="shared" si="17"/>
        <v>7059.7964493761119</v>
      </c>
      <c r="O177" s="1">
        <f t="shared" si="15"/>
        <v>0.21795522918264254</v>
      </c>
    </row>
    <row r="178" spans="1:15" x14ac:dyDescent="0.2">
      <c r="A178">
        <v>2011</v>
      </c>
      <c r="B178">
        <v>1</v>
      </c>
      <c r="C178" s="1">
        <v>15712.754000000001</v>
      </c>
      <c r="D178" s="1">
        <f t="shared" si="14"/>
        <v>-0.24073077649386931</v>
      </c>
      <c r="E178" s="1">
        <v>16447.074892024539</v>
      </c>
      <c r="F178" s="1">
        <f t="shared" si="13"/>
        <v>-4.464750703972431</v>
      </c>
      <c r="G178" s="1">
        <f t="shared" ref="G178:G209" si="18">LN(E178)</f>
        <v>9.7079029222679925</v>
      </c>
      <c r="J178">
        <v>1981</v>
      </c>
      <c r="K178">
        <v>9</v>
      </c>
      <c r="M178">
        <f>L177+1/3*(L180-L177)</f>
        <v>8.8645214068188718</v>
      </c>
      <c r="N178" s="1">
        <f t="shared" si="17"/>
        <v>7076.405831128759</v>
      </c>
      <c r="O178" s="1">
        <f t="shared" si="15"/>
        <v>0.2349908280349311</v>
      </c>
    </row>
    <row r="179" spans="1:15" x14ac:dyDescent="0.2">
      <c r="A179">
        <v>2011</v>
      </c>
      <c r="B179">
        <v>2</v>
      </c>
      <c r="C179" s="1">
        <v>15825.096</v>
      </c>
      <c r="D179" s="1">
        <f t="shared" si="14"/>
        <v>0.712429510349466</v>
      </c>
      <c r="E179" s="1">
        <v>16503.935482813944</v>
      </c>
      <c r="F179" s="1">
        <f t="shared" ref="F179:F216" si="19">(C179/E179-1)*100</f>
        <v>-4.1131976280496252</v>
      </c>
      <c r="G179" s="1">
        <f t="shared" si="18"/>
        <v>9.711354145558639</v>
      </c>
      <c r="J179">
        <v>1981</v>
      </c>
      <c r="K179">
        <v>10</v>
      </c>
      <c r="M179">
        <f>L177+2/3*(L180-L177)</f>
        <v>8.8668713150992211</v>
      </c>
      <c r="N179" s="1">
        <f t="shared" si="17"/>
        <v>7093.0542893001357</v>
      </c>
      <c r="O179" s="1">
        <f t="shared" si="15"/>
        <v>0.2349908280349311</v>
      </c>
    </row>
    <row r="180" spans="1:15" x14ac:dyDescent="0.2">
      <c r="A180">
        <v>2011</v>
      </c>
      <c r="B180">
        <v>3</v>
      </c>
      <c r="C180" s="1">
        <v>15820.7</v>
      </c>
      <c r="D180" s="1">
        <f t="shared" ref="D180:D216" si="20">(LN(C180)-LN(C179))*100</f>
        <v>-2.7782521433650231E-2</v>
      </c>
      <c r="E180" s="1">
        <v>16563.033536792773</v>
      </c>
      <c r="F180" s="1">
        <f t="shared" si="19"/>
        <v>-4.481869430160657</v>
      </c>
      <c r="G180" s="1">
        <f t="shared" si="18"/>
        <v>9.7149285957519389</v>
      </c>
      <c r="J180">
        <v>1981</v>
      </c>
      <c r="K180">
        <v>11</v>
      </c>
      <c r="L180" s="1">
        <f>G61</f>
        <v>8.8692212233795704</v>
      </c>
      <c r="M180" s="1">
        <f>L180</f>
        <v>8.8692212233795704</v>
      </c>
      <c r="N180" s="1">
        <f t="shared" si="17"/>
        <v>7109.7419158242192</v>
      </c>
      <c r="O180" s="1">
        <f t="shared" si="15"/>
        <v>0.2349908280349311</v>
      </c>
    </row>
    <row r="181" spans="1:15" x14ac:dyDescent="0.2">
      <c r="A181">
        <v>2011</v>
      </c>
      <c r="B181">
        <v>4</v>
      </c>
      <c r="C181" s="1">
        <v>16004.107</v>
      </c>
      <c r="D181" s="1">
        <f t="shared" si="20"/>
        <v>1.1526167652968766</v>
      </c>
      <c r="E181" s="1">
        <v>16623.747322122541</v>
      </c>
      <c r="F181" s="1">
        <f t="shared" si="19"/>
        <v>-3.7274406914133973</v>
      </c>
      <c r="G181" s="1">
        <f t="shared" si="18"/>
        <v>9.7185875136399122</v>
      </c>
      <c r="J181">
        <v>1981</v>
      </c>
      <c r="K181">
        <v>12</v>
      </c>
      <c r="M181">
        <f>L180+1/3*(L183-L180)</f>
        <v>8.8717066276246008</v>
      </c>
      <c r="N181" s="1">
        <f t="shared" si="17"/>
        <v>7127.4344760374188</v>
      </c>
      <c r="O181" s="1">
        <f t="shared" si="15"/>
        <v>0.24854042450304092</v>
      </c>
    </row>
    <row r="182" spans="1:15" x14ac:dyDescent="0.2">
      <c r="A182">
        <v>2012</v>
      </c>
      <c r="B182">
        <v>1</v>
      </c>
      <c r="C182" s="1">
        <v>16129.418</v>
      </c>
      <c r="D182" s="1">
        <f t="shared" si="20"/>
        <v>0.77994328498807164</v>
      </c>
      <c r="E182" s="1">
        <v>16686.037415326235</v>
      </c>
      <c r="F182" s="1">
        <f t="shared" si="19"/>
        <v>-3.3358394295279314</v>
      </c>
      <c r="G182" s="1">
        <f t="shared" si="18"/>
        <v>9.7223275657779897</v>
      </c>
      <c r="J182">
        <v>1982</v>
      </c>
      <c r="K182">
        <v>1</v>
      </c>
      <c r="M182">
        <f>L180+2/3*(L183-L180)</f>
        <v>8.874192031869633</v>
      </c>
      <c r="N182" s="1">
        <f t="shared" si="17"/>
        <v>7145.1710641057361</v>
      </c>
      <c r="O182" s="1">
        <f t="shared" si="15"/>
        <v>0.24854042450321856</v>
      </c>
    </row>
    <row r="183" spans="1:15" x14ac:dyDescent="0.2">
      <c r="A183">
        <v>2012</v>
      </c>
      <c r="B183">
        <v>2</v>
      </c>
      <c r="C183" s="1">
        <v>16198.807000000001</v>
      </c>
      <c r="D183" s="1">
        <f t="shared" si="20"/>
        <v>0.42927879002636615</v>
      </c>
      <c r="E183" s="1">
        <v>16750.282020844541</v>
      </c>
      <c r="F183" s="1">
        <f t="shared" si="19"/>
        <v>-3.2923327509248423</v>
      </c>
      <c r="G183" s="1">
        <f t="shared" si="18"/>
        <v>9.7261703741768173</v>
      </c>
      <c r="J183">
        <v>1982</v>
      </c>
      <c r="K183">
        <v>2</v>
      </c>
      <c r="L183" s="1">
        <f>G62</f>
        <v>8.8766774361146634</v>
      </c>
      <c r="M183" s="1">
        <f>L183</f>
        <v>8.8766774361146634</v>
      </c>
      <c r="N183" s="1">
        <f t="shared" si="17"/>
        <v>7162.95178959226</v>
      </c>
      <c r="O183" s="1">
        <f t="shared" si="15"/>
        <v>0.24854042450304092</v>
      </c>
    </row>
    <row r="184" spans="1:15" x14ac:dyDescent="0.2">
      <c r="A184">
        <v>2012</v>
      </c>
      <c r="B184">
        <v>3</v>
      </c>
      <c r="C184" s="1">
        <v>16220.666999999999</v>
      </c>
      <c r="D184" s="1">
        <f t="shared" si="20"/>
        <v>0.13485723619677259</v>
      </c>
      <c r="E184" s="1">
        <v>16816.112363397115</v>
      </c>
      <c r="F184" s="1">
        <f t="shared" si="19"/>
        <v>-3.5409216501977925</v>
      </c>
      <c r="G184" s="1">
        <f t="shared" si="18"/>
        <v>9.7300927750281101</v>
      </c>
      <c r="J184">
        <v>1982</v>
      </c>
      <c r="K184">
        <v>3</v>
      </c>
      <c r="M184">
        <f>L183+1/3*(L186-L183)</f>
        <v>8.879266558519916</v>
      </c>
      <c r="N184" s="1">
        <f t="shared" si="17"/>
        <v>7181.5215779123055</v>
      </c>
      <c r="O184" s="1">
        <f t="shared" si="15"/>
        <v>0.2589122405252553</v>
      </c>
    </row>
    <row r="185" spans="1:15" x14ac:dyDescent="0.2">
      <c r="A185">
        <v>2012</v>
      </c>
      <c r="B185">
        <v>4</v>
      </c>
      <c r="C185" s="1">
        <v>16239.138000000001</v>
      </c>
      <c r="D185" s="1">
        <f t="shared" si="20"/>
        <v>0.11380845937729589</v>
      </c>
      <c r="E185" s="1">
        <v>16883.240265558168</v>
      </c>
      <c r="F185" s="1">
        <f t="shared" si="19"/>
        <v>-3.8150393847805164</v>
      </c>
      <c r="G185" s="1">
        <f t="shared" si="18"/>
        <v>9.7340767085882849</v>
      </c>
      <c r="J185">
        <v>1982</v>
      </c>
      <c r="K185">
        <v>4</v>
      </c>
      <c r="M185">
        <f>L183+2/3*(L186-L183)</f>
        <v>8.8818556809251668</v>
      </c>
      <c r="N185" s="1">
        <f t="shared" si="17"/>
        <v>7200.1395079828881</v>
      </c>
      <c r="O185" s="1">
        <f t="shared" si="15"/>
        <v>0.25891224052507766</v>
      </c>
    </row>
    <row r="186" spans="1:15" x14ac:dyDescent="0.2">
      <c r="A186">
        <v>2013</v>
      </c>
      <c r="B186">
        <v>1</v>
      </c>
      <c r="C186" s="1">
        <v>16382.964</v>
      </c>
      <c r="D186" s="1">
        <f t="shared" si="20"/>
        <v>0.88177599289007702</v>
      </c>
      <c r="E186" s="1">
        <v>16951.532072707567</v>
      </c>
      <c r="F186" s="1">
        <f t="shared" si="19"/>
        <v>-3.3540807418992902</v>
      </c>
      <c r="G186" s="1">
        <f t="shared" si="18"/>
        <v>9.7381134964942255</v>
      </c>
      <c r="J186">
        <v>1982</v>
      </c>
      <c r="K186">
        <v>5</v>
      </c>
      <c r="L186" s="1">
        <f>G63</f>
        <v>8.8844448033304193</v>
      </c>
      <c r="M186" s="1">
        <f>L186</f>
        <v>8.8844448033304193</v>
      </c>
      <c r="N186" s="1">
        <f t="shared" si="17"/>
        <v>7218.8057046104168</v>
      </c>
      <c r="O186" s="1">
        <f t="shared" si="15"/>
        <v>0.2589122405252553</v>
      </c>
    </row>
    <row r="187" spans="1:15" x14ac:dyDescent="0.2">
      <c r="A187">
        <v>2013</v>
      </c>
      <c r="B187">
        <v>2</v>
      </c>
      <c r="C187" s="1">
        <v>16403.18</v>
      </c>
      <c r="D187" s="1">
        <f t="shared" si="20"/>
        <v>0.12332040365610197</v>
      </c>
      <c r="E187" s="1">
        <v>17021.285852398334</v>
      </c>
      <c r="F187" s="1">
        <f t="shared" si="19"/>
        <v>-3.6313699079981165</v>
      </c>
      <c r="G187" s="1">
        <f t="shared" si="18"/>
        <v>9.7422199487682608</v>
      </c>
      <c r="J187">
        <v>1982</v>
      </c>
      <c r="K187">
        <v>6</v>
      </c>
      <c r="M187">
        <f>L186+1/3*(L189-L186)</f>
        <v>8.8871170747601358</v>
      </c>
      <c r="N187" s="1">
        <f t="shared" si="17"/>
        <v>7238.1221106966505</v>
      </c>
      <c r="O187" s="1">
        <f t="shared" si="15"/>
        <v>0.26722714297164885</v>
      </c>
    </row>
    <row r="188" spans="1:15" x14ac:dyDescent="0.2">
      <c r="A188">
        <v>2013</v>
      </c>
      <c r="B188">
        <v>3</v>
      </c>
      <c r="C188" s="1">
        <v>16531.685000000001</v>
      </c>
      <c r="D188" s="1">
        <f t="shared" si="20"/>
        <v>0.78036240394645517</v>
      </c>
      <c r="E188" s="1">
        <v>17091.75992705777</v>
      </c>
      <c r="F188" s="1">
        <f t="shared" si="19"/>
        <v>-3.2768710153196157</v>
      </c>
      <c r="G188" s="1">
        <f t="shared" si="18"/>
        <v>9.7463517507407307</v>
      </c>
      <c r="J188">
        <v>1982</v>
      </c>
      <c r="K188">
        <v>7</v>
      </c>
      <c r="M188">
        <f>L186+2/3*(L189-L186)</f>
        <v>8.8897893461898541</v>
      </c>
      <c r="N188" s="1">
        <f t="shared" si="17"/>
        <v>7257.4902044940445</v>
      </c>
      <c r="O188" s="1">
        <f t="shared" si="15"/>
        <v>0.26722714297182648</v>
      </c>
    </row>
    <row r="189" spans="1:15" x14ac:dyDescent="0.2">
      <c r="A189">
        <v>2013</v>
      </c>
      <c r="B189">
        <v>4</v>
      </c>
      <c r="C189" s="1">
        <v>16663.649000000001</v>
      </c>
      <c r="D189" s="1">
        <f t="shared" si="20"/>
        <v>0.79507978547024294</v>
      </c>
      <c r="E189" s="1">
        <v>17163.445693231017</v>
      </c>
      <c r="F189" s="1">
        <f t="shared" si="19"/>
        <v>-2.9119834220009078</v>
      </c>
      <c r="G189" s="1">
        <f t="shared" si="18"/>
        <v>9.7505371508585732</v>
      </c>
      <c r="J189">
        <v>1982</v>
      </c>
      <c r="K189">
        <v>8</v>
      </c>
      <c r="L189" s="1">
        <f>G64</f>
        <v>8.8924616176195705</v>
      </c>
      <c r="M189" s="1">
        <f>L189</f>
        <v>8.8924616176195705</v>
      </c>
      <c r="N189" s="1">
        <f t="shared" si="17"/>
        <v>7276.9101243108826</v>
      </c>
      <c r="O189" s="1">
        <f t="shared" si="15"/>
        <v>0.26722714297164885</v>
      </c>
    </row>
    <row r="190" spans="1:15" x14ac:dyDescent="0.2">
      <c r="A190">
        <v>2014</v>
      </c>
      <c r="B190">
        <v>1</v>
      </c>
      <c r="C190" s="1">
        <v>16616.54</v>
      </c>
      <c r="D190" s="1">
        <f t="shared" si="20"/>
        <v>-0.28310555246182645</v>
      </c>
      <c r="E190" s="1">
        <v>17236.138039511738</v>
      </c>
      <c r="F190" s="1">
        <f t="shared" si="19"/>
        <v>-3.5947614140208417</v>
      </c>
      <c r="G190" s="1">
        <f t="shared" si="18"/>
        <v>9.7547635074940811</v>
      </c>
      <c r="J190">
        <v>1982</v>
      </c>
      <c r="K190">
        <v>9</v>
      </c>
      <c r="M190">
        <f>L189+1/3*(L192-L189)</f>
        <v>8.8952045129930024</v>
      </c>
      <c r="N190" s="1">
        <f t="shared" si="17"/>
        <v>7296.8973262945592</v>
      </c>
      <c r="O190" s="1">
        <f t="shared" si="15"/>
        <v>0.2742895373431864</v>
      </c>
    </row>
    <row r="191" spans="1:15" x14ac:dyDescent="0.2">
      <c r="A191">
        <v>2014</v>
      </c>
      <c r="B191">
        <v>2</v>
      </c>
      <c r="C191" s="1">
        <v>16841.474999999999</v>
      </c>
      <c r="D191" s="1">
        <f t="shared" si="20"/>
        <v>1.3446009210037246</v>
      </c>
      <c r="E191" s="1">
        <v>17309.742618640394</v>
      </c>
      <c r="F191" s="1">
        <f t="shared" si="19"/>
        <v>-2.7052257734677676</v>
      </c>
      <c r="G191" s="1">
        <f t="shared" si="18"/>
        <v>9.7590247791192368</v>
      </c>
      <c r="J191">
        <v>1982</v>
      </c>
      <c r="K191">
        <v>10</v>
      </c>
      <c r="M191">
        <f>L189+2/3*(L192-L189)</f>
        <v>8.8979474083664343</v>
      </c>
      <c r="N191" s="1">
        <f t="shared" si="17"/>
        <v>7316.9394263374825</v>
      </c>
      <c r="O191" s="1">
        <f t="shared" si="15"/>
        <v>0.2742895373431864</v>
      </c>
    </row>
    <row r="192" spans="1:15" x14ac:dyDescent="0.2">
      <c r="A192">
        <v>2014</v>
      </c>
      <c r="B192">
        <v>3</v>
      </c>
      <c r="C192" s="1">
        <v>17047.098000000002</v>
      </c>
      <c r="D192" s="1">
        <f t="shared" si="20"/>
        <v>1.2135389912256045</v>
      </c>
      <c r="E192" s="1">
        <v>17384.612675317028</v>
      </c>
      <c r="F192" s="1">
        <f t="shared" si="19"/>
        <v>-1.9414563995218348</v>
      </c>
      <c r="G192" s="1">
        <f t="shared" si="18"/>
        <v>9.7633407649482784</v>
      </c>
      <c r="J192">
        <v>1982</v>
      </c>
      <c r="K192">
        <v>11</v>
      </c>
      <c r="L192" s="1">
        <f>G65</f>
        <v>8.9006903037398661</v>
      </c>
      <c r="M192" s="1">
        <f>L192</f>
        <v>8.9006903037398661</v>
      </c>
      <c r="N192" s="1">
        <f t="shared" si="17"/>
        <v>7337.0365752259859</v>
      </c>
      <c r="O192" s="1">
        <f t="shared" si="15"/>
        <v>0.2742895373431864</v>
      </c>
    </row>
    <row r="193" spans="1:15" x14ac:dyDescent="0.2">
      <c r="A193">
        <v>2014</v>
      </c>
      <c r="B193">
        <v>4</v>
      </c>
      <c r="C193" s="1">
        <v>17143.038</v>
      </c>
      <c r="D193" s="1">
        <f t="shared" si="20"/>
        <v>0.56121597067111395</v>
      </c>
      <c r="E193" s="1">
        <v>17460.181332050925</v>
      </c>
      <c r="F193" s="1">
        <f t="shared" si="19"/>
        <v>-1.8163805175880787</v>
      </c>
      <c r="G193" s="1">
        <f t="shared" si="18"/>
        <v>9.7676782149095907</v>
      </c>
      <c r="J193">
        <v>1982</v>
      </c>
      <c r="K193">
        <v>12</v>
      </c>
      <c r="M193">
        <f>L192+1/3*(L195-L192)</f>
        <v>8.9034097715546832</v>
      </c>
      <c r="N193" s="1">
        <f t="shared" si="17"/>
        <v>7357.0165652047835</v>
      </c>
      <c r="O193" s="1">
        <f t="shared" si="15"/>
        <v>0.27194678148170226</v>
      </c>
    </row>
    <row r="194" spans="1:15" x14ac:dyDescent="0.2">
      <c r="A194">
        <v>2015</v>
      </c>
      <c r="B194">
        <v>1</v>
      </c>
      <c r="C194" s="1">
        <v>17305.752</v>
      </c>
      <c r="D194" s="1">
        <f t="shared" si="20"/>
        <v>0.94467881207123128</v>
      </c>
      <c r="E194" s="1">
        <v>17535.755315110757</v>
      </c>
      <c r="F194" s="1">
        <f t="shared" si="19"/>
        <v>-1.3116247973222972</v>
      </c>
      <c r="G194" s="1">
        <f t="shared" si="18"/>
        <v>9.7719972363606331</v>
      </c>
      <c r="J194">
        <v>1983</v>
      </c>
      <c r="K194">
        <v>1</v>
      </c>
      <c r="M194">
        <f>L192+2/3*(L195-L192)</f>
        <v>8.9061292393695002</v>
      </c>
      <c r="N194" s="1">
        <f t="shared" si="17"/>
        <v>7377.0509640713472</v>
      </c>
      <c r="O194" s="1">
        <f t="shared" si="15"/>
        <v>0.27194678148170226</v>
      </c>
    </row>
    <row r="195" spans="1:15" x14ac:dyDescent="0.2">
      <c r="A195">
        <v>2015</v>
      </c>
      <c r="B195">
        <v>2</v>
      </c>
      <c r="C195" s="1">
        <v>17422.845000000001</v>
      </c>
      <c r="D195" s="1">
        <f t="shared" si="20"/>
        <v>0.67433443228832601</v>
      </c>
      <c r="E195" s="1">
        <v>17611.745032699575</v>
      </c>
      <c r="F195" s="1">
        <f t="shared" si="19"/>
        <v>-1.0725798741058612</v>
      </c>
      <c r="G195" s="1">
        <f t="shared" si="18"/>
        <v>9.7763212898630396</v>
      </c>
      <c r="J195">
        <v>1983</v>
      </c>
      <c r="K195">
        <v>2</v>
      </c>
      <c r="L195" s="1">
        <f>G66</f>
        <v>8.9088487071843172</v>
      </c>
      <c r="M195" s="1">
        <f>L195</f>
        <v>8.9088487071843172</v>
      </c>
      <c r="N195" s="1">
        <f t="shared" si="17"/>
        <v>7397.139919990268</v>
      </c>
      <c r="O195" s="1">
        <f t="shared" si="15"/>
        <v>0.27194678148170226</v>
      </c>
    </row>
    <row r="196" spans="1:15" x14ac:dyDescent="0.2">
      <c r="A196">
        <v>2015</v>
      </c>
      <c r="B196">
        <v>3</v>
      </c>
      <c r="C196" s="1">
        <v>17486.021000000001</v>
      </c>
      <c r="D196" s="1">
        <f t="shared" si="20"/>
        <v>0.3619485604069439</v>
      </c>
      <c r="E196" s="1">
        <v>17687.018166217018</v>
      </c>
      <c r="F196" s="1">
        <f t="shared" si="19"/>
        <v>-1.1364106958454467</v>
      </c>
      <c r="G196" s="1">
        <f t="shared" si="18"/>
        <v>9.7805862125285739</v>
      </c>
      <c r="J196">
        <v>1983</v>
      </c>
      <c r="K196">
        <v>3</v>
      </c>
      <c r="M196">
        <f>L195+1/3*(L198-L195)</f>
        <v>8.9116079511272766</v>
      </c>
      <c r="N196" s="1">
        <f t="shared" si="17"/>
        <v>7417.5786182194925</v>
      </c>
      <c r="O196" s="1">
        <f t="shared" si="15"/>
        <v>0.27592439429593441</v>
      </c>
    </row>
    <row r="197" spans="1:15" x14ac:dyDescent="0.2">
      <c r="A197">
        <v>2015</v>
      </c>
      <c r="B197">
        <v>4</v>
      </c>
      <c r="C197" s="1">
        <v>17514.062000000002</v>
      </c>
      <c r="D197" s="1">
        <f t="shared" si="20"/>
        <v>0.16023394001418723</v>
      </c>
      <c r="E197" s="1">
        <v>17761.45</v>
      </c>
      <c r="F197" s="1">
        <f t="shared" si="19"/>
        <v>-1.3928367334874014</v>
      </c>
      <c r="G197" s="1">
        <f t="shared" si="18"/>
        <v>9.7847856573576042</v>
      </c>
      <c r="J197">
        <v>1983</v>
      </c>
      <c r="K197">
        <v>4</v>
      </c>
      <c r="M197">
        <f>L195+2/3*(L198-L195)</f>
        <v>8.9143671950702359</v>
      </c>
      <c r="N197" s="1">
        <f t="shared" si="17"/>
        <v>7438.0737896788878</v>
      </c>
      <c r="O197" s="1">
        <f t="shared" ref="O197:O260" si="21">(M197-M196)*100</f>
        <v>0.27592439429593441</v>
      </c>
    </row>
    <row r="198" spans="1:15" x14ac:dyDescent="0.2">
      <c r="A198">
        <v>2016</v>
      </c>
      <c r="B198">
        <v>1</v>
      </c>
      <c r="C198" s="1">
        <v>17613.263999999999</v>
      </c>
      <c r="D198" s="1">
        <f t="shared" si="20"/>
        <v>0.56481534475683048</v>
      </c>
      <c r="E198" s="1">
        <v>17836.03</v>
      </c>
      <c r="F198" s="1">
        <f t="shared" si="19"/>
        <v>-1.2489662778095822</v>
      </c>
      <c r="G198" s="1">
        <f t="shared" si="18"/>
        <v>9.7889758477374311</v>
      </c>
      <c r="J198">
        <v>1983</v>
      </c>
      <c r="K198">
        <v>5</v>
      </c>
      <c r="L198" s="1">
        <f>G67</f>
        <v>8.9171264390131952</v>
      </c>
      <c r="M198" s="1">
        <f>L198</f>
        <v>8.9171264390131952</v>
      </c>
      <c r="N198" s="1">
        <f>EXP(M198)</f>
        <v>7458.6255904070476</v>
      </c>
      <c r="O198" s="1">
        <f t="shared" si="21"/>
        <v>0.27592439429593441</v>
      </c>
    </row>
    <row r="199" spans="1:15" x14ac:dyDescent="0.2">
      <c r="A199">
        <v>2016</v>
      </c>
      <c r="B199">
        <v>2</v>
      </c>
      <c r="C199" s="1">
        <v>17668.203000000001</v>
      </c>
      <c r="D199" s="1">
        <f t="shared" si="20"/>
        <v>0.31143288007076109</v>
      </c>
      <c r="E199" s="1">
        <v>17908.599999999999</v>
      </c>
      <c r="F199" s="1">
        <f t="shared" si="19"/>
        <v>-1.3423550696313402</v>
      </c>
      <c r="G199" s="1">
        <f t="shared" si="18"/>
        <v>9.7930363233785496</v>
      </c>
      <c r="J199">
        <v>1983</v>
      </c>
      <c r="K199">
        <v>6</v>
      </c>
      <c r="M199">
        <f>L198+1/3*(L201-L198)</f>
        <v>8.9199382355543371</v>
      </c>
      <c r="N199" s="1">
        <f t="shared" si="17"/>
        <v>7479.6272403902813</v>
      </c>
      <c r="O199" s="1">
        <f t="shared" si="21"/>
        <v>0.28117965411418311</v>
      </c>
    </row>
    <row r="200" spans="1:15" x14ac:dyDescent="0.2">
      <c r="A200">
        <v>2016</v>
      </c>
      <c r="B200">
        <v>3</v>
      </c>
      <c r="C200" s="1">
        <v>17764.387999999999</v>
      </c>
      <c r="D200" s="1">
        <f t="shared" si="20"/>
        <v>0.54291957516525713</v>
      </c>
      <c r="E200" s="1">
        <v>17980.669999999998</v>
      </c>
      <c r="F200" s="1">
        <f t="shared" si="19"/>
        <v>-1.2028584029404876</v>
      </c>
      <c r="G200" s="1">
        <f t="shared" si="18"/>
        <v>9.7970525709575913</v>
      </c>
      <c r="J200">
        <v>1983</v>
      </c>
      <c r="K200">
        <v>7</v>
      </c>
      <c r="M200">
        <f>L198+2/3*(L201-L198)</f>
        <v>8.9227500320954789</v>
      </c>
      <c r="N200" s="1">
        <f t="shared" si="17"/>
        <v>7500.688025839785</v>
      </c>
      <c r="O200" s="1">
        <f t="shared" si="21"/>
        <v>0.28117965411418311</v>
      </c>
    </row>
    <row r="201" spans="1:15" x14ac:dyDescent="0.2">
      <c r="A201">
        <v>2016</v>
      </c>
      <c r="B201">
        <v>4</v>
      </c>
      <c r="C201" s="1">
        <v>17876.179</v>
      </c>
      <c r="D201" s="1">
        <f t="shared" si="20"/>
        <v>0.62732653280761497</v>
      </c>
      <c r="E201" s="1">
        <v>18052.419999999998</v>
      </c>
      <c r="F201" s="1">
        <f t="shared" si="19"/>
        <v>-0.9762735411651069</v>
      </c>
      <c r="G201" s="1">
        <f t="shared" si="18"/>
        <v>9.8010350267963364</v>
      </c>
      <c r="J201">
        <v>1983</v>
      </c>
      <c r="K201">
        <v>8</v>
      </c>
      <c r="L201" s="1">
        <f>G68</f>
        <v>8.9255618286366207</v>
      </c>
      <c r="M201" s="1">
        <f>L201</f>
        <v>8.9255618286366207</v>
      </c>
      <c r="N201" s="1">
        <f t="shared" si="17"/>
        <v>7521.8081132664456</v>
      </c>
      <c r="O201" s="1">
        <f t="shared" si="21"/>
        <v>0.28117965411418311</v>
      </c>
    </row>
    <row r="202" spans="1:15" x14ac:dyDescent="0.2">
      <c r="A202">
        <v>2017</v>
      </c>
      <c r="B202">
        <v>1</v>
      </c>
      <c r="C202" s="1">
        <v>17977.298999999999</v>
      </c>
      <c r="D202" s="1">
        <f t="shared" si="20"/>
        <v>0.56407508426445929</v>
      </c>
      <c r="E202" s="1">
        <v>18123.939999999999</v>
      </c>
      <c r="F202" s="1">
        <f t="shared" si="19"/>
        <v>-0.80910111156845543</v>
      </c>
      <c r="G202" s="1">
        <f t="shared" si="18"/>
        <v>9.804988995254071</v>
      </c>
      <c r="J202">
        <v>1983</v>
      </c>
      <c r="K202">
        <v>9</v>
      </c>
      <c r="M202">
        <f>L201+1/3*(L204-L201)</f>
        <v>8.9284575124642238</v>
      </c>
      <c r="N202" s="1">
        <f t="shared" si="17"/>
        <v>7543.6204569584552</v>
      </c>
      <c r="O202" s="1">
        <f t="shared" si="21"/>
        <v>0.28956838276030794</v>
      </c>
    </row>
    <row r="203" spans="1:15" x14ac:dyDescent="0.2">
      <c r="A203">
        <v>2017</v>
      </c>
      <c r="B203">
        <v>2</v>
      </c>
      <c r="C203" s="1">
        <v>18054.052</v>
      </c>
      <c r="D203" s="1">
        <f t="shared" si="20"/>
        <v>0.42603518304211718</v>
      </c>
      <c r="E203" s="1">
        <v>18196.87</v>
      </c>
      <c r="F203" s="1">
        <f t="shared" si="19"/>
        <v>-0.78484926253800102</v>
      </c>
      <c r="G203" s="1">
        <f t="shared" si="18"/>
        <v>9.8090048802529921</v>
      </c>
      <c r="J203">
        <v>1983</v>
      </c>
      <c r="K203">
        <v>10</v>
      </c>
      <c r="M203">
        <f>L201+2/3*(L204-L201)</f>
        <v>8.9313531962918251</v>
      </c>
      <c r="N203" s="1">
        <f t="shared" si="17"/>
        <v>7565.49605383774</v>
      </c>
      <c r="O203" s="1">
        <f t="shared" si="21"/>
        <v>0.28956838276013031</v>
      </c>
    </row>
    <row r="204" spans="1:15" x14ac:dyDescent="0.2">
      <c r="A204">
        <v>2017</v>
      </c>
      <c r="B204">
        <v>3</v>
      </c>
      <c r="C204" s="1">
        <v>18185.635999999999</v>
      </c>
      <c r="D204" s="1">
        <f t="shared" si="20"/>
        <v>0.72619045869917187</v>
      </c>
      <c r="E204" s="1">
        <v>18272.580000000002</v>
      </c>
      <c r="F204" s="1">
        <f t="shared" si="19"/>
        <v>-0.47581677026453661</v>
      </c>
      <c r="G204" s="1">
        <f t="shared" si="18"/>
        <v>9.8131568545088701</v>
      </c>
      <c r="J204">
        <v>1983</v>
      </c>
      <c r="K204">
        <v>11</v>
      </c>
      <c r="L204" s="1">
        <f>G69</f>
        <v>8.9342488801194282</v>
      </c>
      <c r="M204" s="1">
        <f>L204</f>
        <v>8.9342488801194282</v>
      </c>
      <c r="N204" s="1">
        <f t="shared" si="17"/>
        <v>7587.4350873310023</v>
      </c>
      <c r="O204" s="1">
        <f t="shared" si="21"/>
        <v>0.28956838276030794</v>
      </c>
    </row>
    <row r="205" spans="1:15" x14ac:dyDescent="0.2">
      <c r="A205">
        <v>2017</v>
      </c>
      <c r="B205">
        <v>4</v>
      </c>
      <c r="C205" s="1">
        <v>18359.432000000001</v>
      </c>
      <c r="D205" s="1">
        <f t="shared" si="20"/>
        <v>0.95113961876673869</v>
      </c>
      <c r="E205" s="1">
        <v>18350.47</v>
      </c>
      <c r="F205" s="1">
        <f t="shared" si="19"/>
        <v>4.8837986166017089E-2</v>
      </c>
      <c r="G205" s="1">
        <f t="shared" si="18"/>
        <v>9.817410466233726</v>
      </c>
      <c r="J205">
        <v>1983</v>
      </c>
      <c r="K205">
        <v>12</v>
      </c>
      <c r="M205">
        <f>L204+1/3*(L207-L204)</f>
        <v>8.937225157586079</v>
      </c>
      <c r="N205" s="1">
        <f t="shared" si="17"/>
        <v>7610.0510383890951</v>
      </c>
      <c r="O205" s="1">
        <f t="shared" si="21"/>
        <v>0.29762774666508562</v>
      </c>
    </row>
    <row r="206" spans="1:15" x14ac:dyDescent="0.2">
      <c r="A206">
        <v>2018</v>
      </c>
      <c r="B206">
        <v>1</v>
      </c>
      <c r="C206" s="1">
        <v>18530.483</v>
      </c>
      <c r="D206" s="1">
        <f t="shared" si="20"/>
        <v>0.92736579021206467</v>
      </c>
      <c r="E206" s="1">
        <v>18430.68</v>
      </c>
      <c r="F206" s="1">
        <f t="shared" si="19"/>
        <v>0.54150470845351073</v>
      </c>
      <c r="G206" s="1">
        <f t="shared" si="18"/>
        <v>9.8217719463478375</v>
      </c>
      <c r="J206">
        <v>1984</v>
      </c>
      <c r="K206">
        <v>1</v>
      </c>
      <c r="M206">
        <f>L204+2/3*(L207-L204)</f>
        <v>8.9402014350527317</v>
      </c>
      <c r="N206" s="1">
        <f t="shared" si="17"/>
        <v>7632.7344010607931</v>
      </c>
      <c r="O206" s="1">
        <f t="shared" si="21"/>
        <v>0.29762774666526326</v>
      </c>
    </row>
    <row r="207" spans="1:15" x14ac:dyDescent="0.2">
      <c r="A207">
        <v>2018</v>
      </c>
      <c r="B207">
        <v>2</v>
      </c>
      <c r="C207" s="1">
        <v>18654.383000000002</v>
      </c>
      <c r="D207" s="1">
        <f t="shared" si="20"/>
        <v>0.66640260865860057</v>
      </c>
      <c r="E207" s="1">
        <v>18513.39</v>
      </c>
      <c r="F207" s="1">
        <f t="shared" si="19"/>
        <v>0.76157311005711215</v>
      </c>
      <c r="G207" s="1">
        <f t="shared" si="18"/>
        <v>9.8262495330450363</v>
      </c>
      <c r="J207">
        <v>1984</v>
      </c>
      <c r="K207">
        <v>2</v>
      </c>
      <c r="L207" s="1">
        <f>G70</f>
        <v>8.9431777125193825</v>
      </c>
      <c r="M207" s="1">
        <f>L207</f>
        <v>8.9431777125193825</v>
      </c>
      <c r="N207" s="1">
        <f t="shared" si="17"/>
        <v>7655.485376280606</v>
      </c>
      <c r="O207" s="1">
        <f t="shared" si="21"/>
        <v>0.29762774666508562</v>
      </c>
    </row>
    <row r="208" spans="1:15" x14ac:dyDescent="0.2">
      <c r="A208">
        <v>2018</v>
      </c>
      <c r="B208">
        <v>3</v>
      </c>
      <c r="C208" s="1">
        <v>18752.355</v>
      </c>
      <c r="D208" s="1">
        <f t="shared" si="20"/>
        <v>0.52382126460752687</v>
      </c>
      <c r="E208" s="1">
        <v>18598.25</v>
      </c>
      <c r="F208" s="1">
        <f t="shared" si="19"/>
        <v>0.82859946500342119</v>
      </c>
      <c r="G208" s="1">
        <f t="shared" si="18"/>
        <v>9.8308227692534196</v>
      </c>
      <c r="J208">
        <v>1984</v>
      </c>
      <c r="K208">
        <v>3</v>
      </c>
      <c r="M208">
        <f>L207+1/3*(L210-L207)</f>
        <v>8.946230685583167</v>
      </c>
      <c r="N208" s="1">
        <f t="shared" si="17"/>
        <v>7678.8930802882587</v>
      </c>
      <c r="O208" s="1">
        <f t="shared" si="21"/>
        <v>0.30529730637844921</v>
      </c>
    </row>
    <row r="209" spans="1:15" x14ac:dyDescent="0.2">
      <c r="A209">
        <v>2018</v>
      </c>
      <c r="B209">
        <v>4</v>
      </c>
      <c r="C209" s="1">
        <v>18813.922999999999</v>
      </c>
      <c r="D209" s="1">
        <f t="shared" si="20"/>
        <v>0.32778363150569589</v>
      </c>
      <c r="E209" s="1">
        <v>18683.95</v>
      </c>
      <c r="F209" s="1">
        <f t="shared" si="19"/>
        <v>0.69563984061185025</v>
      </c>
      <c r="G209" s="1">
        <f t="shared" si="18"/>
        <v>9.835420145531927</v>
      </c>
      <c r="J209">
        <v>1984</v>
      </c>
      <c r="K209">
        <v>4</v>
      </c>
      <c r="M209">
        <f>L207+2/3*(L210-L207)</f>
        <v>8.9492836586469515</v>
      </c>
      <c r="N209" s="1">
        <f t="shared" si="17"/>
        <v>7702.3723565842747</v>
      </c>
      <c r="O209" s="1">
        <f t="shared" si="21"/>
        <v>0.30529730637844921</v>
      </c>
    </row>
    <row r="210" spans="1:15" x14ac:dyDescent="0.2">
      <c r="A210">
        <v>2019</v>
      </c>
      <c r="B210">
        <v>1</v>
      </c>
      <c r="C210" s="1">
        <v>18950.347000000002</v>
      </c>
      <c r="D210" s="1">
        <f t="shared" si="20"/>
        <v>0.72250618619733586</v>
      </c>
      <c r="E210" s="1">
        <v>18770.150000000001</v>
      </c>
      <c r="F210" s="1">
        <f t="shared" si="19"/>
        <v>0.96001896628423733</v>
      </c>
      <c r="G210" s="1">
        <f t="shared" ref="G210:G216" si="22">LN(E210)</f>
        <v>9.840023121024382</v>
      </c>
      <c r="J210">
        <v>1984</v>
      </c>
      <c r="K210">
        <v>5</v>
      </c>
      <c r="L210" s="1">
        <f>G71</f>
        <v>8.952336631710736</v>
      </c>
      <c r="M210" s="1">
        <f>L210</f>
        <v>8.952336631710736</v>
      </c>
      <c r="N210" s="1">
        <f t="shared" si="17"/>
        <v>7725.9234240108126</v>
      </c>
      <c r="O210" s="1">
        <f t="shared" si="21"/>
        <v>0.30529730637844921</v>
      </c>
    </row>
    <row r="211" spans="1:15" x14ac:dyDescent="0.2">
      <c r="A211">
        <v>2019</v>
      </c>
      <c r="B211">
        <v>2</v>
      </c>
      <c r="C211" s="1">
        <v>19020.598999999998</v>
      </c>
      <c r="D211" s="1">
        <f t="shared" si="20"/>
        <v>0.37003070800025739</v>
      </c>
      <c r="E211" s="1">
        <v>18856.689999999999</v>
      </c>
      <c r="F211" s="1">
        <f t="shared" si="19"/>
        <v>0.86923526875606338</v>
      </c>
      <c r="G211" s="1">
        <f t="shared" si="22"/>
        <v>9.8446230370733119</v>
      </c>
      <c r="J211">
        <v>1984</v>
      </c>
      <c r="K211">
        <v>6</v>
      </c>
      <c r="M211">
        <f>L210+1/3*(L213-L210)</f>
        <v>8.9554334963030122</v>
      </c>
      <c r="N211" s="1">
        <f t="shared" si="17"/>
        <v>7749.8866489849916</v>
      </c>
      <c r="O211" s="1">
        <f t="shared" si="21"/>
        <v>0.3096864592276205</v>
      </c>
    </row>
    <row r="212" spans="1:15" x14ac:dyDescent="0.2">
      <c r="A212">
        <v>2019</v>
      </c>
      <c r="B212">
        <v>3</v>
      </c>
      <c r="C212" s="1">
        <v>19141.743999999999</v>
      </c>
      <c r="D212" s="1">
        <f t="shared" si="20"/>
        <v>0.63489501646998292</v>
      </c>
      <c r="E212" s="1">
        <v>18943.14</v>
      </c>
      <c r="F212" s="1">
        <f t="shared" si="19"/>
        <v>1.0484217505650983</v>
      </c>
      <c r="G212" s="1">
        <f t="shared" si="22"/>
        <v>9.8491971396937998</v>
      </c>
      <c r="J212">
        <v>1984</v>
      </c>
      <c r="K212">
        <v>7</v>
      </c>
      <c r="M212">
        <f>L210+2/3*(L213-L210)</f>
        <v>8.9585303608952902</v>
      </c>
      <c r="N212" s="1">
        <f t="shared" ref="N212:N275" si="23">EXP(M212)</f>
        <v>7773.9241998513344</v>
      </c>
      <c r="O212" s="1">
        <f t="shared" si="21"/>
        <v>0.30968645922779814</v>
      </c>
    </row>
    <row r="213" spans="1:15" x14ac:dyDescent="0.2">
      <c r="A213">
        <v>2019</v>
      </c>
      <c r="B213">
        <v>4</v>
      </c>
      <c r="C213" s="1">
        <v>19253.958999999999</v>
      </c>
      <c r="D213" s="1">
        <f t="shared" si="20"/>
        <v>0.58452019747221584</v>
      </c>
      <c r="E213" s="1">
        <v>19029.64</v>
      </c>
      <c r="F213" s="1">
        <f t="shared" si="19"/>
        <v>1.1787874074338678</v>
      </c>
      <c r="G213" s="1">
        <f t="shared" si="22"/>
        <v>9.8537530426125706</v>
      </c>
      <c r="J213">
        <v>1984</v>
      </c>
      <c r="K213">
        <v>8</v>
      </c>
      <c r="L213" s="1">
        <f>G72</f>
        <v>8.9616272254875664</v>
      </c>
      <c r="M213" s="1">
        <f>L213</f>
        <v>8.9616272254875664</v>
      </c>
      <c r="N213" s="1">
        <f t="shared" si="23"/>
        <v>7798.0363071438169</v>
      </c>
      <c r="O213" s="1">
        <f t="shared" si="21"/>
        <v>0.3096864592276205</v>
      </c>
    </row>
    <row r="214" spans="1:15" x14ac:dyDescent="0.2">
      <c r="A214">
        <v>2020</v>
      </c>
      <c r="B214">
        <v>1</v>
      </c>
      <c r="C214" s="1">
        <v>19010.848000000002</v>
      </c>
      <c r="D214" s="1">
        <f t="shared" si="20"/>
        <v>-1.2706938319430705</v>
      </c>
      <c r="E214" s="1">
        <v>19115.939999999999</v>
      </c>
      <c r="F214" s="1">
        <f t="shared" si="19"/>
        <v>-0.54976108943634028</v>
      </c>
      <c r="G214" s="1">
        <f t="shared" si="22"/>
        <v>9.8582778209611703</v>
      </c>
      <c r="J214">
        <v>1984</v>
      </c>
      <c r="K214">
        <v>9</v>
      </c>
      <c r="M214">
        <f>L213+1/3*(L216-L213)</f>
        <v>8.9647495432609574</v>
      </c>
      <c r="N214" s="1">
        <f t="shared" si="23"/>
        <v>7822.4223051092749</v>
      </c>
      <c r="O214" s="1">
        <f t="shared" si="21"/>
        <v>0.31223177733910035</v>
      </c>
    </row>
    <row r="215" spans="1:15" x14ac:dyDescent="0.2">
      <c r="A215">
        <v>2020</v>
      </c>
      <c r="B215">
        <v>2</v>
      </c>
      <c r="C215" s="1">
        <v>17302.510999999999</v>
      </c>
      <c r="D215" s="1">
        <f t="shared" si="20"/>
        <v>-9.4158128126466067</v>
      </c>
      <c r="E215" s="1">
        <v>19203.79</v>
      </c>
      <c r="F215" s="1">
        <f t="shared" si="19"/>
        <v>-9.9005404662309004</v>
      </c>
      <c r="G215" s="1">
        <f t="shared" si="22"/>
        <v>9.8628629343692129</v>
      </c>
      <c r="J215">
        <v>1984</v>
      </c>
      <c r="K215">
        <v>10</v>
      </c>
      <c r="M215">
        <f>L213+2/3*(L216-L213)</f>
        <v>8.9678718610343466</v>
      </c>
      <c r="N215" s="1">
        <f t="shared" si="23"/>
        <v>7846.8845629013404</v>
      </c>
      <c r="O215" s="1">
        <f t="shared" si="21"/>
        <v>0.31223177733892271</v>
      </c>
    </row>
    <row r="216" spans="1:15" x14ac:dyDescent="0.2">
      <c r="A216">
        <v>2020</v>
      </c>
      <c r="B216">
        <v>3</v>
      </c>
      <c r="C216" s="1">
        <v>18583.501</v>
      </c>
      <c r="D216" s="1">
        <f t="shared" si="20"/>
        <v>7.1422508572982935</v>
      </c>
      <c r="E216" s="1">
        <v>19267.72</v>
      </c>
      <c r="F216" s="1">
        <f t="shared" si="19"/>
        <v>-3.5511155445480891</v>
      </c>
      <c r="G216" s="1">
        <f t="shared" si="22"/>
        <v>9.8661864357782161</v>
      </c>
      <c r="J216">
        <v>1984</v>
      </c>
      <c r="K216">
        <v>11</v>
      </c>
      <c r="L216" s="1">
        <f>G73</f>
        <v>8.9709941788077376</v>
      </c>
      <c r="M216" s="1">
        <f>L216</f>
        <v>8.9709941788077376</v>
      </c>
      <c r="N216" s="1">
        <f t="shared" si="23"/>
        <v>7871.4233189995648</v>
      </c>
      <c r="O216" s="1">
        <f t="shared" si="21"/>
        <v>0.31223177733910035</v>
      </c>
    </row>
    <row r="217" spans="1:15" x14ac:dyDescent="0.2">
      <c r="J217">
        <v>1984</v>
      </c>
      <c r="K217">
        <v>12</v>
      </c>
      <c r="M217">
        <f>L216+1/3*(L219-L216)</f>
        <v>8.974104872002977</v>
      </c>
      <c r="N217" s="1">
        <f t="shared" si="23"/>
        <v>7895.9470250424592</v>
      </c>
      <c r="O217" s="1">
        <f t="shared" si="21"/>
        <v>0.31106931952393779</v>
      </c>
    </row>
    <row r="218" spans="1:15" x14ac:dyDescent="0.2">
      <c r="J218">
        <v>1985</v>
      </c>
      <c r="K218">
        <v>1</v>
      </c>
      <c r="M218">
        <f>L216+2/3*(L219-L216)</f>
        <v>8.9772155651982146</v>
      </c>
      <c r="N218" s="1">
        <f t="shared" si="23"/>
        <v>7920.5471355847176</v>
      </c>
      <c r="O218" s="1">
        <f t="shared" si="21"/>
        <v>0.31106931952376016</v>
      </c>
    </row>
    <row r="219" spans="1:15" x14ac:dyDescent="0.2">
      <c r="J219">
        <v>1985</v>
      </c>
      <c r="K219">
        <v>2</v>
      </c>
      <c r="L219" s="1">
        <f>G74</f>
        <v>8.980326258393454</v>
      </c>
      <c r="M219" s="1">
        <f>L219</f>
        <v>8.980326258393454</v>
      </c>
      <c r="N219" s="1">
        <f t="shared" si="23"/>
        <v>7945.2238886673676</v>
      </c>
      <c r="O219" s="1">
        <f t="shared" si="21"/>
        <v>0.31106931952393779</v>
      </c>
    </row>
    <row r="220" spans="1:15" x14ac:dyDescent="0.2">
      <c r="J220">
        <v>1985</v>
      </c>
      <c r="K220">
        <v>3</v>
      </c>
      <c r="M220">
        <f>L219+1/3*(L222-L219)</f>
        <v>8.9834292877223838</v>
      </c>
      <c r="N220" s="1">
        <f t="shared" si="23"/>
        <v>7969.9164424648525</v>
      </c>
      <c r="O220" s="1">
        <f t="shared" si="21"/>
        <v>0.31030293289298072</v>
      </c>
    </row>
    <row r="221" spans="1:15" x14ac:dyDescent="0.2">
      <c r="J221">
        <v>1985</v>
      </c>
      <c r="K221">
        <v>4</v>
      </c>
      <c r="M221">
        <f>L219+2/3*(L222-L219)</f>
        <v>8.9865323170513154</v>
      </c>
      <c r="N221" s="1">
        <f t="shared" si="23"/>
        <v>7994.6857369837699</v>
      </c>
      <c r="O221" s="1">
        <f t="shared" si="21"/>
        <v>0.31030293289315836</v>
      </c>
    </row>
    <row r="222" spans="1:15" x14ac:dyDescent="0.2">
      <c r="J222">
        <v>1985</v>
      </c>
      <c r="K222">
        <v>5</v>
      </c>
      <c r="L222" s="1">
        <f>G75</f>
        <v>8.9896353463802452</v>
      </c>
      <c r="M222" s="1">
        <f>L222</f>
        <v>8.9896353463802452</v>
      </c>
      <c r="N222" s="1">
        <f t="shared" si="23"/>
        <v>8019.5320107226426</v>
      </c>
      <c r="O222" s="1">
        <f t="shared" si="21"/>
        <v>0.31030293289298072</v>
      </c>
    </row>
    <row r="223" spans="1:15" x14ac:dyDescent="0.2">
      <c r="J223">
        <v>1985</v>
      </c>
      <c r="K223">
        <v>6</v>
      </c>
      <c r="M223">
        <f>L222+1/3*(L225-L222)</f>
        <v>8.9927127607453343</v>
      </c>
      <c r="N223" s="1">
        <f t="shared" si="23"/>
        <v>8044.249447123495</v>
      </c>
      <c r="O223" s="1">
        <f t="shared" si="21"/>
        <v>0.30774143650891261</v>
      </c>
    </row>
    <row r="224" spans="1:15" x14ac:dyDescent="0.2">
      <c r="J224">
        <v>1985</v>
      </c>
      <c r="K224">
        <v>7</v>
      </c>
      <c r="M224">
        <f>L222+2/3*(L225-L222)</f>
        <v>8.9957901751104234</v>
      </c>
      <c r="N224" s="1">
        <f t="shared" si="23"/>
        <v>8069.0430664813357</v>
      </c>
      <c r="O224" s="1">
        <f t="shared" si="21"/>
        <v>0.30774143650891261</v>
      </c>
    </row>
    <row r="225" spans="10:15" x14ac:dyDescent="0.2">
      <c r="J225">
        <v>1985</v>
      </c>
      <c r="K225">
        <v>8</v>
      </c>
      <c r="L225" s="1">
        <f>G76</f>
        <v>8.9988675894755126</v>
      </c>
      <c r="M225" s="1">
        <f>L225</f>
        <v>8.9988675894755126</v>
      </c>
      <c r="N225" s="1">
        <f t="shared" si="23"/>
        <v>8093.9131036038043</v>
      </c>
      <c r="O225" s="1">
        <f t="shared" si="21"/>
        <v>0.30774143650891261</v>
      </c>
    </row>
    <row r="226" spans="10:15" x14ac:dyDescent="0.2">
      <c r="J226">
        <v>1985</v>
      </c>
      <c r="K226">
        <v>9</v>
      </c>
      <c r="M226">
        <f>L225+1/3*(L228-L225)</f>
        <v>9.0018990484219152</v>
      </c>
      <c r="N226" s="1">
        <f t="shared" si="23"/>
        <v>8118.4866969941459</v>
      </c>
      <c r="O226" s="1">
        <f t="shared" si="21"/>
        <v>0.30314589464026653</v>
      </c>
    </row>
    <row r="227" spans="10:15" x14ac:dyDescent="0.2">
      <c r="J227">
        <v>1985</v>
      </c>
      <c r="K227">
        <v>10</v>
      </c>
      <c r="M227">
        <f>L225+2/3*(L228-L225)</f>
        <v>9.0049305073683197</v>
      </c>
      <c r="N227" s="1">
        <f t="shared" si="23"/>
        <v>8143.1348972507212</v>
      </c>
      <c r="O227" s="1">
        <f t="shared" si="21"/>
        <v>0.30314589464044417</v>
      </c>
    </row>
    <row r="228" spans="10:15" x14ac:dyDescent="0.2">
      <c r="J228">
        <v>1985</v>
      </c>
      <c r="K228">
        <v>11</v>
      </c>
      <c r="L228" s="1">
        <f>G77</f>
        <v>9.0079619663147223</v>
      </c>
      <c r="M228" s="1">
        <f>L228</f>
        <v>9.0079619663147223</v>
      </c>
      <c r="N228" s="1">
        <f t="shared" si="23"/>
        <v>8167.8579308843091</v>
      </c>
      <c r="O228" s="1">
        <f t="shared" si="21"/>
        <v>0.30314589464026653</v>
      </c>
    </row>
    <row r="229" spans="10:15" x14ac:dyDescent="0.2">
      <c r="J229">
        <v>1985</v>
      </c>
      <c r="K229">
        <v>12</v>
      </c>
      <c r="M229">
        <f>L228+1/3*(L231-L228)</f>
        <v>9.0109464532935242</v>
      </c>
      <c r="N229" s="1">
        <f t="shared" si="23"/>
        <v>8192.2712089579127</v>
      </c>
      <c r="O229" s="1">
        <f t="shared" si="21"/>
        <v>0.29844869788018258</v>
      </c>
    </row>
    <row r="230" spans="10:15" x14ac:dyDescent="0.2">
      <c r="J230">
        <v>1986</v>
      </c>
      <c r="K230">
        <v>1</v>
      </c>
      <c r="M230">
        <f>L228+2/3*(L231-L228)</f>
        <v>9.0139309402723242</v>
      </c>
      <c r="N230" s="1">
        <f t="shared" si="23"/>
        <v>8216.7574569767858</v>
      </c>
      <c r="O230" s="1">
        <f t="shared" si="21"/>
        <v>0.29844869788000494</v>
      </c>
    </row>
    <row r="231" spans="10:15" x14ac:dyDescent="0.2">
      <c r="J231">
        <v>1986</v>
      </c>
      <c r="K231">
        <v>2</v>
      </c>
      <c r="L231" s="1">
        <f>G78</f>
        <v>9.016915427251126</v>
      </c>
      <c r="M231" s="1">
        <f>L231</f>
        <v>9.016915427251126</v>
      </c>
      <c r="N231" s="1">
        <f t="shared" si="23"/>
        <v>8241.3168930441097</v>
      </c>
      <c r="O231" s="1">
        <f t="shared" si="21"/>
        <v>0.29844869788018258</v>
      </c>
    </row>
    <row r="232" spans="10:15" x14ac:dyDescent="0.2">
      <c r="J232">
        <v>1986</v>
      </c>
      <c r="K232">
        <v>3</v>
      </c>
      <c r="M232">
        <f>L231+1/3*(L234-L231)</f>
        <v>9.0198603226070997</v>
      </c>
      <c r="N232" s="1">
        <f t="shared" si="23"/>
        <v>8265.6224800289983</v>
      </c>
      <c r="O232" s="1">
        <f t="shared" si="21"/>
        <v>0.29448953559736424</v>
      </c>
    </row>
    <row r="233" spans="10:15" x14ac:dyDescent="0.2">
      <c r="J233">
        <v>1986</v>
      </c>
      <c r="K233">
        <v>4</v>
      </c>
      <c r="M233">
        <f>L231+2/3*(L234-L231)</f>
        <v>9.0228052179630716</v>
      </c>
      <c r="N233" s="1">
        <f t="shared" si="23"/>
        <v>8289.9997499216333</v>
      </c>
      <c r="O233" s="1">
        <f t="shared" si="21"/>
        <v>0.2944895355971866</v>
      </c>
    </row>
    <row r="234" spans="10:15" x14ac:dyDescent="0.2">
      <c r="J234">
        <v>1986</v>
      </c>
      <c r="K234">
        <v>5</v>
      </c>
      <c r="L234" s="1">
        <f>G79</f>
        <v>9.0257501133190452</v>
      </c>
      <c r="M234" s="1">
        <f>L234</f>
        <v>9.0257501133190452</v>
      </c>
      <c r="N234" s="1">
        <f t="shared" si="23"/>
        <v>8314.4489141318445</v>
      </c>
      <c r="O234" s="1">
        <f t="shared" si="21"/>
        <v>0.29448953559736424</v>
      </c>
    </row>
    <row r="235" spans="10:15" x14ac:dyDescent="0.2">
      <c r="J235">
        <v>1986</v>
      </c>
      <c r="K235">
        <v>6</v>
      </c>
      <c r="M235">
        <f>L234+1/3*(L237-L234)</f>
        <v>9.0286669947257341</v>
      </c>
      <c r="N235" s="1">
        <f t="shared" si="23"/>
        <v>8338.7365804771744</v>
      </c>
      <c r="O235" s="1">
        <f t="shared" si="21"/>
        <v>0.29168814066888871</v>
      </c>
    </row>
    <row r="236" spans="10:15" x14ac:dyDescent="0.2">
      <c r="J236">
        <v>1986</v>
      </c>
      <c r="K236">
        <v>7</v>
      </c>
      <c r="M236">
        <f>L234+2/3*(L237-L234)</f>
        <v>9.0315838761324212</v>
      </c>
      <c r="N236" s="1">
        <f t="shared" si="23"/>
        <v>8363.0951944875251</v>
      </c>
      <c r="O236" s="1">
        <f t="shared" si="21"/>
        <v>0.29168814066871107</v>
      </c>
    </row>
    <row r="237" spans="10:15" x14ac:dyDescent="0.2">
      <c r="J237">
        <v>1986</v>
      </c>
      <c r="K237">
        <v>8</v>
      </c>
      <c r="L237" s="1">
        <f>G80</f>
        <v>9.0345007575391101</v>
      </c>
      <c r="M237" s="1">
        <f>L237</f>
        <v>9.0345007575391101</v>
      </c>
      <c r="N237" s="1">
        <f t="shared" si="23"/>
        <v>8387.5249634109605</v>
      </c>
      <c r="O237" s="1">
        <f t="shared" si="21"/>
        <v>0.29168814066888871</v>
      </c>
    </row>
    <row r="238" spans="10:15" x14ac:dyDescent="0.2">
      <c r="J238">
        <v>1986</v>
      </c>
      <c r="K238">
        <v>9</v>
      </c>
      <c r="M238">
        <f>L237+1/3*(L240-L237)</f>
        <v>9.037386162240745</v>
      </c>
      <c r="N238" s="1">
        <f t="shared" si="23"/>
        <v>8411.7613164038066</v>
      </c>
      <c r="O238" s="1">
        <f t="shared" si="21"/>
        <v>0.28854047016348972</v>
      </c>
    </row>
    <row r="239" spans="10:15" x14ac:dyDescent="0.2">
      <c r="J239">
        <v>1986</v>
      </c>
      <c r="K239">
        <v>10</v>
      </c>
      <c r="M239">
        <f>L237+2/3*(L240-L237)</f>
        <v>9.0402715669423799</v>
      </c>
      <c r="N239" s="1">
        <f t="shared" si="23"/>
        <v>8436.0677020712428</v>
      </c>
      <c r="O239" s="1">
        <f t="shared" si="21"/>
        <v>0.28854047016348972</v>
      </c>
    </row>
    <row r="240" spans="10:15" x14ac:dyDescent="0.2">
      <c r="J240">
        <v>1986</v>
      </c>
      <c r="K240">
        <v>11</v>
      </c>
      <c r="L240" s="1">
        <f>G81</f>
        <v>9.0431569716440148</v>
      </c>
      <c r="M240" s="1">
        <f>L240</f>
        <v>9.0431569716440148</v>
      </c>
      <c r="N240" s="1">
        <f t="shared" si="23"/>
        <v>8460.4443227776919</v>
      </c>
      <c r="O240" s="1">
        <f t="shared" si="21"/>
        <v>0.28854047016348972</v>
      </c>
    </row>
    <row r="241" spans="10:15" x14ac:dyDescent="0.2">
      <c r="J241">
        <v>1986</v>
      </c>
      <c r="K241">
        <v>12</v>
      </c>
      <c r="M241">
        <f>L240+1/3*(L243-L240)</f>
        <v>9.0460012797846812</v>
      </c>
      <c r="N241" s="1">
        <f t="shared" si="23"/>
        <v>8484.5426887814319</v>
      </c>
      <c r="O241" s="1">
        <f t="shared" si="21"/>
        <v>0.2844308140666385</v>
      </c>
    </row>
    <row r="242" spans="10:15" x14ac:dyDescent="0.2">
      <c r="J242">
        <v>1987</v>
      </c>
      <c r="K242">
        <v>1</v>
      </c>
      <c r="M242">
        <f>L240+2/3*(L243-L240)</f>
        <v>9.0488455879253475</v>
      </c>
      <c r="N242" s="1">
        <f t="shared" si="23"/>
        <v>8508.7096955352208</v>
      </c>
      <c r="O242" s="1">
        <f t="shared" si="21"/>
        <v>0.2844308140666385</v>
      </c>
    </row>
    <row r="243" spans="10:15" x14ac:dyDescent="0.2">
      <c r="J243">
        <v>1987</v>
      </c>
      <c r="K243">
        <v>2</v>
      </c>
      <c r="L243" s="1">
        <f>G82</f>
        <v>9.0516898960660139</v>
      </c>
      <c r="M243" s="1">
        <f>L243</f>
        <v>9.0516898960660139</v>
      </c>
      <c r="N243" s="1">
        <f t="shared" si="23"/>
        <v>8532.9455385524179</v>
      </c>
      <c r="O243" s="1">
        <f t="shared" si="21"/>
        <v>0.2844308140666385</v>
      </c>
    </row>
    <row r="244" spans="10:15" x14ac:dyDescent="0.2">
      <c r="J244">
        <v>1987</v>
      </c>
      <c r="K244">
        <v>3</v>
      </c>
      <c r="M244">
        <f>L243+1/3*(L246-L243)</f>
        <v>9.0544891935688092</v>
      </c>
      <c r="N244" s="1">
        <f t="shared" si="23"/>
        <v>8556.8652552719104</v>
      </c>
      <c r="O244" s="1">
        <f t="shared" si="21"/>
        <v>0.27992975027952838</v>
      </c>
    </row>
    <row r="245" spans="10:15" x14ac:dyDescent="0.2">
      <c r="J245">
        <v>1987</v>
      </c>
      <c r="K245">
        <v>4</v>
      </c>
      <c r="M245">
        <f>L243+2/3*(L246-L243)</f>
        <v>9.0572884910716045</v>
      </c>
      <c r="N245" s="1">
        <f t="shared" si="23"/>
        <v>8580.8520242004397</v>
      </c>
      <c r="O245" s="1">
        <f t="shared" si="21"/>
        <v>0.27992975027952838</v>
      </c>
    </row>
    <row r="246" spans="10:15" x14ac:dyDescent="0.2">
      <c r="J246">
        <v>1987</v>
      </c>
      <c r="K246">
        <v>5</v>
      </c>
      <c r="L246" s="1">
        <f>G83</f>
        <v>9.0600877885743998</v>
      </c>
      <c r="M246" s="1">
        <f>L246</f>
        <v>9.0600877885743998</v>
      </c>
      <c r="N246" s="1">
        <f t="shared" si="23"/>
        <v>8604.9060333000416</v>
      </c>
      <c r="O246" s="1">
        <f t="shared" si="21"/>
        <v>0.27992975027952838</v>
      </c>
    </row>
    <row r="247" spans="10:15" x14ac:dyDescent="0.2">
      <c r="J247">
        <v>1987</v>
      </c>
      <c r="K247">
        <v>6</v>
      </c>
      <c r="M247">
        <f>L246+1/3*(L249-L246)</f>
        <v>9.0628495405907827</v>
      </c>
      <c r="N247" s="1">
        <f t="shared" si="23"/>
        <v>8628.7034961079298</v>
      </c>
      <c r="O247" s="1">
        <f t="shared" si="21"/>
        <v>0.27617520163829568</v>
      </c>
    </row>
    <row r="248" spans="10:15" x14ac:dyDescent="0.2">
      <c r="J248">
        <v>1987</v>
      </c>
      <c r="K248">
        <v>7</v>
      </c>
      <c r="M248">
        <f>L246+2/3*(L249-L246)</f>
        <v>9.0656112926071675</v>
      </c>
      <c r="N248" s="1">
        <f t="shared" si="23"/>
        <v>8652.5667724452178</v>
      </c>
      <c r="O248" s="1">
        <f t="shared" si="21"/>
        <v>0.27617520163847331</v>
      </c>
    </row>
    <row r="249" spans="10:15" x14ac:dyDescent="0.2">
      <c r="J249">
        <v>1987</v>
      </c>
      <c r="K249">
        <v>8</v>
      </c>
      <c r="L249" s="1">
        <f>G84</f>
        <v>9.0683730446235504</v>
      </c>
      <c r="M249" s="1">
        <f>L249</f>
        <v>9.0683730446235504</v>
      </c>
      <c r="N249" s="1">
        <f t="shared" si="23"/>
        <v>8676.4960443237469</v>
      </c>
      <c r="O249" s="1">
        <f t="shared" si="21"/>
        <v>0.27617520163829568</v>
      </c>
    </row>
    <row r="250" spans="10:15" x14ac:dyDescent="0.2">
      <c r="J250">
        <v>1987</v>
      </c>
      <c r="K250">
        <v>9</v>
      </c>
      <c r="M250">
        <f>L249+1/3*(L252-L249)</f>
        <v>9.0711126224098457</v>
      </c>
      <c r="N250" s="1">
        <f t="shared" si="23"/>
        <v>8700.2985696974774</v>
      </c>
      <c r="O250" s="1">
        <f t="shared" si="21"/>
        <v>0.27395777862952997</v>
      </c>
    </row>
    <row r="251" spans="10:15" x14ac:dyDescent="0.2">
      <c r="J251">
        <v>1987</v>
      </c>
      <c r="K251">
        <v>10</v>
      </c>
      <c r="M251">
        <f>L249+2/3*(L252-L249)</f>
        <v>9.0738522001961393</v>
      </c>
      <c r="N251" s="1">
        <f t="shared" si="23"/>
        <v>8724.1663933449763</v>
      </c>
      <c r="O251" s="1">
        <f t="shared" si="21"/>
        <v>0.27395777862935233</v>
      </c>
    </row>
    <row r="252" spans="10:15" x14ac:dyDescent="0.2">
      <c r="J252">
        <v>1987</v>
      </c>
      <c r="K252">
        <v>11</v>
      </c>
      <c r="L252" s="1">
        <f>G85</f>
        <v>9.0765917779824346</v>
      </c>
      <c r="M252" s="1">
        <f>L252</f>
        <v>9.0765917779824346</v>
      </c>
      <c r="N252" s="1">
        <f t="shared" si="23"/>
        <v>8748.0996944012368</v>
      </c>
      <c r="O252" s="1">
        <f t="shared" si="21"/>
        <v>0.27395777862952997</v>
      </c>
    </row>
    <row r="253" spans="10:15" x14ac:dyDescent="0.2">
      <c r="J253">
        <v>1987</v>
      </c>
      <c r="K253">
        <v>12</v>
      </c>
      <c r="M253">
        <f>L252+1/3*(L255-L252)</f>
        <v>9.0792864791374512</v>
      </c>
      <c r="N253" s="1">
        <f t="shared" si="23"/>
        <v>8771.7049990888536</v>
      </c>
      <c r="O253" s="1">
        <f t="shared" si="21"/>
        <v>0.26947011550166877</v>
      </c>
    </row>
    <row r="254" spans="10:15" x14ac:dyDescent="0.2">
      <c r="J254">
        <v>1988</v>
      </c>
      <c r="K254">
        <v>1</v>
      </c>
      <c r="M254">
        <f>L252+2/3*(L255-L252)</f>
        <v>9.0819811802924697</v>
      </c>
      <c r="N254" s="1">
        <f t="shared" si="23"/>
        <v>8795.3739987992758</v>
      </c>
      <c r="O254" s="1">
        <f t="shared" si="21"/>
        <v>0.26947011550184641</v>
      </c>
    </row>
    <row r="255" spans="10:15" x14ac:dyDescent="0.2">
      <c r="J255">
        <v>1988</v>
      </c>
      <c r="K255">
        <v>2</v>
      </c>
      <c r="L255" s="1">
        <f>G86</f>
        <v>9.0846758814474864</v>
      </c>
      <c r="M255" s="1">
        <f>L255</f>
        <v>9.0846758814474864</v>
      </c>
      <c r="N255" s="1">
        <f t="shared" si="23"/>
        <v>8819.1068654029896</v>
      </c>
      <c r="O255" s="1">
        <f t="shared" si="21"/>
        <v>0.26947011550166877</v>
      </c>
    </row>
    <row r="256" spans="10:15" x14ac:dyDescent="0.2">
      <c r="J256">
        <v>1988</v>
      </c>
      <c r="K256">
        <v>3</v>
      </c>
      <c r="M256">
        <f>L255+1/3*(L258-L255)</f>
        <v>9.0873508188540661</v>
      </c>
      <c r="N256" s="1">
        <f t="shared" si="23"/>
        <v>8842.7290040357366</v>
      </c>
      <c r="O256" s="1">
        <f t="shared" si="21"/>
        <v>0.26749374065797582</v>
      </c>
    </row>
    <row r="257" spans="10:15" x14ac:dyDescent="0.2">
      <c r="J257">
        <v>1988</v>
      </c>
      <c r="K257">
        <v>4</v>
      </c>
      <c r="M257">
        <f>L255+2/3*(L258-L255)</f>
        <v>9.0900257562606477</v>
      </c>
      <c r="N257" s="1">
        <f t="shared" si="23"/>
        <v>8866.4144149977838</v>
      </c>
      <c r="O257" s="1">
        <f t="shared" si="21"/>
        <v>0.26749374065815346</v>
      </c>
    </row>
    <row r="258" spans="10:15" x14ac:dyDescent="0.2">
      <c r="J258">
        <v>1988</v>
      </c>
      <c r="K258">
        <v>5</v>
      </c>
      <c r="L258" s="1">
        <f>G87</f>
        <v>9.0927006936672274</v>
      </c>
      <c r="M258" s="1">
        <f>L258</f>
        <v>9.0927006936672274</v>
      </c>
      <c r="N258" s="1">
        <f t="shared" si="23"/>
        <v>8890.1632677651887</v>
      </c>
      <c r="O258" s="1">
        <f t="shared" si="21"/>
        <v>0.26749374065797582</v>
      </c>
    </row>
    <row r="259" spans="10:15" x14ac:dyDescent="0.2">
      <c r="J259">
        <v>1988</v>
      </c>
      <c r="K259">
        <v>6</v>
      </c>
      <c r="M259">
        <f>L258+1/3*(L261-L258)</f>
        <v>9.0953407728295268</v>
      </c>
      <c r="N259" s="1">
        <f t="shared" si="23"/>
        <v>8913.6650121400253</v>
      </c>
      <c r="O259" s="1">
        <f t="shared" si="21"/>
        <v>0.2640079162299358</v>
      </c>
    </row>
    <row r="260" spans="10:15" x14ac:dyDescent="0.2">
      <c r="J260">
        <v>1988</v>
      </c>
      <c r="K260">
        <v>7</v>
      </c>
      <c r="M260">
        <f>L258+2/3*(L261-L258)</f>
        <v>9.0979808519918279</v>
      </c>
      <c r="N260" s="1">
        <f t="shared" si="23"/>
        <v>8937.2288849563956</v>
      </c>
      <c r="O260" s="1">
        <f t="shared" si="21"/>
        <v>0.26400791623011344</v>
      </c>
    </row>
    <row r="261" spans="10:15" x14ac:dyDescent="0.2">
      <c r="J261">
        <v>1988</v>
      </c>
      <c r="K261">
        <v>8</v>
      </c>
      <c r="L261" s="1">
        <f>G88</f>
        <v>9.1006209311541273</v>
      </c>
      <c r="M261" s="1">
        <f>L261</f>
        <v>9.1006209311541273</v>
      </c>
      <c r="N261" s="1">
        <f t="shared" si="23"/>
        <v>8960.8550504549785</v>
      </c>
      <c r="O261" s="1">
        <f t="shared" ref="O261:O324" si="24">(M261-M260)*100</f>
        <v>0.2640079162299358</v>
      </c>
    </row>
    <row r="262" spans="10:15" x14ac:dyDescent="0.2">
      <c r="J262">
        <v>1988</v>
      </c>
      <c r="K262">
        <v>9</v>
      </c>
      <c r="M262">
        <f>L261+1/3*(L264-L261)</f>
        <v>9.1032432257882583</v>
      </c>
      <c r="N262" s="1">
        <f t="shared" si="23"/>
        <v>8984.3838888614991</v>
      </c>
      <c r="O262" s="1">
        <f t="shared" si="24"/>
        <v>0.2622294634130995</v>
      </c>
    </row>
    <row r="263" spans="10:15" x14ac:dyDescent="0.2">
      <c r="J263">
        <v>1988</v>
      </c>
      <c r="K263">
        <v>10</v>
      </c>
      <c r="M263">
        <f>L261+2/3*(L264-L261)</f>
        <v>9.1058655204223875</v>
      </c>
      <c r="N263" s="1">
        <f t="shared" si="23"/>
        <v>9007.9745077826574</v>
      </c>
      <c r="O263" s="1">
        <f t="shared" si="24"/>
        <v>0.26222946341292186</v>
      </c>
    </row>
    <row r="264" spans="10:15" x14ac:dyDescent="0.2">
      <c r="J264">
        <v>1988</v>
      </c>
      <c r="K264">
        <v>11</v>
      </c>
      <c r="L264" s="1">
        <f>G89</f>
        <v>9.1084878150565185</v>
      </c>
      <c r="M264" s="1">
        <f>L264</f>
        <v>9.1084878150565185</v>
      </c>
      <c r="N264" s="1">
        <f t="shared" si="23"/>
        <v>9031.6270694377981</v>
      </c>
      <c r="O264" s="1">
        <f t="shared" si="24"/>
        <v>0.2622294634130995</v>
      </c>
    </row>
    <row r="265" spans="10:15" x14ac:dyDescent="0.2">
      <c r="J265">
        <v>1988</v>
      </c>
      <c r="K265">
        <v>12</v>
      </c>
      <c r="M265">
        <f>L264+1/3*(L267-L264)</f>
        <v>9.1110769920498171</v>
      </c>
      <c r="N265" s="1">
        <f t="shared" si="23"/>
        <v>9055.0418498827166</v>
      </c>
      <c r="O265" s="1">
        <f t="shared" si="24"/>
        <v>0.25891769932986364</v>
      </c>
    </row>
    <row r="266" spans="10:15" x14ac:dyDescent="0.2">
      <c r="J266">
        <v>1989</v>
      </c>
      <c r="K266">
        <v>1</v>
      </c>
      <c r="M266">
        <f>L264+2/3*(L267-L264)</f>
        <v>9.1136661690431175</v>
      </c>
      <c r="N266" s="1">
        <f t="shared" si="23"/>
        <v>9078.5173338907043</v>
      </c>
      <c r="O266" s="1">
        <f t="shared" si="24"/>
        <v>0.25891769933004127</v>
      </c>
    </row>
    <row r="267" spans="10:15" x14ac:dyDescent="0.2">
      <c r="J267">
        <v>1989</v>
      </c>
      <c r="K267">
        <v>2</v>
      </c>
      <c r="L267" s="1">
        <f>G90</f>
        <v>9.1162553460364162</v>
      </c>
      <c r="M267" s="1">
        <f>L267</f>
        <v>9.1162553460364162</v>
      </c>
      <c r="N267" s="1">
        <f t="shared" si="23"/>
        <v>9102.0536788376467</v>
      </c>
      <c r="O267" s="1">
        <f t="shared" si="24"/>
        <v>0.25891769932986364</v>
      </c>
    </row>
    <row r="268" spans="10:15" x14ac:dyDescent="0.2">
      <c r="J268">
        <v>1989</v>
      </c>
      <c r="K268">
        <v>3</v>
      </c>
      <c r="M268">
        <f>L267+1/3*(L270-L267)</f>
        <v>9.1188208338734604</v>
      </c>
      <c r="N268" s="1">
        <f t="shared" si="23"/>
        <v>9125.4348660945416</v>
      </c>
      <c r="O268" s="1">
        <f t="shared" si="24"/>
        <v>0.25654878370442447</v>
      </c>
    </row>
    <row r="269" spans="10:15" x14ac:dyDescent="0.2">
      <c r="J269">
        <v>1989</v>
      </c>
      <c r="K269">
        <v>4</v>
      </c>
      <c r="M269">
        <f>L267+2/3*(L270-L267)</f>
        <v>9.1213863217105065</v>
      </c>
      <c r="N269" s="1">
        <f t="shared" si="23"/>
        <v>9148.876114513123</v>
      </c>
      <c r="O269" s="1">
        <f t="shared" si="24"/>
        <v>0.2565487837046021</v>
      </c>
    </row>
    <row r="270" spans="10:15" x14ac:dyDescent="0.2">
      <c r="J270">
        <v>1989</v>
      </c>
      <c r="K270">
        <v>5</v>
      </c>
      <c r="L270" s="1">
        <f>G91</f>
        <v>9.1239518095475507</v>
      </c>
      <c r="M270" s="1">
        <f>L270</f>
        <v>9.1239518095475507</v>
      </c>
      <c r="N270" s="1">
        <f t="shared" si="23"/>
        <v>9172.3775783773599</v>
      </c>
      <c r="O270" s="1">
        <f t="shared" si="24"/>
        <v>0.25654878370442447</v>
      </c>
    </row>
    <row r="271" spans="10:15" x14ac:dyDescent="0.2">
      <c r="J271">
        <v>1989</v>
      </c>
      <c r="K271">
        <v>6</v>
      </c>
      <c r="M271">
        <f>L270+1/3*(L273-L270)</f>
        <v>9.1264885138961258</v>
      </c>
      <c r="N271" s="1">
        <f t="shared" si="23"/>
        <v>9195.674724960887</v>
      </c>
      <c r="O271" s="1">
        <f t="shared" si="24"/>
        <v>0.2536704348575114</v>
      </c>
    </row>
    <row r="272" spans="10:15" x14ac:dyDescent="0.2">
      <c r="J272">
        <v>1989</v>
      </c>
      <c r="K272">
        <v>7</v>
      </c>
      <c r="M272">
        <f>L270+2/3*(L273-L270)</f>
        <v>9.1290252182446991</v>
      </c>
      <c r="N272" s="1">
        <f t="shared" si="23"/>
        <v>9219.0310445379109</v>
      </c>
      <c r="O272" s="1">
        <f t="shared" si="24"/>
        <v>0.25367043485733376</v>
      </c>
    </row>
    <row r="273" spans="10:15" x14ac:dyDescent="0.2">
      <c r="J273">
        <v>1989</v>
      </c>
      <c r="K273">
        <v>8</v>
      </c>
      <c r="L273" s="1">
        <f>G92</f>
        <v>9.1315619225932743</v>
      </c>
      <c r="M273" s="1">
        <f>L273</f>
        <v>9.1315619225932743</v>
      </c>
      <c r="N273" s="1">
        <f t="shared" si="23"/>
        <v>9242.4466874033988</v>
      </c>
      <c r="O273" s="1">
        <f t="shared" si="24"/>
        <v>0.2536704348575114</v>
      </c>
    </row>
    <row r="274" spans="10:15" x14ac:dyDescent="0.2">
      <c r="J274">
        <v>1989</v>
      </c>
      <c r="K274">
        <v>9</v>
      </c>
      <c r="M274">
        <f>L273+1/3*(L276-L273)</f>
        <v>9.1340457757545863</v>
      </c>
      <c r="N274" s="1">
        <f t="shared" si="23"/>
        <v>9265.4321022063486</v>
      </c>
      <c r="O274" s="1">
        <f t="shared" si="24"/>
        <v>0.24838531613120551</v>
      </c>
    </row>
    <row r="275" spans="10:15" x14ac:dyDescent="0.2">
      <c r="J275">
        <v>1989</v>
      </c>
      <c r="K275">
        <v>10</v>
      </c>
      <c r="M275">
        <f>L273+2/3*(L276-L273)</f>
        <v>9.1365296289158966</v>
      </c>
      <c r="N275" s="1">
        <f t="shared" si="23"/>
        <v>9288.4746803678099</v>
      </c>
      <c r="O275" s="1">
        <f t="shared" si="24"/>
        <v>0.24838531613102788</v>
      </c>
    </row>
    <row r="276" spans="10:15" x14ac:dyDescent="0.2">
      <c r="J276">
        <v>1989</v>
      </c>
      <c r="K276">
        <v>11</v>
      </c>
      <c r="L276" s="1">
        <f>G93</f>
        <v>9.1390134820772086</v>
      </c>
      <c r="M276" s="1">
        <f>L276</f>
        <v>9.1390134820772086</v>
      </c>
      <c r="N276" s="1">
        <f t="shared" ref="N276:N339" si="25">EXP(M276)</f>
        <v>9311.5745640496862</v>
      </c>
      <c r="O276" s="1">
        <f t="shared" si="24"/>
        <v>0.24838531613120551</v>
      </c>
    </row>
    <row r="277" spans="10:15" x14ac:dyDescent="0.2">
      <c r="J277">
        <v>1989</v>
      </c>
      <c r="K277">
        <v>12</v>
      </c>
      <c r="M277">
        <f>L276+1/3*(L279-L276)</f>
        <v>9.1414173813138575</v>
      </c>
      <c r="N277" s="1">
        <f t="shared" si="25"/>
        <v>9333.9855771525799</v>
      </c>
      <c r="O277" s="1">
        <f t="shared" si="24"/>
        <v>0.24038992366488543</v>
      </c>
    </row>
    <row r="278" spans="10:15" x14ac:dyDescent="0.2">
      <c r="J278">
        <v>1990</v>
      </c>
      <c r="K278">
        <v>1</v>
      </c>
      <c r="M278">
        <f>L276+2/3*(L279-L276)</f>
        <v>9.1438212805505046</v>
      </c>
      <c r="N278" s="1">
        <f t="shared" si="25"/>
        <v>9356.4505288782821</v>
      </c>
      <c r="O278" s="1">
        <f t="shared" si="24"/>
        <v>0.24038992366470779</v>
      </c>
    </row>
    <row r="279" spans="10:15" x14ac:dyDescent="0.2">
      <c r="J279">
        <v>1990</v>
      </c>
      <c r="K279">
        <v>2</v>
      </c>
      <c r="L279" s="1">
        <f>G94</f>
        <v>9.1462251797871534</v>
      </c>
      <c r="M279" s="1">
        <f>L279</f>
        <v>9.1462251797871534</v>
      </c>
      <c r="N279" s="1">
        <f t="shared" si="25"/>
        <v>9378.9695490458107</v>
      </c>
      <c r="O279" s="1">
        <f t="shared" si="24"/>
        <v>0.24038992366488543</v>
      </c>
    </row>
    <row r="280" spans="10:15" x14ac:dyDescent="0.2">
      <c r="J280">
        <v>1990</v>
      </c>
      <c r="K280">
        <v>3</v>
      </c>
      <c r="M280">
        <f>L279+1/3*(L282-L279)</f>
        <v>9.148561832598002</v>
      </c>
      <c r="N280" s="1">
        <f t="shared" si="25"/>
        <v>9400.9105688952386</v>
      </c>
      <c r="O280" s="1">
        <f t="shared" si="24"/>
        <v>0.23366528108486051</v>
      </c>
    </row>
    <row r="281" spans="10:15" x14ac:dyDescent="0.2">
      <c r="J281">
        <v>1990</v>
      </c>
      <c r="K281">
        <v>4</v>
      </c>
      <c r="M281">
        <f>L279+2/3*(L282-L279)</f>
        <v>9.1508984854088506</v>
      </c>
      <c r="N281" s="1">
        <f t="shared" si="25"/>
        <v>9422.9029172354494</v>
      </c>
      <c r="O281" s="1">
        <f t="shared" si="24"/>
        <v>0.23366528108486051</v>
      </c>
    </row>
    <row r="282" spans="10:15" x14ac:dyDescent="0.2">
      <c r="J282">
        <v>1990</v>
      </c>
      <c r="K282">
        <v>5</v>
      </c>
      <c r="L282" s="1">
        <f>G95</f>
        <v>9.1532351382196993</v>
      </c>
      <c r="M282" s="1">
        <f>L282</f>
        <v>9.1532351382196993</v>
      </c>
      <c r="N282" s="1">
        <f t="shared" si="25"/>
        <v>9444.9467141435362</v>
      </c>
      <c r="O282" s="1">
        <f t="shared" si="24"/>
        <v>0.23366528108486051</v>
      </c>
    </row>
    <row r="283" spans="10:15" x14ac:dyDescent="0.2">
      <c r="J283">
        <v>1990</v>
      </c>
      <c r="K283">
        <v>6</v>
      </c>
      <c r="M283">
        <f>L282+1/3*(L285-L282)</f>
        <v>9.1554809591142234</v>
      </c>
      <c r="N283" s="1">
        <f t="shared" si="25"/>
        <v>9466.1822094558902</v>
      </c>
      <c r="O283" s="1">
        <f t="shared" si="24"/>
        <v>0.22458208945241864</v>
      </c>
    </row>
    <row r="284" spans="10:15" x14ac:dyDescent="0.2">
      <c r="J284">
        <v>1990</v>
      </c>
      <c r="K284">
        <v>7</v>
      </c>
      <c r="M284">
        <f>L282+2/3*(L285-L282)</f>
        <v>9.1577267800087494</v>
      </c>
      <c r="N284" s="1">
        <f t="shared" si="25"/>
        <v>9487.465449480309</v>
      </c>
      <c r="O284" s="1">
        <f t="shared" si="24"/>
        <v>0.22458208945259628</v>
      </c>
    </row>
    <row r="285" spans="10:15" x14ac:dyDescent="0.2">
      <c r="J285">
        <v>1990</v>
      </c>
      <c r="K285">
        <v>8</v>
      </c>
      <c r="L285" s="1">
        <f>G96</f>
        <v>9.1599726009032736</v>
      </c>
      <c r="M285" s="1">
        <f>L285</f>
        <v>9.1599726009032736</v>
      </c>
      <c r="N285" s="1">
        <f t="shared" si="25"/>
        <v>9508.7965415633244</v>
      </c>
      <c r="O285" s="1">
        <f t="shared" si="24"/>
        <v>0.22458208945241864</v>
      </c>
    </row>
    <row r="286" spans="10:15" x14ac:dyDescent="0.2">
      <c r="J286">
        <v>1990</v>
      </c>
      <c r="K286">
        <v>9</v>
      </c>
      <c r="M286">
        <f>L285+1/3*(L288-L285)</f>
        <v>9.1621308218420818</v>
      </c>
      <c r="N286" s="1">
        <f t="shared" si="25"/>
        <v>9529.3407868979702</v>
      </c>
      <c r="O286" s="1">
        <f t="shared" si="24"/>
        <v>0.21582209388082418</v>
      </c>
    </row>
    <row r="287" spans="10:15" x14ac:dyDescent="0.2">
      <c r="J287">
        <v>1990</v>
      </c>
      <c r="K287">
        <v>10</v>
      </c>
      <c r="M287">
        <f>L285+2/3*(L288-L285)</f>
        <v>9.1642890427808918</v>
      </c>
      <c r="N287" s="1">
        <f t="shared" si="25"/>
        <v>9549.9294191342287</v>
      </c>
      <c r="O287" s="1">
        <f t="shared" si="24"/>
        <v>0.21582209388100182</v>
      </c>
    </row>
    <row r="288" spans="10:15" x14ac:dyDescent="0.2">
      <c r="J288">
        <v>1990</v>
      </c>
      <c r="K288">
        <v>11</v>
      </c>
      <c r="L288" s="1">
        <f>G97</f>
        <v>9.1664472637197001</v>
      </c>
      <c r="M288" s="1">
        <f>L288</f>
        <v>9.1664472637197001</v>
      </c>
      <c r="N288" s="1">
        <f t="shared" si="25"/>
        <v>9570.5625341722534</v>
      </c>
      <c r="O288" s="1">
        <f t="shared" si="24"/>
        <v>0.21582209388082418</v>
      </c>
    </row>
    <row r="289" spans="10:15" x14ac:dyDescent="0.2">
      <c r="J289">
        <v>1990</v>
      </c>
      <c r="K289">
        <v>12</v>
      </c>
      <c r="M289">
        <f>L288+1/3*(L291-L288)</f>
        <v>9.1685373714801326</v>
      </c>
      <c r="N289" s="1">
        <f t="shared" si="25"/>
        <v>9590.5869605112675</v>
      </c>
      <c r="O289" s="1">
        <f t="shared" si="24"/>
        <v>0.20901077604325025</v>
      </c>
    </row>
    <row r="290" spans="10:15" x14ac:dyDescent="0.2">
      <c r="J290">
        <v>1991</v>
      </c>
      <c r="K290">
        <v>1</v>
      </c>
      <c r="M290">
        <f>L288+2/3*(L291-L288)</f>
        <v>9.1706274792405651</v>
      </c>
      <c r="N290" s="1">
        <f t="shared" si="25"/>
        <v>9610.6532838285166</v>
      </c>
      <c r="O290" s="1">
        <f t="shared" si="24"/>
        <v>0.20901077604325025</v>
      </c>
    </row>
    <row r="291" spans="10:15" x14ac:dyDescent="0.2">
      <c r="J291">
        <v>1991</v>
      </c>
      <c r="K291">
        <v>2</v>
      </c>
      <c r="L291" s="1">
        <f>G98</f>
        <v>9.1727175870009976</v>
      </c>
      <c r="M291" s="1">
        <f>L291</f>
        <v>9.1727175870009976</v>
      </c>
      <c r="N291" s="1">
        <f t="shared" si="25"/>
        <v>9630.7615917847816</v>
      </c>
      <c r="O291" s="1">
        <f t="shared" si="24"/>
        <v>0.20901077604325025</v>
      </c>
    </row>
    <row r="292" spans="10:15" x14ac:dyDescent="0.2">
      <c r="J292">
        <v>1991</v>
      </c>
      <c r="K292">
        <v>3</v>
      </c>
      <c r="M292">
        <f>L291+1/3*(L294-L291)</f>
        <v>9.1747386926019079</v>
      </c>
      <c r="N292" s="1">
        <f t="shared" si="25"/>
        <v>9650.2460614317133</v>
      </c>
      <c r="O292" s="1">
        <f t="shared" si="24"/>
        <v>0.2021105600910289</v>
      </c>
    </row>
    <row r="293" spans="10:15" x14ac:dyDescent="0.2">
      <c r="J293">
        <v>1991</v>
      </c>
      <c r="K293">
        <v>4</v>
      </c>
      <c r="M293">
        <f>L291+2/3*(L294-L291)</f>
        <v>9.1767597982028164</v>
      </c>
      <c r="N293" s="1">
        <f t="shared" si="25"/>
        <v>9669.7699510719285</v>
      </c>
      <c r="O293" s="1">
        <f t="shared" si="24"/>
        <v>0.20211056009085127</v>
      </c>
    </row>
    <row r="294" spans="10:15" x14ac:dyDescent="0.2">
      <c r="J294">
        <v>1991</v>
      </c>
      <c r="K294">
        <v>5</v>
      </c>
      <c r="L294" s="1">
        <f>G99</f>
        <v>9.1787809038037267</v>
      </c>
      <c r="M294" s="1">
        <f>L294</f>
        <v>9.1787809038037267</v>
      </c>
      <c r="N294" s="1">
        <f t="shared" si="25"/>
        <v>9689.3333404579953</v>
      </c>
      <c r="O294" s="1">
        <f t="shared" si="24"/>
        <v>0.2021105600910289</v>
      </c>
    </row>
    <row r="295" spans="10:15" x14ac:dyDescent="0.2">
      <c r="J295">
        <v>1991</v>
      </c>
      <c r="K295">
        <v>6</v>
      </c>
      <c r="M295">
        <f>L294+1/3*(L297-L294)</f>
        <v>9.180757895574656</v>
      </c>
      <c r="N295" s="1">
        <f t="shared" si="25"/>
        <v>9708.5080205849354</v>
      </c>
      <c r="O295" s="1">
        <f t="shared" si="24"/>
        <v>0.19769917709293594</v>
      </c>
    </row>
    <row r="296" spans="10:15" x14ac:dyDescent="0.2">
      <c r="J296">
        <v>1991</v>
      </c>
      <c r="K296">
        <v>7</v>
      </c>
      <c r="M296">
        <f>L294+2/3*(L297-L294)</f>
        <v>9.1827348873455872</v>
      </c>
      <c r="N296" s="1">
        <f t="shared" si="25"/>
        <v>9727.7206463935054</v>
      </c>
      <c r="O296" s="1">
        <f t="shared" si="24"/>
        <v>0.19769917709311358</v>
      </c>
    </row>
    <row r="297" spans="10:15" x14ac:dyDescent="0.2">
      <c r="J297">
        <v>1991</v>
      </c>
      <c r="K297">
        <v>8</v>
      </c>
      <c r="L297" s="1">
        <f>G100</f>
        <v>9.1847118791165165</v>
      </c>
      <c r="M297" s="1">
        <f>L297</f>
        <v>9.1847118791165165</v>
      </c>
      <c r="N297" s="1">
        <f t="shared" si="25"/>
        <v>9746.9712929761754</v>
      </c>
      <c r="O297" s="1">
        <f t="shared" si="24"/>
        <v>0.19769917709293594</v>
      </c>
    </row>
    <row r="298" spans="10:15" x14ac:dyDescent="0.2">
      <c r="J298">
        <v>1991</v>
      </c>
      <c r="K298">
        <v>9</v>
      </c>
      <c r="M298">
        <f>L297+1/3*(L300-L297)</f>
        <v>9.1866754628549199</v>
      </c>
      <c r="N298" s="1">
        <f t="shared" si="25"/>
        <v>9766.1290901197171</v>
      </c>
      <c r="O298" s="1">
        <f t="shared" si="24"/>
        <v>0.19635837384033294</v>
      </c>
    </row>
    <row r="299" spans="10:15" x14ac:dyDescent="0.2">
      <c r="J299">
        <v>1991</v>
      </c>
      <c r="K299">
        <v>10</v>
      </c>
      <c r="M299">
        <f>L297+2/3*(L300-L297)</f>
        <v>9.188639046593325</v>
      </c>
      <c r="N299" s="1">
        <f t="shared" si="25"/>
        <v>9785.3245421593838</v>
      </c>
      <c r="O299" s="1">
        <f t="shared" si="24"/>
        <v>0.19635837384051058</v>
      </c>
    </row>
    <row r="300" spans="10:15" x14ac:dyDescent="0.2">
      <c r="J300">
        <v>1991</v>
      </c>
      <c r="K300">
        <v>11</v>
      </c>
      <c r="L300" s="1">
        <f>G101</f>
        <v>9.1906026303317283</v>
      </c>
      <c r="M300" s="1">
        <f>L300</f>
        <v>9.1906026303317283</v>
      </c>
      <c r="N300" s="1">
        <f t="shared" si="25"/>
        <v>9804.5577231063198</v>
      </c>
      <c r="O300" s="1">
        <f t="shared" si="24"/>
        <v>0.19635837384033294</v>
      </c>
    </row>
    <row r="301" spans="10:15" x14ac:dyDescent="0.2">
      <c r="J301">
        <v>1991</v>
      </c>
      <c r="K301">
        <v>12</v>
      </c>
      <c r="M301">
        <f>L300+1/3*(L303-L300)</f>
        <v>9.1925620103334413</v>
      </c>
      <c r="N301" s="1">
        <f t="shared" si="25"/>
        <v>9823.7874104148232</v>
      </c>
      <c r="O301" s="1">
        <f t="shared" si="24"/>
        <v>0.19593800017130292</v>
      </c>
    </row>
    <row r="302" spans="10:15" x14ac:dyDescent="0.2">
      <c r="J302">
        <v>1992</v>
      </c>
      <c r="K302">
        <v>1</v>
      </c>
      <c r="M302">
        <f>L300+2/3*(L303-L300)</f>
        <v>9.1945213903351526</v>
      </c>
      <c r="N302" s="1">
        <f t="shared" si="25"/>
        <v>9843.0548129251983</v>
      </c>
      <c r="O302" s="1">
        <f t="shared" si="24"/>
        <v>0.19593800017112528</v>
      </c>
    </row>
    <row r="303" spans="10:15" x14ac:dyDescent="0.2">
      <c r="J303">
        <v>1992</v>
      </c>
      <c r="K303">
        <v>2</v>
      </c>
      <c r="L303" s="1">
        <f>G102</f>
        <v>9.1964807703368656</v>
      </c>
      <c r="M303" s="1">
        <f>L303</f>
        <v>9.1964807703368656</v>
      </c>
      <c r="N303" s="1">
        <f t="shared" si="25"/>
        <v>9862.3600046083393</v>
      </c>
      <c r="O303" s="1">
        <f t="shared" si="24"/>
        <v>0.19593800017130292</v>
      </c>
    </row>
    <row r="304" spans="10:15" x14ac:dyDescent="0.2">
      <c r="J304">
        <v>1992</v>
      </c>
      <c r="K304">
        <v>3</v>
      </c>
      <c r="M304">
        <f>L303+1/3*(L306-L303)</f>
        <v>9.1984586736736187</v>
      </c>
      <c r="N304" s="1">
        <f t="shared" si="25"/>
        <v>9881.8861033719913</v>
      </c>
      <c r="O304" s="1">
        <f t="shared" si="24"/>
        <v>0.19779033367530729</v>
      </c>
    </row>
    <row r="305" spans="10:15" x14ac:dyDescent="0.2">
      <c r="J305">
        <v>1992</v>
      </c>
      <c r="K305">
        <v>4</v>
      </c>
      <c r="M305">
        <f>L303+2/3*(L306-L303)</f>
        <v>9.20043657701037</v>
      </c>
      <c r="N305" s="1">
        <f t="shared" si="25"/>
        <v>9901.4508610907578</v>
      </c>
      <c r="O305" s="1">
        <f t="shared" si="24"/>
        <v>0.19779033367512966</v>
      </c>
    </row>
    <row r="306" spans="10:15" x14ac:dyDescent="0.2">
      <c r="J306">
        <v>1992</v>
      </c>
      <c r="K306">
        <v>5</v>
      </c>
      <c r="L306" s="1">
        <f>G103</f>
        <v>9.2024144803471231</v>
      </c>
      <c r="M306" s="1">
        <f>L306</f>
        <v>9.2024144803471231</v>
      </c>
      <c r="N306" s="1">
        <f t="shared" si="25"/>
        <v>9921.0543543040203</v>
      </c>
      <c r="O306" s="1">
        <f t="shared" si="24"/>
        <v>0.19779033367530729</v>
      </c>
    </row>
    <row r="307" spans="10:15" x14ac:dyDescent="0.2">
      <c r="J307">
        <v>1992</v>
      </c>
      <c r="K307">
        <v>6</v>
      </c>
      <c r="M307">
        <f>L306+1/3*(L309-L306)</f>
        <v>9.2044299481278014</v>
      </c>
      <c r="N307" s="1">
        <f t="shared" si="25"/>
        <v>9941.0700834585787</v>
      </c>
      <c r="O307" s="1">
        <f t="shared" si="24"/>
        <v>0.20154677806782928</v>
      </c>
    </row>
    <row r="308" spans="10:15" x14ac:dyDescent="0.2">
      <c r="J308">
        <v>1992</v>
      </c>
      <c r="K308">
        <v>7</v>
      </c>
      <c r="M308">
        <f>L306+2/3*(L309-L306)</f>
        <v>9.2064454159084796</v>
      </c>
      <c r="N308" s="1">
        <f t="shared" si="25"/>
        <v>9961.1261943507325</v>
      </c>
      <c r="O308" s="1">
        <f t="shared" si="24"/>
        <v>0.20154677806782928</v>
      </c>
    </row>
    <row r="309" spans="10:15" x14ac:dyDescent="0.2">
      <c r="J309">
        <v>1992</v>
      </c>
      <c r="K309">
        <v>8</v>
      </c>
      <c r="L309" s="1">
        <f>G104</f>
        <v>9.2084608836891579</v>
      </c>
      <c r="M309" s="1">
        <f>L309</f>
        <v>9.2084608836891579</v>
      </c>
      <c r="N309" s="1">
        <f t="shared" si="25"/>
        <v>9981.2227684506415</v>
      </c>
      <c r="O309" s="1">
        <f t="shared" si="24"/>
        <v>0.20154677806782928</v>
      </c>
    </row>
    <row r="310" spans="10:15" x14ac:dyDescent="0.2">
      <c r="J310">
        <v>1992</v>
      </c>
      <c r="K310">
        <v>9</v>
      </c>
      <c r="M310">
        <f>L309+1/3*(L312-L309)</f>
        <v>9.2104919296767118</v>
      </c>
      <c r="N310" s="1">
        <f t="shared" si="25"/>
        <v>10001.515691859777</v>
      </c>
      <c r="O310" s="1">
        <f t="shared" si="24"/>
        <v>0.20310459875538811</v>
      </c>
    </row>
    <row r="311" spans="10:15" x14ac:dyDescent="0.2">
      <c r="J311">
        <v>1992</v>
      </c>
      <c r="K311">
        <v>10</v>
      </c>
      <c r="M311">
        <f>L309+2/3*(L312-L309)</f>
        <v>9.2125229756642639</v>
      </c>
      <c r="N311" s="1">
        <f t="shared" si="25"/>
        <v>10021.849873013563</v>
      </c>
      <c r="O311" s="1">
        <f t="shared" si="24"/>
        <v>0.20310459875521047</v>
      </c>
    </row>
    <row r="312" spans="10:15" x14ac:dyDescent="0.2">
      <c r="J312">
        <v>1992</v>
      </c>
      <c r="K312">
        <v>11</v>
      </c>
      <c r="L312" s="1">
        <f>G105</f>
        <v>9.2145540216518178</v>
      </c>
      <c r="M312" s="1">
        <f>L312</f>
        <v>9.2145540216518178</v>
      </c>
      <c r="N312" s="1">
        <f t="shared" si="25"/>
        <v>10042.225395793572</v>
      </c>
      <c r="O312" s="1">
        <f t="shared" si="24"/>
        <v>0.20310459875538811</v>
      </c>
    </row>
    <row r="313" spans="10:15" x14ac:dyDescent="0.2">
      <c r="J313">
        <v>1992</v>
      </c>
      <c r="K313">
        <v>12</v>
      </c>
      <c r="M313">
        <f>L312+1/3*(L315-L312)</f>
        <v>9.2166076540651005</v>
      </c>
      <c r="N313" s="1">
        <f t="shared" si="25"/>
        <v>10062.869625942531</v>
      </c>
      <c r="O313" s="1">
        <f t="shared" si="24"/>
        <v>0.20536324132827133</v>
      </c>
    </row>
    <row r="314" spans="10:15" x14ac:dyDescent="0.2">
      <c r="J314">
        <v>1993</v>
      </c>
      <c r="K314">
        <v>1</v>
      </c>
      <c r="M314">
        <f>L312+2/3*(L315-L312)</f>
        <v>9.218661286478385</v>
      </c>
      <c r="N314" s="1">
        <f t="shared" si="25"/>
        <v>10083.556295314054</v>
      </c>
      <c r="O314" s="1">
        <f t="shared" si="24"/>
        <v>0.20536324132844896</v>
      </c>
    </row>
    <row r="315" spans="10:15" x14ac:dyDescent="0.2">
      <c r="J315">
        <v>1993</v>
      </c>
      <c r="K315">
        <v>2</v>
      </c>
      <c r="L315" s="1">
        <f>G106</f>
        <v>9.2207149188916677</v>
      </c>
      <c r="M315" s="1">
        <f>L315</f>
        <v>9.2207149188916677</v>
      </c>
      <c r="N315" s="1">
        <f t="shared" si="25"/>
        <v>10104.285491152224</v>
      </c>
      <c r="O315" s="1">
        <f t="shared" si="24"/>
        <v>0.20536324132827133</v>
      </c>
    </row>
    <row r="316" spans="10:15" x14ac:dyDescent="0.2">
      <c r="J316">
        <v>1993</v>
      </c>
      <c r="K316">
        <v>3</v>
      </c>
      <c r="M316">
        <f>L315+1/3*(L318-L315)</f>
        <v>9.2228070878813888</v>
      </c>
      <c r="N316" s="1">
        <f t="shared" si="25"/>
        <v>10125.447493443437</v>
      </c>
      <c r="O316" s="1">
        <f t="shared" si="24"/>
        <v>0.20921689897210882</v>
      </c>
    </row>
    <row r="317" spans="10:15" x14ac:dyDescent="0.2">
      <c r="J317">
        <v>1993</v>
      </c>
      <c r="K317">
        <v>4</v>
      </c>
      <c r="M317">
        <f>L315+2/3*(L318-L315)</f>
        <v>9.2248992568711081</v>
      </c>
      <c r="N317" s="1">
        <f t="shared" si="25"/>
        <v>10146.653816566755</v>
      </c>
      <c r="O317" s="1">
        <f t="shared" si="24"/>
        <v>0.20921689897193119</v>
      </c>
    </row>
    <row r="318" spans="10:15" x14ac:dyDescent="0.2">
      <c r="J318">
        <v>1993</v>
      </c>
      <c r="K318">
        <v>5</v>
      </c>
      <c r="L318" s="1">
        <f>G107</f>
        <v>9.2269914258608292</v>
      </c>
      <c r="M318" s="1">
        <f>L318</f>
        <v>9.2269914258608292</v>
      </c>
      <c r="N318" s="1">
        <f t="shared" si="25"/>
        <v>10167.90455334595</v>
      </c>
      <c r="O318" s="1">
        <f t="shared" si="24"/>
        <v>0.20921689897210882</v>
      </c>
    </row>
    <row r="319" spans="10:15" x14ac:dyDescent="0.2">
      <c r="J319">
        <v>1993</v>
      </c>
      <c r="K319">
        <v>6</v>
      </c>
      <c r="M319">
        <f>L318+1/3*(L321-L318)</f>
        <v>9.2290966066343429</v>
      </c>
      <c r="N319" s="1">
        <f t="shared" si="25"/>
        <v>10189.332377326482</v>
      </c>
      <c r="O319" s="1">
        <f t="shared" si="24"/>
        <v>0.21051807735137373</v>
      </c>
    </row>
    <row r="320" spans="10:15" x14ac:dyDescent="0.2">
      <c r="J320">
        <v>1993</v>
      </c>
      <c r="K320">
        <v>7</v>
      </c>
      <c r="M320">
        <f>L318+2/3*(L321-L318)</f>
        <v>9.2312017874078585</v>
      </c>
      <c r="N320" s="1">
        <f t="shared" si="25"/>
        <v>10210.805358265196</v>
      </c>
      <c r="O320" s="1">
        <f t="shared" si="24"/>
        <v>0.21051807735155137</v>
      </c>
    </row>
    <row r="321" spans="10:15" x14ac:dyDescent="0.2">
      <c r="J321">
        <v>1993</v>
      </c>
      <c r="K321">
        <v>8</v>
      </c>
      <c r="L321" s="1">
        <f>G108</f>
        <v>9.2333069681813722</v>
      </c>
      <c r="M321" s="1">
        <f>L321</f>
        <v>9.2333069681813722</v>
      </c>
      <c r="N321" s="1">
        <f t="shared" si="25"/>
        <v>10232.323591325749</v>
      </c>
      <c r="O321" s="1">
        <f t="shared" si="24"/>
        <v>0.21051807735137373</v>
      </c>
    </row>
    <row r="322" spans="10:15" x14ac:dyDescent="0.2">
      <c r="J322">
        <v>1993</v>
      </c>
      <c r="K322">
        <v>9</v>
      </c>
      <c r="M322">
        <f>L321+1/3*(L324-L321)</f>
        <v>9.2354295106381645</v>
      </c>
      <c r="N322" s="1">
        <f t="shared" si="25"/>
        <v>10254.065198159269</v>
      </c>
      <c r="O322" s="1">
        <f t="shared" si="24"/>
        <v>0.21225424567923312</v>
      </c>
    </row>
    <row r="323" spans="10:15" x14ac:dyDescent="0.2">
      <c r="J323">
        <v>1993</v>
      </c>
      <c r="K323">
        <v>10</v>
      </c>
      <c r="M323">
        <f>L321+2/3*(L324-L321)</f>
        <v>9.2375520530949569</v>
      </c>
      <c r="N323" s="1">
        <f t="shared" si="25"/>
        <v>10275.853001486037</v>
      </c>
      <c r="O323" s="1">
        <f t="shared" si="24"/>
        <v>0.21225424567923312</v>
      </c>
    </row>
    <row r="324" spans="10:15" x14ac:dyDescent="0.2">
      <c r="J324">
        <v>1993</v>
      </c>
      <c r="K324">
        <v>11</v>
      </c>
      <c r="L324" s="1">
        <f>G109</f>
        <v>9.2396745955517492</v>
      </c>
      <c r="M324" s="1">
        <f>L324</f>
        <v>9.2396745955517492</v>
      </c>
      <c r="N324" s="1">
        <f t="shared" si="25"/>
        <v>10297.687099464207</v>
      </c>
      <c r="O324" s="1">
        <f t="shared" si="24"/>
        <v>0.21225424567923312</v>
      </c>
    </row>
    <row r="325" spans="10:15" x14ac:dyDescent="0.2">
      <c r="J325">
        <v>1993</v>
      </c>
      <c r="K325">
        <v>12</v>
      </c>
      <c r="M325">
        <f>L324+1/3*(L327-L324)</f>
        <v>9.2418034108264013</v>
      </c>
      <c r="N325" s="1">
        <f t="shared" si="25"/>
        <v>10319.632323431415</v>
      </c>
      <c r="O325" s="1">
        <f t="shared" ref="O325:O388" si="26">(M325-M324)*100</f>
        <v>0.21288152746521405</v>
      </c>
    </row>
    <row r="326" spans="10:15" x14ac:dyDescent="0.2">
      <c r="J326">
        <v>1994</v>
      </c>
      <c r="K326">
        <v>1</v>
      </c>
      <c r="M326">
        <f>L324+2/3*(L327-L324)</f>
        <v>9.2439322261010535</v>
      </c>
      <c r="N326" s="1">
        <f t="shared" si="25"/>
        <v>10341.624314488196</v>
      </c>
      <c r="O326" s="1">
        <f t="shared" si="26"/>
        <v>0.21288152746521405</v>
      </c>
    </row>
    <row r="327" spans="10:15" x14ac:dyDescent="0.2">
      <c r="J327">
        <v>1994</v>
      </c>
      <c r="K327">
        <v>2</v>
      </c>
      <c r="L327" s="1">
        <f>G110</f>
        <v>9.2460610413757056</v>
      </c>
      <c r="M327" s="1">
        <f>L327</f>
        <v>9.2460610413757056</v>
      </c>
      <c r="N327" s="1">
        <f t="shared" si="25"/>
        <v>10363.66317229909</v>
      </c>
      <c r="O327" s="1">
        <f t="shared" si="26"/>
        <v>0.21288152746521405</v>
      </c>
    </row>
    <row r="328" spans="10:15" x14ac:dyDescent="0.2">
      <c r="J328">
        <v>1994</v>
      </c>
      <c r="K328">
        <v>3</v>
      </c>
      <c r="M328">
        <f>L327+1/3*(L330-L327)</f>
        <v>9.2481903589313283</v>
      </c>
      <c r="N328" s="1">
        <f t="shared" si="25"/>
        <v>10385.754213306429</v>
      </c>
      <c r="O328" s="1">
        <f t="shared" si="26"/>
        <v>0.21293175556227339</v>
      </c>
    </row>
    <row r="329" spans="10:15" x14ac:dyDescent="0.2">
      <c r="J329">
        <v>1994</v>
      </c>
      <c r="K329">
        <v>4</v>
      </c>
      <c r="M329">
        <f>L327+2/3*(L330-L327)</f>
        <v>9.2503196764869529</v>
      </c>
      <c r="N329" s="1">
        <f t="shared" si="25"/>
        <v>10407.892343271104</v>
      </c>
      <c r="O329" s="1">
        <f t="shared" si="26"/>
        <v>0.21293175556245103</v>
      </c>
    </row>
    <row r="330" spans="10:15" x14ac:dyDescent="0.2">
      <c r="J330">
        <v>1994</v>
      </c>
      <c r="K330">
        <v>5</v>
      </c>
      <c r="L330" s="1">
        <f>G111</f>
        <v>9.2524489940425756</v>
      </c>
      <c r="M330" s="1">
        <f>L330</f>
        <v>9.2524489940425756</v>
      </c>
      <c r="N330" s="1">
        <f t="shared" si="25"/>
        <v>10430.07766256725</v>
      </c>
      <c r="O330" s="1">
        <f t="shared" si="26"/>
        <v>0.21293175556227339</v>
      </c>
    </row>
    <row r="331" spans="10:15" x14ac:dyDescent="0.2">
      <c r="J331">
        <v>1994</v>
      </c>
      <c r="K331">
        <v>6</v>
      </c>
      <c r="M331">
        <f>L330+1/3*(L333-L330)</f>
        <v>9.2546034230416634</v>
      </c>
      <c r="N331" s="1">
        <f t="shared" si="25"/>
        <v>10452.572747677039</v>
      </c>
      <c r="O331" s="1">
        <f t="shared" si="26"/>
        <v>0.21544289990877985</v>
      </c>
    </row>
    <row r="332" spans="10:15" x14ac:dyDescent="0.2">
      <c r="J332">
        <v>1994</v>
      </c>
      <c r="K332">
        <v>7</v>
      </c>
      <c r="M332">
        <f>L330+2/3*(L333-L330)</f>
        <v>9.2567578520407512</v>
      </c>
      <c r="N332" s="1">
        <f t="shared" si="25"/>
        <v>10475.116349094231</v>
      </c>
      <c r="O332" s="1">
        <f t="shared" si="26"/>
        <v>0.21544289990877985</v>
      </c>
    </row>
    <row r="333" spans="10:15" x14ac:dyDescent="0.2">
      <c r="J333">
        <v>1994</v>
      </c>
      <c r="K333">
        <v>8</v>
      </c>
      <c r="L333" s="1">
        <f>G112</f>
        <v>9.258912281039839</v>
      </c>
      <c r="M333" s="1">
        <f>L333</f>
        <v>9.258912281039839</v>
      </c>
      <c r="N333" s="1">
        <f t="shared" si="25"/>
        <v>10497.70857145644</v>
      </c>
      <c r="O333" s="1">
        <f t="shared" si="26"/>
        <v>0.21544289990877985</v>
      </c>
    </row>
    <row r="334" spans="10:15" x14ac:dyDescent="0.2">
      <c r="J334">
        <v>1994</v>
      </c>
      <c r="K334">
        <v>9</v>
      </c>
      <c r="M334">
        <f>L333+1/3*(L336-L333)</f>
        <v>9.2610788121718297</v>
      </c>
      <c r="N334" s="1">
        <f t="shared" si="25"/>
        <v>10520.47683906545</v>
      </c>
      <c r="O334" s="1">
        <f t="shared" si="26"/>
        <v>0.21665311319907232</v>
      </c>
    </row>
    <row r="335" spans="10:15" x14ac:dyDescent="0.2">
      <c r="J335">
        <v>1994</v>
      </c>
      <c r="K335">
        <v>10</v>
      </c>
      <c r="M335">
        <f>L333+2/3*(L336-L333)</f>
        <v>9.2632453433038222</v>
      </c>
      <c r="N335" s="1">
        <f t="shared" si="25"/>
        <v>10543.294488309182</v>
      </c>
      <c r="O335" s="1">
        <f t="shared" si="26"/>
        <v>0.21665311319924996</v>
      </c>
    </row>
    <row r="336" spans="10:15" x14ac:dyDescent="0.2">
      <c r="J336">
        <v>1994</v>
      </c>
      <c r="K336">
        <v>11</v>
      </c>
      <c r="L336" s="1">
        <f>G113</f>
        <v>9.2654118744358129</v>
      </c>
      <c r="M336" s="1">
        <f>L336</f>
        <v>9.2654118744358129</v>
      </c>
      <c r="N336" s="1">
        <f t="shared" si="25"/>
        <v>10566.161626290428</v>
      </c>
      <c r="O336" s="1">
        <f t="shared" si="26"/>
        <v>0.21665311319907232</v>
      </c>
    </row>
    <row r="337" spans="10:15" x14ac:dyDescent="0.2">
      <c r="J337">
        <v>1994</v>
      </c>
      <c r="K337">
        <v>12</v>
      </c>
      <c r="M337">
        <f>L336+1/3*(L339-L336)</f>
        <v>9.267578280226882</v>
      </c>
      <c r="N337" s="1">
        <f t="shared" si="25"/>
        <v>10589.077033099571</v>
      </c>
      <c r="O337" s="1">
        <f t="shared" si="26"/>
        <v>0.21664057910690815</v>
      </c>
    </row>
    <row r="338" spans="10:15" x14ac:dyDescent="0.2">
      <c r="J338">
        <v>1995</v>
      </c>
      <c r="K338">
        <v>1</v>
      </c>
      <c r="M338">
        <f>L336+2/3*(L339-L336)</f>
        <v>9.2697446860179511</v>
      </c>
      <c r="N338" s="1">
        <f t="shared" si="25"/>
        <v>10612.042137792185</v>
      </c>
      <c r="O338" s="1">
        <f t="shared" si="26"/>
        <v>0.21664057910690815</v>
      </c>
    </row>
    <row r="339" spans="10:15" x14ac:dyDescent="0.2">
      <c r="J339">
        <v>1995</v>
      </c>
      <c r="K339">
        <v>2</v>
      </c>
      <c r="L339" s="1">
        <f>G114</f>
        <v>9.2719110918090202</v>
      </c>
      <c r="M339" s="1">
        <f>L339</f>
        <v>9.2719110918090202</v>
      </c>
      <c r="N339" s="1">
        <f t="shared" si="25"/>
        <v>10635.057048150758</v>
      </c>
      <c r="O339" s="1">
        <f t="shared" si="26"/>
        <v>0.21664057910690815</v>
      </c>
    </row>
    <row r="340" spans="10:15" x14ac:dyDescent="0.2">
      <c r="J340">
        <v>1995</v>
      </c>
      <c r="K340">
        <v>3</v>
      </c>
      <c r="M340">
        <f>L339+1/3*(L342-L339)</f>
        <v>9.2740938651989211</v>
      </c>
      <c r="N340" s="1">
        <f t="shared" ref="N340:N403" si="27">EXP(M340)</f>
        <v>10658.296321482296</v>
      </c>
      <c r="O340" s="1">
        <f t="shared" si="26"/>
        <v>0.21827733899009161</v>
      </c>
    </row>
    <row r="341" spans="10:15" x14ac:dyDescent="0.2">
      <c r="J341">
        <v>1995</v>
      </c>
      <c r="K341">
        <v>4</v>
      </c>
      <c r="M341">
        <f>L339+2/3*(L342-L339)</f>
        <v>9.276276638588822</v>
      </c>
      <c r="N341" s="1">
        <f t="shared" si="27"/>
        <v>10681.58637628332</v>
      </c>
      <c r="O341" s="1">
        <f t="shared" si="26"/>
        <v>0.21827733899009161</v>
      </c>
    </row>
    <row r="342" spans="10:15" x14ac:dyDescent="0.2">
      <c r="J342">
        <v>1995</v>
      </c>
      <c r="K342">
        <v>5</v>
      </c>
      <c r="L342" s="1">
        <f>G115</f>
        <v>9.2784594119787229</v>
      </c>
      <c r="M342" s="1">
        <f>L342</f>
        <v>9.2784594119787229</v>
      </c>
      <c r="N342" s="1">
        <f t="shared" si="27"/>
        <v>10704.927323519332</v>
      </c>
      <c r="O342" s="1">
        <f t="shared" si="26"/>
        <v>0.21827733899009161</v>
      </c>
    </row>
    <row r="343" spans="10:15" x14ac:dyDescent="0.2">
      <c r="J343">
        <v>1995</v>
      </c>
      <c r="K343">
        <v>6</v>
      </c>
      <c r="M343">
        <f>L342+1/3*(L345-L342)</f>
        <v>9.2806475842317031</v>
      </c>
      <c r="N343" s="1">
        <f t="shared" si="27"/>
        <v>10728.3771952815</v>
      </c>
      <c r="O343" s="1">
        <f t="shared" si="26"/>
        <v>0.21881722529801806</v>
      </c>
    </row>
    <row r="344" spans="10:15" x14ac:dyDescent="0.2">
      <c r="J344">
        <v>1995</v>
      </c>
      <c r="K344">
        <v>7</v>
      </c>
      <c r="M344">
        <f>L342+2/3*(L345-L342)</f>
        <v>9.2828357564846851</v>
      </c>
      <c r="N344" s="1">
        <f t="shared" si="27"/>
        <v>10751.878435583523</v>
      </c>
      <c r="O344" s="1">
        <f t="shared" si="26"/>
        <v>0.21881722529819569</v>
      </c>
    </row>
    <row r="345" spans="10:15" x14ac:dyDescent="0.2">
      <c r="J345">
        <v>1995</v>
      </c>
      <c r="K345">
        <v>8</v>
      </c>
      <c r="L345" s="1">
        <f>G116</f>
        <v>9.2850239287376652</v>
      </c>
      <c r="M345" s="1">
        <f>L345</f>
        <v>9.2850239287376652</v>
      </c>
      <c r="N345" s="1">
        <f t="shared" si="27"/>
        <v>10775.431156951647</v>
      </c>
      <c r="O345" s="1">
        <f t="shared" si="26"/>
        <v>0.21881722529801806</v>
      </c>
    </row>
    <row r="346" spans="10:15" x14ac:dyDescent="0.2">
      <c r="J346">
        <v>1995</v>
      </c>
      <c r="K346">
        <v>9</v>
      </c>
      <c r="M346">
        <f>L345+1/3*(L348-L345)</f>
        <v>9.2872484059245775</v>
      </c>
      <c r="N346" s="1">
        <f t="shared" si="27"/>
        <v>10799.427537544923</v>
      </c>
      <c r="O346" s="1">
        <f t="shared" si="26"/>
        <v>0.22244771869122104</v>
      </c>
    </row>
    <row r="347" spans="10:15" x14ac:dyDescent="0.2">
      <c r="J347">
        <v>1995</v>
      </c>
      <c r="K347">
        <v>10</v>
      </c>
      <c r="M347">
        <f>L345+2/3*(L348-L345)</f>
        <v>9.2894728831114897</v>
      </c>
      <c r="N347" s="1">
        <f t="shared" si="27"/>
        <v>10823.477356954076</v>
      </c>
      <c r="O347" s="1">
        <f t="shared" si="26"/>
        <v>0.22244771869122104</v>
      </c>
    </row>
    <row r="348" spans="10:15" x14ac:dyDescent="0.2">
      <c r="J348">
        <v>1995</v>
      </c>
      <c r="K348">
        <v>11</v>
      </c>
      <c r="L348" s="1">
        <f>G117</f>
        <v>9.2916973602984019</v>
      </c>
      <c r="M348" s="1">
        <f>L348</f>
        <v>9.2916973602984019</v>
      </c>
      <c r="N348" s="1">
        <f t="shared" si="27"/>
        <v>10847.580734184845</v>
      </c>
      <c r="O348" s="1">
        <f t="shared" si="26"/>
        <v>0.22244771869122104</v>
      </c>
    </row>
    <row r="349" spans="10:15" x14ac:dyDescent="0.2">
      <c r="J349">
        <v>1995</v>
      </c>
      <c r="K349">
        <v>12</v>
      </c>
      <c r="M349">
        <f>L348+1/3*(L351-L348)</f>
        <v>9.29394625208311</v>
      </c>
      <c r="N349" s="1">
        <f t="shared" si="27"/>
        <v>10872.003220853638</v>
      </c>
      <c r="O349" s="1">
        <f t="shared" si="26"/>
        <v>0.22488917847081069</v>
      </c>
    </row>
    <row r="350" spans="10:15" x14ac:dyDescent="0.2">
      <c r="J350">
        <v>1996</v>
      </c>
      <c r="K350">
        <v>1</v>
      </c>
      <c r="M350">
        <f>L348+2/3*(L351-L348)</f>
        <v>9.2961951438678163</v>
      </c>
      <c r="N350" s="1">
        <f t="shared" si="27"/>
        <v>10896.480692856903</v>
      </c>
      <c r="O350" s="1">
        <f t="shared" si="26"/>
        <v>0.22488917847063306</v>
      </c>
    </row>
    <row r="351" spans="10:15" x14ac:dyDescent="0.2">
      <c r="J351">
        <v>1996</v>
      </c>
      <c r="K351">
        <v>2</v>
      </c>
      <c r="L351" s="1">
        <f>G118</f>
        <v>9.2984440356525244</v>
      </c>
      <c r="M351" s="1">
        <f>L351</f>
        <v>9.2984440356525244</v>
      </c>
      <c r="N351" s="1">
        <f t="shared" si="27"/>
        <v>10921.013273989895</v>
      </c>
      <c r="O351" s="1">
        <f t="shared" si="26"/>
        <v>0.22488917847081069</v>
      </c>
    </row>
    <row r="352" spans="10:15" x14ac:dyDescent="0.2">
      <c r="J352">
        <v>1996</v>
      </c>
      <c r="K352">
        <v>3</v>
      </c>
      <c r="M352">
        <f>L351+1/3*(L354-L351)</f>
        <v>9.3008384097564836</v>
      </c>
      <c r="N352" s="1">
        <f t="shared" si="27"/>
        <v>10947.193595596467</v>
      </c>
      <c r="O352" s="1">
        <f t="shared" si="26"/>
        <v>0.23943741039591515</v>
      </c>
    </row>
    <row r="353" spans="10:15" x14ac:dyDescent="0.2">
      <c r="J353">
        <v>1996</v>
      </c>
      <c r="K353">
        <v>4</v>
      </c>
      <c r="M353">
        <f>L351+2/3*(L354-L351)</f>
        <v>9.3032327838604427</v>
      </c>
      <c r="N353" s="1">
        <f t="shared" si="27"/>
        <v>10973.43667779331</v>
      </c>
      <c r="O353" s="1">
        <f t="shared" si="26"/>
        <v>0.23943741039591515</v>
      </c>
    </row>
    <row r="354" spans="10:15" x14ac:dyDescent="0.2">
      <c r="J354">
        <v>1996</v>
      </c>
      <c r="K354">
        <v>5</v>
      </c>
      <c r="L354" s="1">
        <f>G119</f>
        <v>9.3056271579644019</v>
      </c>
      <c r="M354" s="1">
        <f>L354</f>
        <v>9.3056271579644019</v>
      </c>
      <c r="N354" s="1">
        <f t="shared" si="27"/>
        <v>10999.742671032802</v>
      </c>
      <c r="O354" s="1">
        <f t="shared" si="26"/>
        <v>0.23943741039591515</v>
      </c>
    </row>
    <row r="355" spans="10:15" x14ac:dyDescent="0.2">
      <c r="J355">
        <v>1996</v>
      </c>
      <c r="K355">
        <v>6</v>
      </c>
      <c r="M355">
        <f>L354+1/3*(L357-L354)</f>
        <v>9.3081967093215301</v>
      </c>
      <c r="N355" s="1">
        <f t="shared" si="27"/>
        <v>11028.043419282725</v>
      </c>
      <c r="O355" s="1">
        <f t="shared" si="26"/>
        <v>0.25695513571282191</v>
      </c>
    </row>
    <row r="356" spans="10:15" x14ac:dyDescent="0.2">
      <c r="J356">
        <v>1996</v>
      </c>
      <c r="K356">
        <v>7</v>
      </c>
      <c r="M356">
        <f>L354+2/3*(L357-L354)</f>
        <v>9.3107662606786565</v>
      </c>
      <c r="N356" s="1">
        <f t="shared" si="27"/>
        <v>11056.416981267954</v>
      </c>
      <c r="O356" s="1">
        <f t="shared" si="26"/>
        <v>0.25695513571264428</v>
      </c>
    </row>
    <row r="357" spans="10:15" x14ac:dyDescent="0.2">
      <c r="J357">
        <v>1996</v>
      </c>
      <c r="K357">
        <v>8</v>
      </c>
      <c r="L357" s="1">
        <f>G120</f>
        <v>9.3133358120357848</v>
      </c>
      <c r="M357" s="1">
        <f>L357</f>
        <v>9.3133358120357848</v>
      </c>
      <c r="N357" s="1">
        <f t="shared" si="27"/>
        <v>11084.863544327745</v>
      </c>
      <c r="O357" s="1">
        <f t="shared" si="26"/>
        <v>0.25695513571282191</v>
      </c>
    </row>
    <row r="358" spans="10:15" x14ac:dyDescent="0.2">
      <c r="J358">
        <v>1996</v>
      </c>
      <c r="K358">
        <v>9</v>
      </c>
      <c r="M358">
        <f>L357+1/3*(L360-L357)</f>
        <v>9.3160646779694662</v>
      </c>
      <c r="N358" s="1">
        <f t="shared" si="27"/>
        <v>11115.153961279848</v>
      </c>
      <c r="O358" s="1">
        <f t="shared" si="26"/>
        <v>0.27288659336814902</v>
      </c>
    </row>
    <row r="359" spans="10:15" x14ac:dyDescent="0.2">
      <c r="J359">
        <v>1996</v>
      </c>
      <c r="K359">
        <v>10</v>
      </c>
      <c r="M359">
        <f>L357+2/3*(L360-L357)</f>
        <v>9.3187935439031477</v>
      </c>
      <c r="N359" s="1">
        <f t="shared" si="27"/>
        <v>11145.527149603509</v>
      </c>
      <c r="O359" s="1">
        <f t="shared" si="26"/>
        <v>0.27288659336814902</v>
      </c>
    </row>
    <row r="360" spans="10:15" x14ac:dyDescent="0.2">
      <c r="J360">
        <v>1996</v>
      </c>
      <c r="K360">
        <v>11</v>
      </c>
      <c r="L360" s="1">
        <f>G121</f>
        <v>9.3215224098368292</v>
      </c>
      <c r="M360" s="1">
        <f>L360</f>
        <v>9.3215224098368292</v>
      </c>
      <c r="N360" s="1">
        <f t="shared" si="27"/>
        <v>11175.983335479175</v>
      </c>
      <c r="O360" s="1">
        <f t="shared" si="26"/>
        <v>0.27288659336814902</v>
      </c>
    </row>
    <row r="361" spans="10:15" x14ac:dyDescent="0.2">
      <c r="J361">
        <v>1996</v>
      </c>
      <c r="K361">
        <v>12</v>
      </c>
      <c r="M361">
        <f>L360+1/3*(L363-L360)</f>
        <v>9.3244021431129607</v>
      </c>
      <c r="N361" s="1">
        <f t="shared" si="27"/>
        <v>11208.213571552094</v>
      </c>
      <c r="O361" s="1">
        <f t="shared" si="26"/>
        <v>0.28797332761314465</v>
      </c>
    </row>
    <row r="362" spans="10:15" x14ac:dyDescent="0.2">
      <c r="J362">
        <v>1997</v>
      </c>
      <c r="K362">
        <v>1</v>
      </c>
      <c r="M362">
        <f>L360+2/3*(L363-L360)</f>
        <v>9.3272818763890903</v>
      </c>
      <c r="N362" s="1">
        <f t="shared" si="27"/>
        <v>11240.536755877163</v>
      </c>
      <c r="O362" s="1">
        <f t="shared" si="26"/>
        <v>0.28797332761296701</v>
      </c>
    </row>
    <row r="363" spans="10:15" x14ac:dyDescent="0.2">
      <c r="J363">
        <v>1997</v>
      </c>
      <c r="K363">
        <v>2</v>
      </c>
      <c r="L363" s="1">
        <f>G122</f>
        <v>9.3301616096652218</v>
      </c>
      <c r="M363" s="1">
        <f>L363</f>
        <v>9.3301616096652218</v>
      </c>
      <c r="N363" s="1">
        <f t="shared" si="27"/>
        <v>11272.95315650637</v>
      </c>
      <c r="O363" s="1">
        <f t="shared" si="26"/>
        <v>0.28797332761314465</v>
      </c>
    </row>
    <row r="364" spans="10:15" x14ac:dyDescent="0.2">
      <c r="J364">
        <v>1997</v>
      </c>
      <c r="K364">
        <v>3</v>
      </c>
      <c r="M364">
        <f>L363+1/3*(L366-L363)</f>
        <v>9.3331660176738467</v>
      </c>
      <c r="N364" s="1">
        <f t="shared" si="27"/>
        <v>11306.872635713702</v>
      </c>
      <c r="O364" s="1">
        <f t="shared" si="26"/>
        <v>0.30044080086248925</v>
      </c>
    </row>
    <row r="365" spans="10:15" x14ac:dyDescent="0.2">
      <c r="J365">
        <v>1997</v>
      </c>
      <c r="K365">
        <v>4</v>
      </c>
      <c r="M365">
        <f>L363+2/3*(L366-L363)</f>
        <v>9.3361704256824734</v>
      </c>
      <c r="N365" s="1">
        <f t="shared" si="27"/>
        <v>11340.894176115997</v>
      </c>
      <c r="O365" s="1">
        <f t="shared" si="26"/>
        <v>0.30044080086266689</v>
      </c>
    </row>
    <row r="366" spans="10:15" x14ac:dyDescent="0.2">
      <c r="J366">
        <v>1997</v>
      </c>
      <c r="K366">
        <v>5</v>
      </c>
      <c r="L366" s="1">
        <f>G123</f>
        <v>9.3391748336910982</v>
      </c>
      <c r="M366" s="1">
        <f>L366</f>
        <v>9.3391748336910982</v>
      </c>
      <c r="N366" s="1">
        <f t="shared" si="27"/>
        <v>11375.018084807774</v>
      </c>
      <c r="O366" s="1">
        <f t="shared" si="26"/>
        <v>0.30044080086248925</v>
      </c>
    </row>
    <row r="367" spans="10:15" x14ac:dyDescent="0.2">
      <c r="J367">
        <v>1997</v>
      </c>
      <c r="K367">
        <v>6</v>
      </c>
      <c r="M367">
        <f>L366+1/3*(L369-L366)</f>
        <v>9.3423093552208982</v>
      </c>
      <c r="N367" s="1">
        <f t="shared" si="27"/>
        <v>11410.729263386331</v>
      </c>
      <c r="O367" s="1">
        <f t="shared" si="26"/>
        <v>0.31345215297999829</v>
      </c>
    </row>
    <row r="368" spans="10:15" x14ac:dyDescent="0.2">
      <c r="J368">
        <v>1997</v>
      </c>
      <c r="K368">
        <v>7</v>
      </c>
      <c r="M368">
        <f>L366+2/3*(L369-L366)</f>
        <v>9.3454438767506982</v>
      </c>
      <c r="N368" s="1">
        <f t="shared" si="27"/>
        <v>11446.552555041626</v>
      </c>
      <c r="O368" s="1">
        <f t="shared" si="26"/>
        <v>0.31345215297999829</v>
      </c>
    </row>
    <row r="369" spans="10:15" x14ac:dyDescent="0.2">
      <c r="J369">
        <v>1997</v>
      </c>
      <c r="K369">
        <v>8</v>
      </c>
      <c r="L369" s="1">
        <f>G124</f>
        <v>9.3485783982804982</v>
      </c>
      <c r="M369" s="1">
        <f>L369</f>
        <v>9.3485783982804982</v>
      </c>
      <c r="N369" s="1">
        <f t="shared" si="27"/>
        <v>11482.488311745861</v>
      </c>
      <c r="O369" s="1">
        <f t="shared" si="26"/>
        <v>0.31345215297999829</v>
      </c>
    </row>
    <row r="370" spans="10:15" x14ac:dyDescent="0.2">
      <c r="J370">
        <v>1997</v>
      </c>
      <c r="K370">
        <v>9</v>
      </c>
      <c r="M370">
        <f>L369+1/3*(L372-L369)</f>
        <v>9.3518043431551998</v>
      </c>
      <c r="N370" s="1">
        <f t="shared" si="27"/>
        <v>11519.589997885514</v>
      </c>
      <c r="O370" s="1">
        <f t="shared" si="26"/>
        <v>0.32259448747016251</v>
      </c>
    </row>
    <row r="371" spans="10:15" x14ac:dyDescent="0.2">
      <c r="J371">
        <v>1997</v>
      </c>
      <c r="K371">
        <v>10</v>
      </c>
      <c r="M371">
        <f>L369+2/3*(L372-L369)</f>
        <v>9.3550302880299014</v>
      </c>
      <c r="N371" s="1">
        <f t="shared" si="27"/>
        <v>11556.811565280608</v>
      </c>
      <c r="O371" s="1">
        <f t="shared" si="26"/>
        <v>0.32259448747016251</v>
      </c>
    </row>
    <row r="372" spans="10:15" x14ac:dyDescent="0.2">
      <c r="J372">
        <v>1997</v>
      </c>
      <c r="K372">
        <v>11</v>
      </c>
      <c r="L372" s="1">
        <f>G125</f>
        <v>9.3582562329046031</v>
      </c>
      <c r="M372" s="1">
        <f>L372</f>
        <v>9.3582562329046031</v>
      </c>
      <c r="N372" s="1">
        <f t="shared" si="27"/>
        <v>11594.153401285923</v>
      </c>
      <c r="O372" s="1">
        <f t="shared" si="26"/>
        <v>0.32259448747016251</v>
      </c>
    </row>
    <row r="373" spans="10:15" x14ac:dyDescent="0.2">
      <c r="J373">
        <v>1997</v>
      </c>
      <c r="K373">
        <v>12</v>
      </c>
      <c r="M373">
        <f>L372+1/3*(L375-L372)</f>
        <v>9.3615591137685286</v>
      </c>
      <c r="N373" s="1">
        <f t="shared" si="27"/>
        <v>11632.510818808458</v>
      </c>
      <c r="O373" s="1">
        <f t="shared" si="26"/>
        <v>0.33028808639254947</v>
      </c>
    </row>
    <row r="374" spans="10:15" x14ac:dyDescent="0.2">
      <c r="J374">
        <v>1998</v>
      </c>
      <c r="K374">
        <v>1</v>
      </c>
      <c r="M374">
        <f>L372+2/3*(L375-L372)</f>
        <v>9.3648619946324541</v>
      </c>
      <c r="N374" s="1">
        <f t="shared" si="27"/>
        <v>11670.995135762805</v>
      </c>
      <c r="O374" s="1">
        <f t="shared" si="26"/>
        <v>0.33028808639254947</v>
      </c>
    </row>
    <row r="375" spans="10:15" x14ac:dyDescent="0.2">
      <c r="J375">
        <v>1998</v>
      </c>
      <c r="K375">
        <v>2</v>
      </c>
      <c r="L375" s="1">
        <f>G126</f>
        <v>9.3681648754963796</v>
      </c>
      <c r="M375" s="1">
        <f>L375</f>
        <v>9.3681648754963796</v>
      </c>
      <c r="N375" s="1">
        <f t="shared" si="27"/>
        <v>11709.60677197561</v>
      </c>
      <c r="O375" s="1">
        <f t="shared" si="26"/>
        <v>0.33028808639254947</v>
      </c>
    </row>
    <row r="376" spans="10:15" x14ac:dyDescent="0.2">
      <c r="J376">
        <v>1998</v>
      </c>
      <c r="K376">
        <v>3</v>
      </c>
      <c r="M376">
        <f>L375+1/3*(L378-L375)</f>
        <v>9.3715390362032913</v>
      </c>
      <c r="N376" s="1">
        <f t="shared" si="27"/>
        <v>11749.18359877757</v>
      </c>
      <c r="O376" s="1">
        <f t="shared" si="26"/>
        <v>0.33741607069117663</v>
      </c>
    </row>
    <row r="377" spans="10:15" x14ac:dyDescent="0.2">
      <c r="J377">
        <v>1998</v>
      </c>
      <c r="K377">
        <v>4</v>
      </c>
      <c r="M377">
        <f>L375+2/3*(L378-L375)</f>
        <v>9.3749131969102013</v>
      </c>
      <c r="N377" s="1">
        <f t="shared" si="27"/>
        <v>11788.894189697317</v>
      </c>
      <c r="O377" s="1">
        <f t="shared" si="26"/>
        <v>0.33741607069099899</v>
      </c>
    </row>
    <row r="378" spans="10:15" x14ac:dyDescent="0.2">
      <c r="J378">
        <v>1998</v>
      </c>
      <c r="K378">
        <v>5</v>
      </c>
      <c r="L378" s="1">
        <f>G127</f>
        <v>9.3782873576171131</v>
      </c>
      <c r="M378" s="1">
        <f>L378</f>
        <v>9.3782873576171131</v>
      </c>
      <c r="N378" s="1">
        <f t="shared" si="27"/>
        <v>11828.738996838827</v>
      </c>
      <c r="O378" s="1">
        <f t="shared" si="26"/>
        <v>0.33741607069117663</v>
      </c>
    </row>
    <row r="379" spans="10:15" x14ac:dyDescent="0.2">
      <c r="J379">
        <v>1998</v>
      </c>
      <c r="K379">
        <v>6</v>
      </c>
      <c r="M379">
        <f>L378+1/3*(L381-L378)</f>
        <v>9.3816939686881522</v>
      </c>
      <c r="N379" s="1">
        <f t="shared" si="27"/>
        <v>11869.10362431937</v>
      </c>
      <c r="O379" s="1">
        <f t="shared" si="26"/>
        <v>0.34066110710391229</v>
      </c>
    </row>
    <row r="380" spans="10:15" x14ac:dyDescent="0.2">
      <c r="J380">
        <v>1998</v>
      </c>
      <c r="K380">
        <v>7</v>
      </c>
      <c r="M380">
        <f>L378+2/3*(L381-L378)</f>
        <v>9.3851005797591913</v>
      </c>
      <c r="N380" s="1">
        <f t="shared" si="27"/>
        <v>11909.605992868685</v>
      </c>
      <c r="O380" s="1">
        <f t="shared" si="26"/>
        <v>0.34066110710391229</v>
      </c>
    </row>
    <row r="381" spans="10:15" x14ac:dyDescent="0.2">
      <c r="J381">
        <v>1998</v>
      </c>
      <c r="K381">
        <v>8</v>
      </c>
      <c r="L381" s="1">
        <f>G128</f>
        <v>9.3885071908302304</v>
      </c>
      <c r="M381" s="1">
        <f>L381</f>
        <v>9.3885071908302304</v>
      </c>
      <c r="N381" s="1">
        <f t="shared" si="27"/>
        <v>11950.246572517171</v>
      </c>
      <c r="O381" s="1">
        <f t="shared" si="26"/>
        <v>0.34066110710391229</v>
      </c>
    </row>
    <row r="382" spans="10:15" x14ac:dyDescent="0.2">
      <c r="J382">
        <v>1998</v>
      </c>
      <c r="K382">
        <v>9</v>
      </c>
      <c r="M382">
        <f>L381+1/3*(L384-L381)</f>
        <v>9.3919401367126092</v>
      </c>
      <c r="N382" s="1">
        <f t="shared" si="27"/>
        <v>11991.34162046036</v>
      </c>
      <c r="O382" s="1">
        <f t="shared" si="26"/>
        <v>0.34329458823787462</v>
      </c>
    </row>
    <row r="383" spans="10:15" x14ac:dyDescent="0.2">
      <c r="J383">
        <v>1998</v>
      </c>
      <c r="K383">
        <v>10</v>
      </c>
      <c r="M383">
        <f>L381+2/3*(L384-L381)</f>
        <v>9.3953730825949862</v>
      </c>
      <c r="N383" s="1">
        <f t="shared" si="27"/>
        <v>12032.577987911473</v>
      </c>
      <c r="O383" s="1">
        <f t="shared" si="26"/>
        <v>0.34329458823769698</v>
      </c>
    </row>
    <row r="384" spans="10:15" x14ac:dyDescent="0.2">
      <c r="J384">
        <v>1998</v>
      </c>
      <c r="K384">
        <v>11</v>
      </c>
      <c r="L384" s="1">
        <f>G129</f>
        <v>9.3988060284773649</v>
      </c>
      <c r="M384" s="1">
        <f>L384</f>
        <v>9.3988060284773649</v>
      </c>
      <c r="N384" s="1">
        <f t="shared" si="27"/>
        <v>12073.956160846463</v>
      </c>
      <c r="O384" s="1">
        <f t="shared" si="26"/>
        <v>0.34329458823787462</v>
      </c>
    </row>
    <row r="385" spans="10:15" x14ac:dyDescent="0.2">
      <c r="J385">
        <v>1998</v>
      </c>
      <c r="K385">
        <v>12</v>
      </c>
      <c r="M385">
        <f>L384+1/3*(L387-L384)</f>
        <v>9.4022791773356786</v>
      </c>
      <c r="N385" s="1">
        <f t="shared" si="27"/>
        <v>12115.963714918815</v>
      </c>
      <c r="O385" s="1">
        <f t="shared" si="26"/>
        <v>0.34731488583137349</v>
      </c>
    </row>
    <row r="386" spans="10:15" x14ac:dyDescent="0.2">
      <c r="J386">
        <v>1999</v>
      </c>
      <c r="K386">
        <v>1</v>
      </c>
      <c r="M386">
        <f>L384+2/3*(L387-L384)</f>
        <v>9.4057523261939942</v>
      </c>
      <c r="N386" s="1">
        <f t="shared" si="27"/>
        <v>12158.117421136816</v>
      </c>
      <c r="O386" s="1">
        <f t="shared" si="26"/>
        <v>0.34731488583155112</v>
      </c>
    </row>
    <row r="387" spans="10:15" x14ac:dyDescent="0.2">
      <c r="J387">
        <v>1999</v>
      </c>
      <c r="K387">
        <v>2</v>
      </c>
      <c r="L387" s="1">
        <f>G130</f>
        <v>9.4092254750523079</v>
      </c>
      <c r="M387" s="1">
        <f>L387</f>
        <v>9.4092254750523079</v>
      </c>
      <c r="N387" s="1">
        <f t="shared" si="27"/>
        <v>12200.417787991106</v>
      </c>
      <c r="O387" s="1">
        <f t="shared" si="26"/>
        <v>0.34731488583137349</v>
      </c>
    </row>
    <row r="388" spans="10:15" x14ac:dyDescent="0.2">
      <c r="J388">
        <v>1999</v>
      </c>
      <c r="K388">
        <v>3</v>
      </c>
      <c r="M388">
        <f>L387+1/3*(L390-L387)</f>
        <v>9.4127043733385118</v>
      </c>
      <c r="N388" s="1">
        <f t="shared" si="27"/>
        <v>12242.935715415226</v>
      </c>
      <c r="O388" s="1">
        <f t="shared" si="26"/>
        <v>0.34788982862039575</v>
      </c>
    </row>
    <row r="389" spans="10:15" x14ac:dyDescent="0.2">
      <c r="J389">
        <v>1999</v>
      </c>
      <c r="K389">
        <v>4</v>
      </c>
      <c r="M389">
        <f>L387+2/3*(L390-L387)</f>
        <v>9.416183271624714</v>
      </c>
      <c r="N389" s="1">
        <f t="shared" si="27"/>
        <v>12285.601815974363</v>
      </c>
      <c r="O389" s="1">
        <f t="shared" ref="O389:O452" si="28">(M389-M388)*100</f>
        <v>0.34788982862021811</v>
      </c>
    </row>
    <row r="390" spans="10:15" x14ac:dyDescent="0.2">
      <c r="J390">
        <v>1999</v>
      </c>
      <c r="K390">
        <v>5</v>
      </c>
      <c r="L390" s="1">
        <f>G131</f>
        <v>9.419662169910918</v>
      </c>
      <c r="M390" s="1">
        <f>L390</f>
        <v>9.419662169910918</v>
      </c>
      <c r="N390" s="1">
        <f t="shared" si="27"/>
        <v>12328.416606045519</v>
      </c>
      <c r="O390" s="1">
        <f t="shared" si="28"/>
        <v>0.34788982862039575</v>
      </c>
    </row>
    <row r="391" spans="10:15" x14ac:dyDescent="0.2">
      <c r="J391">
        <v>1999</v>
      </c>
      <c r="K391">
        <v>6</v>
      </c>
      <c r="M391">
        <f>L390+1/3*(L393-L390)</f>
        <v>9.4231618350739179</v>
      </c>
      <c r="N391" s="1">
        <f t="shared" si="27"/>
        <v>12371.637521409652</v>
      </c>
      <c r="O391" s="1">
        <f t="shared" si="28"/>
        <v>0.3499665162999932</v>
      </c>
    </row>
    <row r="392" spans="10:15" x14ac:dyDescent="0.2">
      <c r="J392">
        <v>1999</v>
      </c>
      <c r="K392">
        <v>7</v>
      </c>
      <c r="M392">
        <f>L390+2/3*(L393-L390)</f>
        <v>9.4266615002369196</v>
      </c>
      <c r="N392" s="1">
        <f t="shared" si="27"/>
        <v>12415.009960492109</v>
      </c>
      <c r="O392" s="1">
        <f t="shared" si="28"/>
        <v>0.34996651630017084</v>
      </c>
    </row>
    <row r="393" spans="10:15" x14ac:dyDescent="0.2">
      <c r="J393">
        <v>1999</v>
      </c>
      <c r="K393">
        <v>8</v>
      </c>
      <c r="L393" s="1">
        <f>G132</f>
        <v>9.4301611653999196</v>
      </c>
      <c r="M393" s="1">
        <f>L393</f>
        <v>9.4301611653999196</v>
      </c>
      <c r="N393" s="1">
        <f t="shared" si="27"/>
        <v>12458.53445450411</v>
      </c>
      <c r="O393" s="1">
        <f t="shared" si="28"/>
        <v>0.3499665162999932</v>
      </c>
    </row>
    <row r="394" spans="10:15" x14ac:dyDescent="0.2">
      <c r="J394">
        <v>1999</v>
      </c>
      <c r="K394">
        <v>9</v>
      </c>
      <c r="M394">
        <f>L393+1/3*(L396-L393)</f>
        <v>9.433685102856689</v>
      </c>
      <c r="N394" s="1">
        <f t="shared" si="27"/>
        <v>12502.514997553282</v>
      </c>
      <c r="O394" s="1">
        <f t="shared" si="28"/>
        <v>0.35239374567694881</v>
      </c>
    </row>
    <row r="395" spans="10:15" x14ac:dyDescent="0.2">
      <c r="J395">
        <v>1999</v>
      </c>
      <c r="K395">
        <v>10</v>
      </c>
      <c r="M395">
        <f>L393+2/3*(L396-L393)</f>
        <v>9.4372090403134568</v>
      </c>
      <c r="N395" s="1">
        <f t="shared" si="27"/>
        <v>12546.65079868467</v>
      </c>
      <c r="O395" s="1">
        <f t="shared" si="28"/>
        <v>0.35239374567677118</v>
      </c>
    </row>
    <row r="396" spans="10:15" x14ac:dyDescent="0.2">
      <c r="J396">
        <v>1999</v>
      </c>
      <c r="K396">
        <v>11</v>
      </c>
      <c r="L396" s="1">
        <f>G133</f>
        <v>9.4407329777702262</v>
      </c>
      <c r="M396" s="1">
        <f>L396</f>
        <v>9.4407329777702262</v>
      </c>
      <c r="N396" s="1">
        <f t="shared" si="27"/>
        <v>12590.942405983231</v>
      </c>
      <c r="O396" s="1">
        <f t="shared" si="28"/>
        <v>0.35239374567694881</v>
      </c>
    </row>
    <row r="397" spans="10:15" x14ac:dyDescent="0.2">
      <c r="J397">
        <v>1999</v>
      </c>
      <c r="K397">
        <v>12</v>
      </c>
      <c r="M397">
        <f>L396+1/3*(L399-L396)</f>
        <v>9.44426310579796</v>
      </c>
      <c r="N397" s="1">
        <f t="shared" si="27"/>
        <v>12635.468589991537</v>
      </c>
      <c r="O397" s="1">
        <f t="shared" si="28"/>
        <v>0.3530128027733781</v>
      </c>
    </row>
    <row r="398" spans="10:15" x14ac:dyDescent="0.2">
      <c r="J398">
        <v>2000</v>
      </c>
      <c r="K398">
        <v>1</v>
      </c>
      <c r="M398">
        <f>L396+2/3*(L399-L396)</f>
        <v>9.4477932338256956</v>
      </c>
      <c r="N398" s="1">
        <f t="shared" si="27"/>
        <v>12680.15223489504</v>
      </c>
      <c r="O398" s="1">
        <f t="shared" si="28"/>
        <v>0.35301280277355573</v>
      </c>
    </row>
    <row r="399" spans="10:15" x14ac:dyDescent="0.2">
      <c r="J399">
        <v>2000</v>
      </c>
      <c r="K399">
        <v>2</v>
      </c>
      <c r="L399" s="1">
        <f>G134</f>
        <v>9.4513233618534294</v>
      </c>
      <c r="M399" s="1">
        <f>L399</f>
        <v>9.4513233618534294</v>
      </c>
      <c r="N399" s="1">
        <f t="shared" si="27"/>
        <v>12724.993897533095</v>
      </c>
      <c r="O399" s="1">
        <f t="shared" si="28"/>
        <v>0.3530128027733781</v>
      </c>
    </row>
    <row r="400" spans="10:15" x14ac:dyDescent="0.2">
      <c r="J400">
        <v>2000</v>
      </c>
      <c r="K400">
        <v>3</v>
      </c>
      <c r="M400">
        <f>L399+1/3*(L402-L399)</f>
        <v>9.4547632975419198</v>
      </c>
      <c r="N400" s="1">
        <f t="shared" si="27"/>
        <v>12768.842433009202</v>
      </c>
      <c r="O400" s="1">
        <f t="shared" si="28"/>
        <v>0.34399356884904364</v>
      </c>
    </row>
    <row r="401" spans="10:15" x14ac:dyDescent="0.2">
      <c r="J401">
        <v>2000</v>
      </c>
      <c r="K401">
        <v>4</v>
      </c>
      <c r="M401">
        <f>L399+2/3*(L402-L399)</f>
        <v>9.4582032332304102</v>
      </c>
      <c r="N401" s="1">
        <f t="shared" si="27"/>
        <v>12812.842064358429</v>
      </c>
      <c r="O401" s="1">
        <f t="shared" si="28"/>
        <v>0.34399356884904364</v>
      </c>
    </row>
    <row r="402" spans="10:15" x14ac:dyDescent="0.2">
      <c r="J402">
        <v>2000</v>
      </c>
      <c r="K402">
        <v>5</v>
      </c>
      <c r="L402" s="1">
        <f>G135</f>
        <v>9.4616431689189007</v>
      </c>
      <c r="M402" s="1">
        <f>L402</f>
        <v>9.4616431689189007</v>
      </c>
      <c r="N402" s="1">
        <f t="shared" si="27"/>
        <v>12856.993312235858</v>
      </c>
      <c r="O402" s="1">
        <f t="shared" si="28"/>
        <v>0.34399356884904364</v>
      </c>
    </row>
    <row r="403" spans="10:15" x14ac:dyDescent="0.2">
      <c r="J403">
        <v>2000</v>
      </c>
      <c r="K403">
        <v>6</v>
      </c>
      <c r="M403">
        <f>L402+1/3*(L405-L402)</f>
        <v>9.4649486698148948</v>
      </c>
      <c r="N403" s="1">
        <f t="shared" si="27"/>
        <v>12899.562432521498</v>
      </c>
      <c r="O403" s="1">
        <f t="shared" si="28"/>
        <v>0.3305500895994129</v>
      </c>
    </row>
    <row r="404" spans="10:15" x14ac:dyDescent="0.2">
      <c r="J404">
        <v>2000</v>
      </c>
      <c r="K404">
        <v>7</v>
      </c>
      <c r="M404">
        <f>L402+2/3*(L405-L402)</f>
        <v>9.4682541707108889</v>
      </c>
      <c r="N404" s="1">
        <f t="shared" ref="N404:N467" si="29">EXP(M404)</f>
        <v>12942.272497891099</v>
      </c>
      <c r="O404" s="1">
        <f t="shared" si="28"/>
        <v>0.3305500895994129</v>
      </c>
    </row>
    <row r="405" spans="10:15" x14ac:dyDescent="0.2">
      <c r="J405">
        <v>2000</v>
      </c>
      <c r="K405">
        <v>8</v>
      </c>
      <c r="L405" s="1">
        <f>G136</f>
        <v>9.4715596716068831</v>
      </c>
      <c r="M405" s="1">
        <f>L405</f>
        <v>9.4715596716068831</v>
      </c>
      <c r="N405" s="1">
        <f t="shared" si="29"/>
        <v>12985.123975009619</v>
      </c>
      <c r="O405" s="1">
        <f t="shared" si="28"/>
        <v>0.3305500895994129</v>
      </c>
    </row>
    <row r="406" spans="10:15" x14ac:dyDescent="0.2">
      <c r="J406">
        <v>2000</v>
      </c>
      <c r="K406">
        <v>9</v>
      </c>
      <c r="M406">
        <f>L405+1/3*(L408-L405)</f>
        <v>9.4747068227584794</v>
      </c>
      <c r="N406" s="1">
        <f t="shared" si="29"/>
        <v>13026.054496366676</v>
      </c>
      <c r="O406" s="1">
        <f t="shared" si="28"/>
        <v>0.31471511515963613</v>
      </c>
    </row>
    <row r="407" spans="10:15" x14ac:dyDescent="0.2">
      <c r="J407">
        <v>2000</v>
      </c>
      <c r="K407">
        <v>10</v>
      </c>
      <c r="M407">
        <f>L405+2/3*(L408-L405)</f>
        <v>9.4778539739100758</v>
      </c>
      <c r="N407" s="1">
        <f t="shared" si="29"/>
        <v>13067.114035173376</v>
      </c>
      <c r="O407" s="1">
        <f t="shared" si="28"/>
        <v>0.31471511515963613</v>
      </c>
    </row>
    <row r="408" spans="10:15" x14ac:dyDescent="0.2">
      <c r="J408">
        <v>2000</v>
      </c>
      <c r="K408">
        <v>11</v>
      </c>
      <c r="L408" s="1">
        <f>G137</f>
        <v>9.4810011250616721</v>
      </c>
      <c r="M408" s="1">
        <f>L408</f>
        <v>9.4810011250616721</v>
      </c>
      <c r="N408" s="1">
        <f t="shared" si="29"/>
        <v>13108.302998106734</v>
      </c>
      <c r="O408" s="1">
        <f t="shared" si="28"/>
        <v>0.31471511515963613</v>
      </c>
    </row>
    <row r="409" spans="10:15" x14ac:dyDescent="0.2">
      <c r="J409">
        <v>2000</v>
      </c>
      <c r="K409">
        <v>12</v>
      </c>
      <c r="M409">
        <f>L408+1/3*(L411-L408)</f>
        <v>9.4840051271150543</v>
      </c>
      <c r="N409" s="1">
        <f t="shared" si="29"/>
        <v>13147.739571346507</v>
      </c>
      <c r="O409" s="1">
        <f t="shared" si="28"/>
        <v>0.30040020533821377</v>
      </c>
    </row>
    <row r="410" spans="10:15" x14ac:dyDescent="0.2">
      <c r="J410">
        <v>2001</v>
      </c>
      <c r="K410">
        <v>1</v>
      </c>
      <c r="M410">
        <f>L408+2/3*(L411-L408)</f>
        <v>9.4870091291684364</v>
      </c>
      <c r="N410" s="1">
        <f t="shared" si="29"/>
        <v>13187.294790249955</v>
      </c>
      <c r="O410" s="1">
        <f t="shared" si="28"/>
        <v>0.30040020533821377</v>
      </c>
    </row>
    <row r="411" spans="10:15" x14ac:dyDescent="0.2">
      <c r="J411">
        <v>2001</v>
      </c>
      <c r="K411">
        <v>2</v>
      </c>
      <c r="L411" s="1">
        <f>G138</f>
        <v>9.4900131312218186</v>
      </c>
      <c r="M411" s="1">
        <f>L411</f>
        <v>9.4900131312218186</v>
      </c>
      <c r="N411" s="1">
        <f t="shared" si="29"/>
        <v>13226.969011764766</v>
      </c>
      <c r="O411" s="1">
        <f t="shared" si="28"/>
        <v>0.30040020533821377</v>
      </c>
    </row>
    <row r="412" spans="10:15" x14ac:dyDescent="0.2">
      <c r="J412">
        <v>2001</v>
      </c>
      <c r="K412">
        <v>3</v>
      </c>
      <c r="M412">
        <f>L411+1/3*(L414-L411)</f>
        <v>9.4928560447775574</v>
      </c>
      <c r="N412" s="1">
        <f t="shared" si="29"/>
        <v>13264.625643181376</v>
      </c>
      <c r="O412" s="1">
        <f t="shared" si="28"/>
        <v>0.28429135557388463</v>
      </c>
    </row>
    <row r="413" spans="10:15" x14ac:dyDescent="0.2">
      <c r="J413">
        <v>2001</v>
      </c>
      <c r="K413">
        <v>4</v>
      </c>
      <c r="M413">
        <f>L411+2/3*(L414-L411)</f>
        <v>9.4956989583332945</v>
      </c>
      <c r="N413" s="1">
        <f t="shared" si="29"/>
        <v>13302.389481463602</v>
      </c>
      <c r="O413" s="1">
        <f t="shared" si="28"/>
        <v>0.28429135557370699</v>
      </c>
    </row>
    <row r="414" spans="10:15" x14ac:dyDescent="0.2">
      <c r="J414">
        <v>2001</v>
      </c>
      <c r="K414">
        <v>5</v>
      </c>
      <c r="L414" s="1">
        <f>G139</f>
        <v>9.4985418718890333</v>
      </c>
      <c r="M414" s="1">
        <f>L414</f>
        <v>9.4985418718890333</v>
      </c>
      <c r="N414" s="1">
        <f t="shared" si="29"/>
        <v>13340.260831824982</v>
      </c>
      <c r="O414" s="1">
        <f t="shared" si="28"/>
        <v>0.28429135557388463</v>
      </c>
    </row>
    <row r="415" spans="10:15" x14ac:dyDescent="0.2">
      <c r="J415">
        <v>2001</v>
      </c>
      <c r="K415">
        <v>6</v>
      </c>
      <c r="M415">
        <f>L414+1/3*(L417-L414)</f>
        <v>9.5012321293253592</v>
      </c>
      <c r="N415" s="1">
        <f t="shared" si="29"/>
        <v>13376.197886019481</v>
      </c>
      <c r="O415" s="1">
        <f t="shared" si="28"/>
        <v>0.26902574363258935</v>
      </c>
    </row>
    <row r="416" spans="10:15" x14ac:dyDescent="0.2">
      <c r="J416">
        <v>2001</v>
      </c>
      <c r="K416">
        <v>7</v>
      </c>
      <c r="M416">
        <f>L414+2/3*(L417-L414)</f>
        <v>9.5039223867616851</v>
      </c>
      <c r="N416" s="1">
        <f t="shared" si="29"/>
        <v>13412.231750304913</v>
      </c>
      <c r="O416" s="1">
        <f t="shared" si="28"/>
        <v>0.26902574363258935</v>
      </c>
    </row>
    <row r="417" spans="10:15" x14ac:dyDescent="0.2">
      <c r="J417">
        <v>2001</v>
      </c>
      <c r="K417">
        <v>8</v>
      </c>
      <c r="L417" s="1">
        <f>G140</f>
        <v>9.506612644198011</v>
      </c>
      <c r="M417" s="1">
        <f>L417</f>
        <v>9.506612644198011</v>
      </c>
      <c r="N417" s="1">
        <f t="shared" si="29"/>
        <v>13448.362685475986</v>
      </c>
      <c r="O417" s="1">
        <f t="shared" si="28"/>
        <v>0.26902574363258935</v>
      </c>
    </row>
    <row r="418" spans="10:15" x14ac:dyDescent="0.2">
      <c r="J418">
        <v>2001</v>
      </c>
      <c r="K418">
        <v>9</v>
      </c>
      <c r="M418">
        <f>L417+1/3*(L420-L417)</f>
        <v>9.5091551490094322</v>
      </c>
      <c r="N418" s="1">
        <f t="shared" si="29"/>
        <v>13482.5987165036</v>
      </c>
      <c r="O418" s="1">
        <f t="shared" si="28"/>
        <v>0.25425048114211535</v>
      </c>
    </row>
    <row r="419" spans="10:15" x14ac:dyDescent="0.2">
      <c r="J419">
        <v>2001</v>
      </c>
      <c r="K419">
        <v>10</v>
      </c>
      <c r="M419">
        <f>L417+2/3*(L420-L417)</f>
        <v>9.5116976538208551</v>
      </c>
      <c r="N419" s="1">
        <f t="shared" si="29"/>
        <v>13516.921903555207</v>
      </c>
      <c r="O419" s="1">
        <f t="shared" si="28"/>
        <v>0.25425048114229298</v>
      </c>
    </row>
    <row r="420" spans="10:15" x14ac:dyDescent="0.2">
      <c r="J420">
        <v>2001</v>
      </c>
      <c r="K420">
        <v>11</v>
      </c>
      <c r="L420" s="1">
        <f>G141</f>
        <v>9.5142401586322762</v>
      </c>
      <c r="M420" s="1">
        <f>L420</f>
        <v>9.5142401586322762</v>
      </c>
      <c r="N420" s="1">
        <f t="shared" si="29"/>
        <v>13551.332468507306</v>
      </c>
      <c r="O420" s="1">
        <f t="shared" si="28"/>
        <v>0.25425048114211535</v>
      </c>
    </row>
    <row r="421" spans="10:15" x14ac:dyDescent="0.2">
      <c r="J421">
        <v>2001</v>
      </c>
      <c r="K421">
        <v>12</v>
      </c>
      <c r="M421">
        <f>L420+1/3*(L423-L420)</f>
        <v>9.5166538116773136</v>
      </c>
      <c r="N421" s="1">
        <f t="shared" si="29"/>
        <v>13584.080188302778</v>
      </c>
      <c r="O421" s="1">
        <f t="shared" si="28"/>
        <v>0.24136530450373783</v>
      </c>
    </row>
    <row r="422" spans="10:15" x14ac:dyDescent="0.2">
      <c r="J422">
        <v>2002</v>
      </c>
      <c r="K422">
        <v>1</v>
      </c>
      <c r="M422">
        <f>L420+2/3*(L423-L420)</f>
        <v>9.519067464722351</v>
      </c>
      <c r="N422" s="1">
        <f t="shared" si="29"/>
        <v>13616.907045198186</v>
      </c>
      <c r="O422" s="1">
        <f t="shared" si="28"/>
        <v>0.24136530450373783</v>
      </c>
    </row>
    <row r="423" spans="10:15" x14ac:dyDescent="0.2">
      <c r="J423">
        <v>2002</v>
      </c>
      <c r="K423">
        <v>2</v>
      </c>
      <c r="L423" s="1">
        <f>G142</f>
        <v>9.5214811177673884</v>
      </c>
      <c r="M423" s="1">
        <f>L423</f>
        <v>9.5214811177673884</v>
      </c>
      <c r="N423" s="1">
        <f t="shared" si="29"/>
        <v>13649.81323043373</v>
      </c>
      <c r="O423" s="1">
        <f t="shared" si="28"/>
        <v>0.24136530450373783</v>
      </c>
    </row>
    <row r="424" spans="10:15" x14ac:dyDescent="0.2">
      <c r="J424">
        <v>2002</v>
      </c>
      <c r="K424">
        <v>3</v>
      </c>
      <c r="M424">
        <f>L423+1/3*(L426-L423)</f>
        <v>9.5238034981465027</v>
      </c>
      <c r="N424" s="1">
        <f t="shared" si="29"/>
        <v>13681.550127167518</v>
      </c>
      <c r="O424" s="1">
        <f t="shared" si="28"/>
        <v>0.23223803791143638</v>
      </c>
    </row>
    <row r="425" spans="10:15" x14ac:dyDescent="0.2">
      <c r="J425">
        <v>2002</v>
      </c>
      <c r="K425">
        <v>4</v>
      </c>
      <c r="M425">
        <f>L423+2/3*(L426-L423)</f>
        <v>9.5261258785256171</v>
      </c>
      <c r="N425" s="1">
        <f t="shared" si="29"/>
        <v>13713.360814699561</v>
      </c>
      <c r="O425" s="1">
        <f t="shared" si="28"/>
        <v>0.23223803791143638</v>
      </c>
    </row>
    <row r="426" spans="10:15" x14ac:dyDescent="0.2">
      <c r="J426">
        <v>2002</v>
      </c>
      <c r="K426">
        <v>5</v>
      </c>
      <c r="L426" s="1">
        <f>G143</f>
        <v>9.5284482589047315</v>
      </c>
      <c r="M426" s="1">
        <f>L426</f>
        <v>9.5284482589047315</v>
      </c>
      <c r="N426" s="1">
        <f t="shared" si="29"/>
        <v>13745.245464599306</v>
      </c>
      <c r="O426" s="1">
        <f t="shared" si="28"/>
        <v>0.23223803791143638</v>
      </c>
    </row>
    <row r="427" spans="10:15" x14ac:dyDescent="0.2">
      <c r="J427">
        <v>2002</v>
      </c>
      <c r="K427">
        <v>6</v>
      </c>
      <c r="M427">
        <f>L426+1/3*(L429-L426)</f>
        <v>9.5307077243160165</v>
      </c>
      <c r="N427" s="1">
        <f t="shared" si="29"/>
        <v>13776.33748373956</v>
      </c>
      <c r="O427" s="1">
        <f t="shared" si="28"/>
        <v>0.22594654112850776</v>
      </c>
    </row>
    <row r="428" spans="10:15" x14ac:dyDescent="0.2">
      <c r="J428">
        <v>2002</v>
      </c>
      <c r="K428">
        <v>7</v>
      </c>
      <c r="M428">
        <f>L426+2/3*(L429-L426)</f>
        <v>9.5329671897273034</v>
      </c>
      <c r="N428" s="1">
        <f t="shared" si="29"/>
        <v>13807.4998336467</v>
      </c>
      <c r="O428" s="1">
        <f t="shared" si="28"/>
        <v>0.2259465411286854</v>
      </c>
    </row>
    <row r="429" spans="10:15" x14ac:dyDescent="0.2">
      <c r="J429">
        <v>2002</v>
      </c>
      <c r="K429">
        <v>8</v>
      </c>
      <c r="L429" s="1">
        <f>G144</f>
        <v>9.5352266551385885</v>
      </c>
      <c r="M429" s="1">
        <f>L429</f>
        <v>9.5352266551385885</v>
      </c>
      <c r="N429" s="1">
        <f t="shared" si="29"/>
        <v>13838.732673410272</v>
      </c>
      <c r="O429" s="1">
        <f t="shared" si="28"/>
        <v>0.22594654112850776</v>
      </c>
    </row>
    <row r="430" spans="10:15" x14ac:dyDescent="0.2">
      <c r="J430">
        <v>2002</v>
      </c>
      <c r="K430">
        <v>9</v>
      </c>
      <c r="M430">
        <f>L429+1/3*(L432-L429)</f>
        <v>9.5374456965616332</v>
      </c>
      <c r="N430" s="1">
        <f t="shared" si="29"/>
        <v>13869.475491633388</v>
      </c>
      <c r="O430" s="1">
        <f t="shared" si="28"/>
        <v>0.22190414230447431</v>
      </c>
    </row>
    <row r="431" spans="10:15" x14ac:dyDescent="0.2">
      <c r="J431">
        <v>2002</v>
      </c>
      <c r="K431">
        <v>10</v>
      </c>
      <c r="M431">
        <f>L429+2/3*(L432-L429)</f>
        <v>9.5396647379846762</v>
      </c>
      <c r="N431" s="1">
        <f t="shared" si="29"/>
        <v>13900.28660519064</v>
      </c>
      <c r="O431" s="1">
        <f t="shared" si="28"/>
        <v>0.22190414230429667</v>
      </c>
    </row>
    <row r="432" spans="10:15" x14ac:dyDescent="0.2">
      <c r="J432">
        <v>2002</v>
      </c>
      <c r="K432">
        <v>11</v>
      </c>
      <c r="L432" s="1">
        <f>G145</f>
        <v>9.5418837794077209</v>
      </c>
      <c r="M432" s="1">
        <f>L432</f>
        <v>9.5418837794077209</v>
      </c>
      <c r="N432" s="1">
        <f t="shared" si="29"/>
        <v>13931.166165800527</v>
      </c>
      <c r="O432" s="1">
        <f t="shared" si="28"/>
        <v>0.22190414230447431</v>
      </c>
    </row>
    <row r="433" spans="10:15" x14ac:dyDescent="0.2">
      <c r="J433">
        <v>2002</v>
      </c>
      <c r="K433">
        <v>12</v>
      </c>
      <c r="M433">
        <f>L432+1/3*(L435-L432)</f>
        <v>9.5440791638438007</v>
      </c>
      <c r="N433" s="1">
        <f t="shared" si="29"/>
        <v>13961.784027868851</v>
      </c>
      <c r="O433" s="1">
        <f t="shared" si="28"/>
        <v>0.21953844360798058</v>
      </c>
    </row>
    <row r="434" spans="10:15" x14ac:dyDescent="0.2">
      <c r="J434">
        <v>2003</v>
      </c>
      <c r="K434">
        <v>1</v>
      </c>
      <c r="M434">
        <f>L432+2/3*(L435-L432)</f>
        <v>9.5462745482798823</v>
      </c>
      <c r="N434" s="1">
        <f t="shared" si="29"/>
        <v>13992.469181753728</v>
      </c>
      <c r="O434" s="1">
        <f t="shared" si="28"/>
        <v>0.21953844360815822</v>
      </c>
    </row>
    <row r="435" spans="10:15" x14ac:dyDescent="0.2">
      <c r="J435">
        <v>2003</v>
      </c>
      <c r="K435">
        <v>2</v>
      </c>
      <c r="L435" s="1">
        <f>G146</f>
        <v>9.5484699327159621</v>
      </c>
      <c r="M435" s="1">
        <f>L435</f>
        <v>9.5484699327159621</v>
      </c>
      <c r="N435" s="1">
        <f t="shared" si="29"/>
        <v>14023.221775348795</v>
      </c>
      <c r="O435" s="1">
        <f t="shared" si="28"/>
        <v>0.21953844360798058</v>
      </c>
    </row>
    <row r="436" spans="10:15" x14ac:dyDescent="0.2">
      <c r="J436">
        <v>2003</v>
      </c>
      <c r="K436">
        <v>3</v>
      </c>
      <c r="M436">
        <f>L435+1/3*(L438-L435)</f>
        <v>9.5506719357044059</v>
      </c>
      <c r="N436" s="1">
        <f t="shared" si="29"/>
        <v>14054.134974593246</v>
      </c>
      <c r="O436" s="1">
        <f t="shared" si="28"/>
        <v>0.2202002988443752</v>
      </c>
    </row>
    <row r="437" spans="10:15" x14ac:dyDescent="0.2">
      <c r="J437">
        <v>2003</v>
      </c>
      <c r="K437">
        <v>4</v>
      </c>
      <c r="M437">
        <f>L435+2/3*(L438-L435)</f>
        <v>9.5528739386928478</v>
      </c>
      <c r="N437" s="1">
        <f t="shared" si="29"/>
        <v>14085.116319796056</v>
      </c>
      <c r="O437" s="1">
        <f t="shared" si="28"/>
        <v>0.22020029884419756</v>
      </c>
    </row>
    <row r="438" spans="10:15" x14ac:dyDescent="0.2">
      <c r="J438">
        <v>2003</v>
      </c>
      <c r="K438">
        <v>5</v>
      </c>
      <c r="L438" s="1">
        <f>G147</f>
        <v>9.5550759416812916</v>
      </c>
      <c r="M438" s="1">
        <f>L438</f>
        <v>9.5550759416812916</v>
      </c>
      <c r="N438" s="1">
        <f t="shared" si="29"/>
        <v>14116.165961180215</v>
      </c>
      <c r="O438" s="1">
        <f t="shared" si="28"/>
        <v>0.2202002988443752</v>
      </c>
    </row>
    <row r="439" spans="10:15" x14ac:dyDescent="0.2">
      <c r="J439">
        <v>2003</v>
      </c>
      <c r="K439">
        <v>6</v>
      </c>
      <c r="M439">
        <f>L438+1/3*(L441-L438)</f>
        <v>9.5572761318989752</v>
      </c>
      <c r="N439" s="1">
        <f t="shared" si="29"/>
        <v>14147.258403540178</v>
      </c>
      <c r="O439" s="1">
        <f t="shared" si="28"/>
        <v>0.22001902176835841</v>
      </c>
    </row>
    <row r="440" spans="10:15" x14ac:dyDescent="0.2">
      <c r="J440">
        <v>2003</v>
      </c>
      <c r="K440">
        <v>7</v>
      </c>
      <c r="M440">
        <f>L438+2/3*(L441-L438)</f>
        <v>9.5594763221166588</v>
      </c>
      <c r="N440" s="1">
        <f t="shared" si="29"/>
        <v>14178.419330499612</v>
      </c>
      <c r="O440" s="1">
        <f t="shared" si="28"/>
        <v>0.22001902176835841</v>
      </c>
    </row>
    <row r="441" spans="10:15" x14ac:dyDescent="0.2">
      <c r="J441">
        <v>2003</v>
      </c>
      <c r="K441">
        <v>8</v>
      </c>
      <c r="L441" s="1">
        <f>G148</f>
        <v>9.5616765123343423</v>
      </c>
      <c r="M441" s="1">
        <f>L441</f>
        <v>9.5616765123343423</v>
      </c>
      <c r="N441" s="1">
        <f t="shared" si="29"/>
        <v>14209.648892903544</v>
      </c>
      <c r="O441" s="1">
        <f t="shared" si="28"/>
        <v>0.22001902176835841</v>
      </c>
    </row>
    <row r="442" spans="10:15" x14ac:dyDescent="0.2">
      <c r="J442">
        <v>2003</v>
      </c>
      <c r="K442">
        <v>9</v>
      </c>
      <c r="M442">
        <f>L441+1/3*(L444-L441)</f>
        <v>9.5638936333172939</v>
      </c>
      <c r="N442" s="1">
        <f t="shared" si="29"/>
        <v>14241.188354105305</v>
      </c>
      <c r="O442" s="1">
        <f t="shared" si="28"/>
        <v>0.22171209829515703</v>
      </c>
    </row>
    <row r="443" spans="10:15" x14ac:dyDescent="0.2">
      <c r="J443">
        <v>2003</v>
      </c>
      <c r="K443">
        <v>10</v>
      </c>
      <c r="M443">
        <f>L441+2/3*(L444-L441)</f>
        <v>9.5661107543002455</v>
      </c>
      <c r="N443" s="1">
        <f t="shared" si="29"/>
        <v>14272.797819683698</v>
      </c>
      <c r="O443" s="1">
        <f t="shared" si="28"/>
        <v>0.22171209829515703</v>
      </c>
    </row>
    <row r="444" spans="10:15" x14ac:dyDescent="0.2">
      <c r="J444">
        <v>2003</v>
      </c>
      <c r="K444">
        <v>11</v>
      </c>
      <c r="L444" s="1">
        <f>G149</f>
        <v>9.5683278752831971</v>
      </c>
      <c r="M444" s="1">
        <f>L444</f>
        <v>9.5683278752831971</v>
      </c>
      <c r="N444" s="1">
        <f t="shared" si="29"/>
        <v>14304.477445019078</v>
      </c>
      <c r="O444" s="1">
        <f t="shared" si="28"/>
        <v>0.22171209829515703</v>
      </c>
    </row>
    <row r="445" spans="10:15" x14ac:dyDescent="0.2">
      <c r="J445">
        <v>2003</v>
      </c>
      <c r="K445">
        <v>12</v>
      </c>
      <c r="M445">
        <f>L444+1/3*(L447-L444)</f>
        <v>9.5705789294464907</v>
      </c>
      <c r="N445" s="1">
        <f t="shared" si="29"/>
        <v>14336.713867879887</v>
      </c>
      <c r="O445" s="1">
        <f t="shared" si="28"/>
        <v>0.22510541632936309</v>
      </c>
    </row>
    <row r="446" spans="10:15" x14ac:dyDescent="0.2">
      <c r="J446">
        <v>2004</v>
      </c>
      <c r="K446">
        <v>1</v>
      </c>
      <c r="M446">
        <f>L444+2/3*(L447-L444)</f>
        <v>9.5728299836097843</v>
      </c>
      <c r="N446" s="1">
        <f t="shared" si="29"/>
        <v>14369.02293841083</v>
      </c>
      <c r="O446" s="1">
        <f t="shared" si="28"/>
        <v>0.22510541632936309</v>
      </c>
    </row>
    <row r="447" spans="10:15" x14ac:dyDescent="0.2">
      <c r="J447">
        <v>2004</v>
      </c>
      <c r="K447">
        <v>2</v>
      </c>
      <c r="L447" s="1">
        <f>G150</f>
        <v>9.575081037773078</v>
      </c>
      <c r="M447" s="1">
        <f>L447</f>
        <v>9.575081037773078</v>
      </c>
      <c r="N447" s="1">
        <f t="shared" si="29"/>
        <v>14401.404820329946</v>
      </c>
      <c r="O447" s="1">
        <f t="shared" si="28"/>
        <v>0.22510541632936309</v>
      </c>
    </row>
    <row r="448" spans="10:15" x14ac:dyDescent="0.2">
      <c r="J448">
        <v>2004</v>
      </c>
      <c r="K448">
        <v>3</v>
      </c>
      <c r="M448">
        <f>L447+1/3*(L450-L447)</f>
        <v>9.5773625454995575</v>
      </c>
      <c r="N448" s="1">
        <f t="shared" si="29"/>
        <v>14434.299246875133</v>
      </c>
      <c r="O448" s="1">
        <f t="shared" si="28"/>
        <v>0.22815077264795036</v>
      </c>
    </row>
    <row r="449" spans="10:15" x14ac:dyDescent="0.2">
      <c r="J449">
        <v>2004</v>
      </c>
      <c r="K449">
        <v>4</v>
      </c>
      <c r="M449">
        <f>L447+2/3*(L450-L447)</f>
        <v>9.5796440532260387</v>
      </c>
      <c r="N449" s="1">
        <f t="shared" si="29"/>
        <v>14467.26880798612</v>
      </c>
      <c r="O449" s="1">
        <f t="shared" si="28"/>
        <v>0.228150772648128</v>
      </c>
    </row>
    <row r="450" spans="10:15" x14ac:dyDescent="0.2">
      <c r="J450">
        <v>2004</v>
      </c>
      <c r="K450">
        <v>5</v>
      </c>
      <c r="L450" s="1">
        <f>G151</f>
        <v>9.5819255609525182</v>
      </c>
      <c r="M450" s="1">
        <f>L450</f>
        <v>9.5819255609525182</v>
      </c>
      <c r="N450" s="1">
        <f t="shared" si="29"/>
        <v>14500.313675278645</v>
      </c>
      <c r="O450" s="1">
        <f t="shared" si="28"/>
        <v>0.22815077264795036</v>
      </c>
    </row>
    <row r="451" spans="10:15" x14ac:dyDescent="0.2">
      <c r="J451">
        <v>2004</v>
      </c>
      <c r="K451">
        <v>6</v>
      </c>
      <c r="M451">
        <f>L450+1/3*(L453-L450)</f>
        <v>9.5842446404198167</v>
      </c>
      <c r="N451" s="1">
        <f t="shared" si="29"/>
        <v>14533.980077434839</v>
      </c>
      <c r="O451" s="1">
        <f t="shared" si="28"/>
        <v>0.23190794672984794</v>
      </c>
    </row>
    <row r="452" spans="10:15" x14ac:dyDescent="0.2">
      <c r="J452">
        <v>2004</v>
      </c>
      <c r="K452">
        <v>7</v>
      </c>
      <c r="M452">
        <f>L450+2/3*(L453-L450)</f>
        <v>9.586563719887117</v>
      </c>
      <c r="N452" s="1">
        <f t="shared" si="29"/>
        <v>14567.724645254197</v>
      </c>
      <c r="O452" s="1">
        <f t="shared" si="28"/>
        <v>0.23190794673002557</v>
      </c>
    </row>
    <row r="453" spans="10:15" x14ac:dyDescent="0.2">
      <c r="J453">
        <v>2004</v>
      </c>
      <c r="K453">
        <v>8</v>
      </c>
      <c r="L453" s="1">
        <f>G152</f>
        <v>9.5888827993544155</v>
      </c>
      <c r="M453" s="1">
        <f>L453</f>
        <v>9.5888827993544155</v>
      </c>
      <c r="N453" s="1">
        <f t="shared" si="29"/>
        <v>14601.547560219407</v>
      </c>
      <c r="O453" s="1">
        <f t="shared" ref="O453:O516" si="30">(M453-M452)*100</f>
        <v>0.23190794672984794</v>
      </c>
    </row>
    <row r="454" spans="10:15" x14ac:dyDescent="0.2">
      <c r="J454">
        <v>2004</v>
      </c>
      <c r="K454">
        <v>9</v>
      </c>
      <c r="M454">
        <f>L453+1/3*(L456-L453)</f>
        <v>9.5912212306027644</v>
      </c>
      <c r="N454" s="1">
        <f t="shared" si="29"/>
        <v>14635.732228979745</v>
      </c>
      <c r="O454" s="1">
        <f t="shared" si="30"/>
        <v>0.23384312483489822</v>
      </c>
    </row>
    <row r="455" spans="10:15" x14ac:dyDescent="0.2">
      <c r="J455">
        <v>2004</v>
      </c>
      <c r="K455">
        <v>10</v>
      </c>
      <c r="M455">
        <f>L453+2/3*(L456-L453)</f>
        <v>9.5935596618511134</v>
      </c>
      <c r="N455" s="1">
        <f t="shared" si="29"/>
        <v>14669.996929775964</v>
      </c>
      <c r="O455" s="1">
        <f t="shared" si="30"/>
        <v>0.23384312483489822</v>
      </c>
    </row>
    <row r="456" spans="10:15" x14ac:dyDescent="0.2">
      <c r="J456">
        <v>2004</v>
      </c>
      <c r="K456">
        <v>11</v>
      </c>
      <c r="L456" s="1">
        <f>G153</f>
        <v>9.5958980930994624</v>
      </c>
      <c r="M456" s="1">
        <f>L456</f>
        <v>9.5958980930994624</v>
      </c>
      <c r="N456" s="1">
        <f t="shared" si="29"/>
        <v>14704.341849976465</v>
      </c>
      <c r="O456" s="1">
        <f t="shared" si="30"/>
        <v>0.23384312483489822</v>
      </c>
    </row>
    <row r="457" spans="10:15" x14ac:dyDescent="0.2">
      <c r="J457">
        <v>2004</v>
      </c>
      <c r="K457">
        <v>12</v>
      </c>
      <c r="M457">
        <f>L456+1/3*(L459-L456)</f>
        <v>9.5981750414451774</v>
      </c>
      <c r="N457" s="1">
        <f t="shared" si="29"/>
        <v>14737.861023057783</v>
      </c>
      <c r="O457" s="1">
        <f t="shared" si="30"/>
        <v>0.2276948345715013</v>
      </c>
    </row>
    <row r="458" spans="10:15" x14ac:dyDescent="0.2">
      <c r="J458">
        <v>2005</v>
      </c>
      <c r="K458">
        <v>1</v>
      </c>
      <c r="M458">
        <f>L456+2/3*(L459-L456)</f>
        <v>9.6004519897908907</v>
      </c>
      <c r="N458" s="1">
        <f t="shared" si="29"/>
        <v>14771.456604520732</v>
      </c>
      <c r="O458" s="1">
        <f t="shared" si="30"/>
        <v>0.22769483457132367</v>
      </c>
    </row>
    <row r="459" spans="10:15" x14ac:dyDescent="0.2">
      <c r="J459">
        <v>2005</v>
      </c>
      <c r="K459">
        <v>2</v>
      </c>
      <c r="L459" s="1">
        <f>G154</f>
        <v>9.6027289381366057</v>
      </c>
      <c r="M459" s="1">
        <f>L459</f>
        <v>9.6027289381366057</v>
      </c>
      <c r="N459" s="1">
        <f t="shared" si="29"/>
        <v>14805.128768541519</v>
      </c>
      <c r="O459" s="1">
        <f t="shared" si="30"/>
        <v>0.2276948345715013</v>
      </c>
    </row>
    <row r="460" spans="10:15" x14ac:dyDescent="0.2">
      <c r="J460">
        <v>2005</v>
      </c>
      <c r="K460">
        <v>3</v>
      </c>
      <c r="M460">
        <f>L459+1/3*(L462-L459)</f>
        <v>9.6049198919233429</v>
      </c>
      <c r="N460" s="1">
        <f t="shared" si="29"/>
        <v>14837.601681816324</v>
      </c>
      <c r="O460" s="1">
        <f t="shared" si="30"/>
        <v>0.21909537867372819</v>
      </c>
    </row>
    <row r="461" spans="10:15" x14ac:dyDescent="0.2">
      <c r="J461">
        <v>2005</v>
      </c>
      <c r="K461">
        <v>4</v>
      </c>
      <c r="M461">
        <f>L459+2/3*(L462-L459)</f>
        <v>9.6071108457100802</v>
      </c>
      <c r="N461" s="1">
        <f t="shared" si="29"/>
        <v>14870.145819739899</v>
      </c>
      <c r="O461" s="1">
        <f t="shared" si="30"/>
        <v>0.21909537867372819</v>
      </c>
    </row>
    <row r="462" spans="10:15" x14ac:dyDescent="0.2">
      <c r="J462">
        <v>2005</v>
      </c>
      <c r="K462">
        <v>5</v>
      </c>
      <c r="L462" s="1">
        <f>G155</f>
        <v>9.6093017994968175</v>
      </c>
      <c r="M462" s="1">
        <f>L462</f>
        <v>9.6093017994968175</v>
      </c>
      <c r="N462" s="1">
        <f t="shared" si="29"/>
        <v>14902.761338533233</v>
      </c>
      <c r="O462" s="1">
        <f t="shared" si="30"/>
        <v>0.21909537867372819</v>
      </c>
    </row>
    <row r="463" spans="10:15" x14ac:dyDescent="0.2">
      <c r="J463">
        <v>2005</v>
      </c>
      <c r="K463">
        <v>6</v>
      </c>
      <c r="M463">
        <f>L462+1/3*(L465-L462)</f>
        <v>9.6114309103080124</v>
      </c>
      <c r="N463" s="1">
        <f t="shared" si="29"/>
        <v>14934.524770750295</v>
      </c>
      <c r="O463" s="1">
        <f t="shared" si="30"/>
        <v>0.21291108111949342</v>
      </c>
    </row>
    <row r="464" spans="10:15" x14ac:dyDescent="0.2">
      <c r="J464">
        <v>2005</v>
      </c>
      <c r="K464">
        <v>7</v>
      </c>
      <c r="M464">
        <f>L462+2/3*(L465-L462)</f>
        <v>9.6135600211192056</v>
      </c>
      <c r="N464" s="1">
        <f t="shared" si="29"/>
        <v>14966.355902878997</v>
      </c>
      <c r="O464" s="1">
        <f t="shared" si="30"/>
        <v>0.21291108111931578</v>
      </c>
    </row>
    <row r="465" spans="10:15" x14ac:dyDescent="0.2">
      <c r="J465">
        <v>2005</v>
      </c>
      <c r="K465">
        <v>8</v>
      </c>
      <c r="L465" s="1">
        <f>G156</f>
        <v>9.6156891319304005</v>
      </c>
      <c r="M465" s="1">
        <f>L465</f>
        <v>9.6156891319304005</v>
      </c>
      <c r="N465" s="1">
        <f t="shared" si="29"/>
        <v>14998.25487921356</v>
      </c>
      <c r="O465" s="1">
        <f t="shared" si="30"/>
        <v>0.21291108111949342</v>
      </c>
    </row>
    <row r="466" spans="10:15" x14ac:dyDescent="0.2">
      <c r="J466">
        <v>2005</v>
      </c>
      <c r="K466">
        <v>9</v>
      </c>
      <c r="M466">
        <f>L465+1/3*(L468-L465)</f>
        <v>9.6177442951572676</v>
      </c>
      <c r="N466" s="1">
        <f t="shared" si="29"/>
        <v>15029.110436851828</v>
      </c>
      <c r="O466" s="1">
        <f t="shared" si="30"/>
        <v>0.20551632268670517</v>
      </c>
    </row>
    <row r="467" spans="10:15" x14ac:dyDescent="0.2">
      <c r="J467">
        <v>2005</v>
      </c>
      <c r="K467">
        <v>10</v>
      </c>
      <c r="M467">
        <f>L465+2/3*(L468-L465)</f>
        <v>9.6197994583841329</v>
      </c>
      <c r="N467" s="1">
        <f t="shared" si="29"/>
        <v>15060.029472904378</v>
      </c>
      <c r="O467" s="1">
        <f t="shared" si="30"/>
        <v>0.20551632268652753</v>
      </c>
    </row>
    <row r="468" spans="10:15" x14ac:dyDescent="0.2">
      <c r="J468">
        <v>2005</v>
      </c>
      <c r="K468">
        <v>11</v>
      </c>
      <c r="L468" s="1">
        <f>G157</f>
        <v>9.6218546216109999</v>
      </c>
      <c r="M468" s="1">
        <f>L468</f>
        <v>9.6218546216109999</v>
      </c>
      <c r="N468" s="1">
        <f t="shared" ref="N468:N531" si="31">EXP(M468)</f>
        <v>15091.012117963919</v>
      </c>
      <c r="O468" s="1">
        <f t="shared" si="30"/>
        <v>0.20551632268670517</v>
      </c>
    </row>
    <row r="469" spans="10:15" x14ac:dyDescent="0.2">
      <c r="J469">
        <v>2005</v>
      </c>
      <c r="K469">
        <v>12</v>
      </c>
      <c r="M469">
        <f>L468+1/3*(L471-L468)</f>
        <v>9.6238325463216103</v>
      </c>
      <c r="N469" s="1">
        <f t="shared" si="31"/>
        <v>15120.890542636569</v>
      </c>
      <c r="O469" s="1">
        <f t="shared" si="30"/>
        <v>0.19779247106104236</v>
      </c>
    </row>
    <row r="470" spans="10:15" x14ac:dyDescent="0.2">
      <c r="J470">
        <v>2006</v>
      </c>
      <c r="K470">
        <v>1</v>
      </c>
      <c r="M470">
        <f>L468+2/3*(L471-L468)</f>
        <v>9.6258104710322208</v>
      </c>
      <c r="N470" s="1">
        <f t="shared" si="31"/>
        <v>15150.828123067226</v>
      </c>
      <c r="O470" s="1">
        <f t="shared" si="30"/>
        <v>0.19779247106104236</v>
      </c>
    </row>
    <row r="471" spans="10:15" x14ac:dyDescent="0.2">
      <c r="J471">
        <v>2006</v>
      </c>
      <c r="K471">
        <v>2</v>
      </c>
      <c r="L471" s="1">
        <f>G158</f>
        <v>9.6277883957428312</v>
      </c>
      <c r="M471" s="1">
        <f>L471</f>
        <v>9.6277883957428312</v>
      </c>
      <c r="N471" s="1">
        <f t="shared" si="31"/>
        <v>15180.824976377315</v>
      </c>
      <c r="O471" s="1">
        <f t="shared" si="30"/>
        <v>0.19779247106104236</v>
      </c>
    </row>
    <row r="472" spans="10:15" x14ac:dyDescent="0.2">
      <c r="J472">
        <v>2006</v>
      </c>
      <c r="K472">
        <v>3</v>
      </c>
      <c r="M472">
        <f>L471+1/3*(L474-L471)</f>
        <v>9.6296957145403805</v>
      </c>
      <c r="N472" s="1">
        <f t="shared" si="31"/>
        <v>15209.807279676863</v>
      </c>
      <c r="O472" s="1">
        <f t="shared" si="30"/>
        <v>0.19073187975493511</v>
      </c>
    </row>
    <row r="473" spans="10:15" x14ac:dyDescent="0.2">
      <c r="J473">
        <v>2006</v>
      </c>
      <c r="K473">
        <v>4</v>
      </c>
      <c r="M473">
        <f>L471+2/3*(L474-L471)</f>
        <v>9.6316030333379299</v>
      </c>
      <c r="N473" s="1">
        <f t="shared" si="31"/>
        <v>15238.844914218676</v>
      </c>
      <c r="O473" s="1">
        <f t="shared" si="30"/>
        <v>0.19073187975493511</v>
      </c>
    </row>
    <row r="474" spans="10:15" x14ac:dyDescent="0.2">
      <c r="J474">
        <v>2006</v>
      </c>
      <c r="K474">
        <v>5</v>
      </c>
      <c r="L474" s="1">
        <f>G159</f>
        <v>9.6335103521354792</v>
      </c>
      <c r="M474" s="1">
        <f>L474</f>
        <v>9.6335103521354792</v>
      </c>
      <c r="N474" s="1">
        <f t="shared" si="31"/>
        <v>15267.937985637782</v>
      </c>
      <c r="O474" s="1">
        <f t="shared" si="30"/>
        <v>0.19073187975493511</v>
      </c>
    </row>
    <row r="475" spans="10:15" x14ac:dyDescent="0.2">
      <c r="J475">
        <v>2006</v>
      </c>
      <c r="K475">
        <v>6</v>
      </c>
      <c r="M475">
        <f>L474+1/3*(L477-L474)</f>
        <v>9.6353082573605633</v>
      </c>
      <c r="N475" s="1">
        <f t="shared" si="31"/>
        <v>15295.41298243758</v>
      </c>
      <c r="O475" s="1">
        <f t="shared" si="30"/>
        <v>0.1797905225084051</v>
      </c>
    </row>
    <row r="476" spans="10:15" x14ac:dyDescent="0.2">
      <c r="J476">
        <v>2006</v>
      </c>
      <c r="K476">
        <v>7</v>
      </c>
      <c r="M476">
        <f>L474+2/3*(L477-L474)</f>
        <v>9.6371061625856473</v>
      </c>
      <c r="N476" s="1">
        <f t="shared" si="31"/>
        <v>15322.937421110266</v>
      </c>
      <c r="O476" s="1">
        <f t="shared" si="30"/>
        <v>0.1797905225084051</v>
      </c>
    </row>
    <row r="477" spans="10:15" x14ac:dyDescent="0.2">
      <c r="J477">
        <v>2006</v>
      </c>
      <c r="K477">
        <v>8</v>
      </c>
      <c r="L477" s="1">
        <f>G160</f>
        <v>9.6389040678107314</v>
      </c>
      <c r="M477" s="1">
        <f>L477</f>
        <v>9.6389040678107314</v>
      </c>
      <c r="N477" s="1">
        <f t="shared" si="31"/>
        <v>15350.511390627598</v>
      </c>
      <c r="O477" s="1">
        <f t="shared" si="30"/>
        <v>0.1797905225084051</v>
      </c>
    </row>
    <row r="478" spans="10:15" x14ac:dyDescent="0.2">
      <c r="J478">
        <v>2006</v>
      </c>
      <c r="K478">
        <v>9</v>
      </c>
      <c r="M478">
        <f>L477+1/3*(L480-L477)</f>
        <v>9.6405851181562561</v>
      </c>
      <c r="N478" s="1">
        <f t="shared" si="31"/>
        <v>15376.338075001104</v>
      </c>
      <c r="O478" s="1">
        <f t="shared" si="30"/>
        <v>0.16810503455246817</v>
      </c>
    </row>
    <row r="479" spans="10:15" x14ac:dyDescent="0.2">
      <c r="J479">
        <v>2006</v>
      </c>
      <c r="K479">
        <v>10</v>
      </c>
      <c r="M479">
        <f>L477+2/3*(L480-L477)</f>
        <v>9.6422661685017825</v>
      </c>
      <c r="N479" s="1">
        <f t="shared" si="31"/>
        <v>15402.20821184399</v>
      </c>
      <c r="O479" s="1">
        <f t="shared" si="30"/>
        <v>0.1681050345526458</v>
      </c>
    </row>
    <row r="480" spans="10:15" x14ac:dyDescent="0.2">
      <c r="J480">
        <v>2006</v>
      </c>
      <c r="K480">
        <v>11</v>
      </c>
      <c r="L480" s="1">
        <f>G161</f>
        <v>9.6439472188473072</v>
      </c>
      <c r="M480" s="1">
        <f>L480</f>
        <v>9.6439472188473072</v>
      </c>
      <c r="N480" s="1">
        <f t="shared" si="31"/>
        <v>15428.121874263417</v>
      </c>
      <c r="O480" s="1">
        <f t="shared" si="30"/>
        <v>0.16810503455246817</v>
      </c>
    </row>
    <row r="481" spans="10:15" x14ac:dyDescent="0.2">
      <c r="J481">
        <v>2006</v>
      </c>
      <c r="K481">
        <v>12</v>
      </c>
      <c r="M481">
        <f>L480+1/3*(L483-L480)</f>
        <v>9.6455577384004414</v>
      </c>
      <c r="N481" s="1">
        <f t="shared" si="31"/>
        <v>15452.989185480517</v>
      </c>
      <c r="O481" s="1">
        <f t="shared" si="30"/>
        <v>0.1610519553134182</v>
      </c>
    </row>
    <row r="482" spans="10:15" x14ac:dyDescent="0.2">
      <c r="J482">
        <v>2007</v>
      </c>
      <c r="K482">
        <v>1</v>
      </c>
      <c r="M482">
        <f>L480+2/3*(L483-L480)</f>
        <v>9.6471682579535774</v>
      </c>
      <c r="N482" s="1">
        <f t="shared" si="31"/>
        <v>15477.896578255997</v>
      </c>
      <c r="O482" s="1">
        <f t="shared" si="30"/>
        <v>0.16105195531359584</v>
      </c>
    </row>
    <row r="483" spans="10:15" x14ac:dyDescent="0.2">
      <c r="J483">
        <v>2007</v>
      </c>
      <c r="K483">
        <v>2</v>
      </c>
      <c r="L483" s="1">
        <f>G162</f>
        <v>9.6487787775067115</v>
      </c>
      <c r="M483" s="1">
        <f>L483</f>
        <v>9.6487787775067115</v>
      </c>
      <c r="N483" s="1">
        <f t="shared" si="31"/>
        <v>15502.844117193943</v>
      </c>
      <c r="O483" s="1">
        <f t="shared" si="30"/>
        <v>0.1610519553134182</v>
      </c>
    </row>
    <row r="484" spans="10:15" x14ac:dyDescent="0.2">
      <c r="J484">
        <v>2007</v>
      </c>
      <c r="K484">
        <v>3</v>
      </c>
      <c r="M484">
        <f>L483+1/3*(L486-L483)</f>
        <v>9.6503856144997453</v>
      </c>
      <c r="N484" s="1">
        <f t="shared" si="31"/>
        <v>15527.774684933866</v>
      </c>
      <c r="O484" s="1">
        <f t="shared" si="30"/>
        <v>0.16068369930337667</v>
      </c>
    </row>
    <row r="485" spans="10:15" x14ac:dyDescent="0.2">
      <c r="J485">
        <v>2007</v>
      </c>
      <c r="K485">
        <v>4</v>
      </c>
      <c r="M485">
        <f>L483+2/3*(L486-L483)</f>
        <v>9.6519924514927808</v>
      </c>
      <c r="N485" s="1">
        <f t="shared" si="31"/>
        <v>15552.745344233992</v>
      </c>
      <c r="O485" s="1">
        <f t="shared" si="30"/>
        <v>0.16068369930355431</v>
      </c>
    </row>
    <row r="486" spans="10:15" x14ac:dyDescent="0.2">
      <c r="J486">
        <v>2007</v>
      </c>
      <c r="K486">
        <v>5</v>
      </c>
      <c r="L486" s="1">
        <f>G163</f>
        <v>9.6535992884858146</v>
      </c>
      <c r="M486" s="1">
        <f>L486</f>
        <v>9.6535992884858146</v>
      </c>
      <c r="N486" s="1">
        <f t="shared" si="31"/>
        <v>15577.756159566656</v>
      </c>
      <c r="O486" s="1">
        <f t="shared" si="30"/>
        <v>0.16068369930337667</v>
      </c>
    </row>
    <row r="487" spans="10:15" x14ac:dyDescent="0.2">
      <c r="J487">
        <v>2007</v>
      </c>
      <c r="K487">
        <v>6</v>
      </c>
      <c r="M487">
        <f>L486+1/3*(L489-L486)</f>
        <v>9.6552031461191046</v>
      </c>
      <c r="N487" s="1">
        <f t="shared" si="31"/>
        <v>15602.760709201548</v>
      </c>
      <c r="O487" s="1">
        <f t="shared" si="30"/>
        <v>0.16038576332899623</v>
      </c>
    </row>
    <row r="488" spans="10:15" x14ac:dyDescent="0.2">
      <c r="J488">
        <v>2007</v>
      </c>
      <c r="K488">
        <v>7</v>
      </c>
      <c r="M488">
        <f>L486+2/3*(L489-L486)</f>
        <v>9.6568070037523928</v>
      </c>
      <c r="N488" s="1">
        <f t="shared" si="31"/>
        <v>15627.805394751756</v>
      </c>
      <c r="O488" s="1">
        <f t="shared" si="30"/>
        <v>0.1603857633288186</v>
      </c>
    </row>
    <row r="489" spans="10:15" x14ac:dyDescent="0.2">
      <c r="J489">
        <v>2007</v>
      </c>
      <c r="K489">
        <v>8</v>
      </c>
      <c r="L489" s="1">
        <f>G164</f>
        <v>9.6584108613856827</v>
      </c>
      <c r="M489" s="1">
        <f>L489</f>
        <v>9.6584108613856827</v>
      </c>
      <c r="N489" s="1">
        <f t="shared" si="31"/>
        <v>15652.890280641277</v>
      </c>
      <c r="O489" s="1">
        <f t="shared" si="30"/>
        <v>0.16038576332899623</v>
      </c>
    </row>
    <row r="490" spans="10:15" x14ac:dyDescent="0.2">
      <c r="J490">
        <v>2007</v>
      </c>
      <c r="K490">
        <v>9</v>
      </c>
      <c r="M490">
        <f>L489+1/3*(L492-L489)</f>
        <v>9.6599860536640012</v>
      </c>
      <c r="N490" s="1">
        <f t="shared" si="31"/>
        <v>15677.566021961122</v>
      </c>
      <c r="O490" s="1">
        <f t="shared" si="30"/>
        <v>0.15751922783184824</v>
      </c>
    </row>
    <row r="491" spans="10:15" x14ac:dyDescent="0.2">
      <c r="J491">
        <v>2007</v>
      </c>
      <c r="K491">
        <v>10</v>
      </c>
      <c r="M491">
        <f>L489+2/3*(L492-L489)</f>
        <v>9.6615612459423179</v>
      </c>
      <c r="N491" s="1">
        <f t="shared" si="31"/>
        <v>15702.280662947309</v>
      </c>
      <c r="O491" s="1">
        <f t="shared" si="30"/>
        <v>0.15751922783167061</v>
      </c>
    </row>
    <row r="492" spans="10:15" x14ac:dyDescent="0.2">
      <c r="J492">
        <v>2007</v>
      </c>
      <c r="K492">
        <v>11</v>
      </c>
      <c r="L492" s="1">
        <f>G165</f>
        <v>9.6631364382206364</v>
      </c>
      <c r="M492" s="1">
        <f>L492</f>
        <v>9.6631364382206364</v>
      </c>
      <c r="N492" s="1">
        <f t="shared" si="31"/>
        <v>15727.034264922637</v>
      </c>
      <c r="O492" s="1">
        <f t="shared" si="30"/>
        <v>0.15751922783184824</v>
      </c>
    </row>
    <row r="493" spans="10:15" x14ac:dyDescent="0.2">
      <c r="J493">
        <v>2007</v>
      </c>
      <c r="K493">
        <v>12</v>
      </c>
      <c r="M493">
        <f>L492+1/3*(L495-L492)</f>
        <v>9.6646748556319331</v>
      </c>
      <c r="N493" s="1">
        <f t="shared" si="31"/>
        <v>15751.247628618463</v>
      </c>
      <c r="O493" s="1">
        <f t="shared" si="30"/>
        <v>0.15384174112966775</v>
      </c>
    </row>
    <row r="494" spans="10:15" x14ac:dyDescent="0.2">
      <c r="J494">
        <v>2008</v>
      </c>
      <c r="K494">
        <v>1</v>
      </c>
      <c r="M494">
        <f>L492+2/3*(L495-L492)</f>
        <v>9.666213273043228</v>
      </c>
      <c r="N494" s="1">
        <f t="shared" si="31"/>
        <v>15775.498271242483</v>
      </c>
      <c r="O494" s="1">
        <f t="shared" si="30"/>
        <v>0.15384174112949012</v>
      </c>
    </row>
    <row r="495" spans="10:15" x14ac:dyDescent="0.2">
      <c r="J495">
        <v>2008</v>
      </c>
      <c r="K495">
        <v>2</v>
      </c>
      <c r="L495" s="1">
        <f>G166</f>
        <v>9.6677516904545246</v>
      </c>
      <c r="M495" s="1">
        <f>L495</f>
        <v>9.6677516904545246</v>
      </c>
      <c r="N495" s="1">
        <f t="shared" si="31"/>
        <v>15799.786250189438</v>
      </c>
      <c r="O495" s="1">
        <f t="shared" si="30"/>
        <v>0.15384174112966775</v>
      </c>
    </row>
    <row r="496" spans="10:15" x14ac:dyDescent="0.2">
      <c r="J496">
        <v>2008</v>
      </c>
      <c r="K496">
        <v>3</v>
      </c>
      <c r="M496">
        <f>L495+1/3*(L498-L495)</f>
        <v>9.6692196023662813</v>
      </c>
      <c r="N496" s="1">
        <f t="shared" si="31"/>
        <v>15822.995975377709</v>
      </c>
      <c r="O496" s="1">
        <f t="shared" si="30"/>
        <v>0.14679119117566586</v>
      </c>
    </row>
    <row r="497" spans="10:15" x14ac:dyDescent="0.2">
      <c r="J497">
        <v>2008</v>
      </c>
      <c r="K497">
        <v>4</v>
      </c>
      <c r="M497">
        <f>L495+2/3*(L498-L495)</f>
        <v>9.6706875142780362</v>
      </c>
      <c r="N497" s="1">
        <f t="shared" si="31"/>
        <v>15846.239795416022</v>
      </c>
      <c r="O497" s="1">
        <f t="shared" si="30"/>
        <v>0.14679119117548822</v>
      </c>
    </row>
    <row r="498" spans="10:15" x14ac:dyDescent="0.2">
      <c r="J498">
        <v>2008</v>
      </c>
      <c r="K498">
        <v>5</v>
      </c>
      <c r="L498" s="1">
        <f>G167</f>
        <v>9.6721554261897928</v>
      </c>
      <c r="M498" s="1">
        <f>L498</f>
        <v>9.6721554261897928</v>
      </c>
      <c r="N498" s="1">
        <f t="shared" si="31"/>
        <v>15869.517760389419</v>
      </c>
      <c r="O498" s="1">
        <f t="shared" si="30"/>
        <v>0.14679119117566586</v>
      </c>
    </row>
    <row r="499" spans="10:15" x14ac:dyDescent="0.2">
      <c r="J499">
        <v>2008</v>
      </c>
      <c r="K499">
        <v>6</v>
      </c>
      <c r="M499">
        <f>L498+1/3*(L501-L498)</f>
        <v>9.6735276642244052</v>
      </c>
      <c r="N499" s="1">
        <f t="shared" si="31"/>
        <v>15891.309464534268</v>
      </c>
      <c r="O499" s="1">
        <f t="shared" si="30"/>
        <v>0.13722380346123941</v>
      </c>
    </row>
    <row r="500" spans="10:15" x14ac:dyDescent="0.2">
      <c r="J500">
        <v>2008</v>
      </c>
      <c r="K500">
        <v>7</v>
      </c>
      <c r="M500">
        <f>L498+2/3*(L501-L498)</f>
        <v>9.6748999022590194</v>
      </c>
      <c r="N500" s="1">
        <f t="shared" si="31"/>
        <v>15913.131092611093</v>
      </c>
      <c r="O500" s="1">
        <f t="shared" si="30"/>
        <v>0.13722380346141705</v>
      </c>
    </row>
    <row r="501" spans="10:15" x14ac:dyDescent="0.2">
      <c r="J501">
        <v>2008</v>
      </c>
      <c r="K501">
        <v>8</v>
      </c>
      <c r="L501" s="1">
        <f>G168</f>
        <v>9.6762721402936318</v>
      </c>
      <c r="M501" s="1">
        <f>L501</f>
        <v>9.6762721402936318</v>
      </c>
      <c r="N501" s="1">
        <f t="shared" si="31"/>
        <v>15934.982685710784</v>
      </c>
      <c r="O501" s="1">
        <f t="shared" si="30"/>
        <v>0.13722380346123941</v>
      </c>
    </row>
    <row r="502" spans="10:15" x14ac:dyDescent="0.2">
      <c r="J502">
        <v>2008</v>
      </c>
      <c r="K502">
        <v>9</v>
      </c>
      <c r="M502">
        <f>L501+1/3*(L504-L501)</f>
        <v>9.6775426561419344</v>
      </c>
      <c r="N502" s="1">
        <f t="shared" si="31"/>
        <v>15955.241200412278</v>
      </c>
      <c r="O502" s="1">
        <f t="shared" si="30"/>
        <v>0.12705158483026224</v>
      </c>
    </row>
    <row r="503" spans="10:15" x14ac:dyDescent="0.2">
      <c r="J503">
        <v>2008</v>
      </c>
      <c r="K503">
        <v>10</v>
      </c>
      <c r="M503">
        <f>L501+2/3*(L504-L501)</f>
        <v>9.6788131719902388</v>
      </c>
      <c r="N503" s="1">
        <f t="shared" si="31"/>
        <v>15975.525470235472</v>
      </c>
      <c r="O503" s="1">
        <f t="shared" si="30"/>
        <v>0.12705158483043988</v>
      </c>
    </row>
    <row r="504" spans="10:15" x14ac:dyDescent="0.2">
      <c r="J504">
        <v>2008</v>
      </c>
      <c r="K504">
        <v>11</v>
      </c>
      <c r="L504" s="1">
        <f>G169</f>
        <v>9.6800836878385415</v>
      </c>
      <c r="M504" s="1">
        <f>L504</f>
        <v>9.6800836878385415</v>
      </c>
      <c r="N504" s="1">
        <f t="shared" si="31"/>
        <v>15995.835527923395</v>
      </c>
      <c r="O504" s="1">
        <f t="shared" si="30"/>
        <v>0.12705158483026224</v>
      </c>
    </row>
    <row r="505" spans="10:15" x14ac:dyDescent="0.2">
      <c r="J505">
        <v>2008</v>
      </c>
      <c r="K505">
        <v>12</v>
      </c>
      <c r="M505">
        <f>L504+1/3*(L507-L504)</f>
        <v>9.6812282228280804</v>
      </c>
      <c r="N505" s="1">
        <f t="shared" si="31"/>
        <v>16014.153802325329</v>
      </c>
      <c r="O505" s="1">
        <f t="shared" si="30"/>
        <v>0.11445349895389256</v>
      </c>
    </row>
    <row r="506" spans="10:15" x14ac:dyDescent="0.2">
      <c r="J506">
        <v>2009</v>
      </c>
      <c r="K506">
        <v>1</v>
      </c>
      <c r="M506">
        <f>L504+2/3*(L507-L504)</f>
        <v>9.6823727578176175</v>
      </c>
      <c r="N506" s="1">
        <f t="shared" si="31"/>
        <v>16032.493054635921</v>
      </c>
      <c r="O506" s="1">
        <f t="shared" si="30"/>
        <v>0.11445349895371493</v>
      </c>
    </row>
    <row r="507" spans="10:15" x14ac:dyDescent="0.2">
      <c r="J507">
        <v>2009</v>
      </c>
      <c r="K507">
        <v>2</v>
      </c>
      <c r="L507" s="1">
        <f>G170</f>
        <v>9.6835172928071565</v>
      </c>
      <c r="M507" s="1">
        <f>L507</f>
        <v>9.6835172928071565</v>
      </c>
      <c r="N507" s="1">
        <f t="shared" si="31"/>
        <v>16050.853308878925</v>
      </c>
      <c r="O507" s="1">
        <f t="shared" si="30"/>
        <v>0.11445349895389256</v>
      </c>
    </row>
    <row r="508" spans="10:15" x14ac:dyDescent="0.2">
      <c r="J508">
        <v>2009</v>
      </c>
      <c r="K508">
        <v>3</v>
      </c>
      <c r="M508">
        <f>L507+1/3*(L510-L507)</f>
        <v>9.6845727231785101</v>
      </c>
      <c r="N508" s="1">
        <f t="shared" si="31"/>
        <v>16067.802809882944</v>
      </c>
      <c r="O508" s="1">
        <f t="shared" si="30"/>
        <v>0.10554303713536939</v>
      </c>
    </row>
    <row r="509" spans="10:15" x14ac:dyDescent="0.2">
      <c r="J509">
        <v>2009</v>
      </c>
      <c r="K509">
        <v>4</v>
      </c>
      <c r="M509">
        <f>L507+2/3*(L510-L507)</f>
        <v>9.6856281535498638</v>
      </c>
      <c r="N509" s="1">
        <f t="shared" si="31"/>
        <v>16084.77020934873</v>
      </c>
      <c r="O509" s="1">
        <f t="shared" si="30"/>
        <v>0.10554303713536939</v>
      </c>
    </row>
    <row r="510" spans="10:15" x14ac:dyDescent="0.2">
      <c r="J510">
        <v>2009</v>
      </c>
      <c r="K510">
        <v>5</v>
      </c>
      <c r="L510" s="1">
        <f>G171</f>
        <v>9.6866835839212175</v>
      </c>
      <c r="M510" s="1">
        <f>L510</f>
        <v>9.6866835839212175</v>
      </c>
      <c r="N510" s="1">
        <f t="shared" si="31"/>
        <v>16101.755526176836</v>
      </c>
      <c r="O510" s="1">
        <f t="shared" si="30"/>
        <v>0.10554303713536939</v>
      </c>
    </row>
    <row r="511" spans="10:15" x14ac:dyDescent="0.2">
      <c r="J511">
        <v>2009</v>
      </c>
      <c r="K511">
        <v>6</v>
      </c>
      <c r="M511">
        <f>L510+1/3*(L513-L510)</f>
        <v>9.6876683409103865</v>
      </c>
      <c r="N511" s="1">
        <f t="shared" si="31"/>
        <v>16117.619652341673</v>
      </c>
      <c r="O511" s="1">
        <f t="shared" si="30"/>
        <v>9.8475698916900001E-2</v>
      </c>
    </row>
    <row r="512" spans="10:15" x14ac:dyDescent="0.2">
      <c r="J512">
        <v>2009</v>
      </c>
      <c r="K512">
        <v>7</v>
      </c>
      <c r="M512">
        <f>L510+2/3*(L513-L510)</f>
        <v>9.6886530978995538</v>
      </c>
      <c r="N512" s="1">
        <f t="shared" si="31"/>
        <v>16133.499408510213</v>
      </c>
      <c r="O512" s="1">
        <f t="shared" si="30"/>
        <v>9.8475698916722365E-2</v>
      </c>
    </row>
    <row r="513" spans="10:15" x14ac:dyDescent="0.2">
      <c r="J513">
        <v>2009</v>
      </c>
      <c r="K513">
        <v>8</v>
      </c>
      <c r="L513" s="1">
        <f>G172</f>
        <v>9.6896378548887228</v>
      </c>
      <c r="M513" s="1">
        <f>L513</f>
        <v>9.6896378548887228</v>
      </c>
      <c r="N513" s="1">
        <f t="shared" si="31"/>
        <v>16149.394810081852</v>
      </c>
      <c r="O513" s="1">
        <f t="shared" si="30"/>
        <v>9.8475698916900001E-2</v>
      </c>
    </row>
    <row r="514" spans="10:15" x14ac:dyDescent="0.2">
      <c r="J514">
        <v>2009</v>
      </c>
      <c r="K514">
        <v>9</v>
      </c>
      <c r="M514">
        <f>L513+1/3*(L516-L513)</f>
        <v>9.6905895748129289</v>
      </c>
      <c r="N514" s="1">
        <f t="shared" si="31"/>
        <v>16164.771827032511</v>
      </c>
      <c r="O514" s="1">
        <f t="shared" si="30"/>
        <v>9.5171992420617357E-2</v>
      </c>
    </row>
    <row r="515" spans="10:15" x14ac:dyDescent="0.2">
      <c r="J515">
        <v>2009</v>
      </c>
      <c r="K515">
        <v>10</v>
      </c>
      <c r="M515">
        <f>L513+2/3*(L516-L513)</f>
        <v>9.6915412947371351</v>
      </c>
      <c r="N515" s="1">
        <f t="shared" si="31"/>
        <v>16180.163485562814</v>
      </c>
      <c r="O515" s="1">
        <f t="shared" si="30"/>
        <v>9.5171992420617357E-2</v>
      </c>
    </row>
    <row r="516" spans="10:15" x14ac:dyDescent="0.2">
      <c r="J516">
        <v>2009</v>
      </c>
      <c r="K516">
        <v>11</v>
      </c>
      <c r="L516" s="1">
        <f>G173</f>
        <v>9.6924930146613413</v>
      </c>
      <c r="M516" s="1">
        <f>L516</f>
        <v>9.6924930146613413</v>
      </c>
      <c r="N516" s="1">
        <f t="shared" si="31"/>
        <v>16195.569799614075</v>
      </c>
      <c r="O516" s="1">
        <f t="shared" si="30"/>
        <v>9.5171992420617357E-2</v>
      </c>
    </row>
    <row r="517" spans="10:15" x14ac:dyDescent="0.2">
      <c r="J517">
        <v>2009</v>
      </c>
      <c r="K517">
        <v>12</v>
      </c>
      <c r="M517">
        <f>L516+1/3*(L519-L516)</f>
        <v>9.6934450890184998</v>
      </c>
      <c r="N517" s="1">
        <f t="shared" si="31"/>
        <v>16210.996528851229</v>
      </c>
      <c r="O517" s="1">
        <f t="shared" ref="O517:O580" si="32">(M517-M516)*100</f>
        <v>9.5207435715849442E-2</v>
      </c>
    </row>
    <row r="518" spans="10:15" x14ac:dyDescent="0.2">
      <c r="J518">
        <v>2010</v>
      </c>
      <c r="K518">
        <v>1</v>
      </c>
      <c r="M518">
        <f>L516+2/3*(L519-L516)</f>
        <v>9.6943971633756583</v>
      </c>
      <c r="N518" s="1">
        <f t="shared" si="31"/>
        <v>16226.437952475668</v>
      </c>
      <c r="O518" s="1">
        <f t="shared" si="32"/>
        <v>9.5207435715849442E-2</v>
      </c>
    </row>
    <row r="519" spans="10:15" x14ac:dyDescent="0.2">
      <c r="J519">
        <v>2010</v>
      </c>
      <c r="K519">
        <v>2</v>
      </c>
      <c r="L519" s="1">
        <f>G174</f>
        <v>9.6953492377328168</v>
      </c>
      <c r="M519" s="1">
        <f>L519</f>
        <v>9.6953492377328168</v>
      </c>
      <c r="N519" s="1">
        <f t="shared" si="31"/>
        <v>16241.894084484204</v>
      </c>
      <c r="O519" s="1">
        <f t="shared" si="32"/>
        <v>9.5207435715849442E-2</v>
      </c>
    </row>
    <row r="520" spans="10:15" x14ac:dyDescent="0.2">
      <c r="J520">
        <v>2010</v>
      </c>
      <c r="K520">
        <v>3</v>
      </c>
      <c r="M520">
        <f>L519+1/3*(L522-L519)</f>
        <v>9.6963309927996555</v>
      </c>
      <c r="N520" s="1">
        <f t="shared" si="31"/>
        <v>16257.847476176888</v>
      </c>
      <c r="O520" s="1">
        <f t="shared" si="32"/>
        <v>9.8175506683872982E-2</v>
      </c>
    </row>
    <row r="521" spans="10:15" x14ac:dyDescent="0.2">
      <c r="J521">
        <v>2010</v>
      </c>
      <c r="K521">
        <v>4</v>
      </c>
      <c r="M521">
        <f>L519+2/3*(L522-L519)</f>
        <v>9.6973127478664924</v>
      </c>
      <c r="N521" s="1">
        <f t="shared" si="31"/>
        <v>16273.816537883469</v>
      </c>
      <c r="O521" s="1">
        <f t="shared" si="32"/>
        <v>9.8175506683695346E-2</v>
      </c>
    </row>
    <row r="522" spans="10:15" x14ac:dyDescent="0.2">
      <c r="J522">
        <v>2010</v>
      </c>
      <c r="K522">
        <v>5</v>
      </c>
      <c r="L522" s="1">
        <f>G175</f>
        <v>9.6982945029333312</v>
      </c>
      <c r="M522" s="1">
        <f>L522</f>
        <v>9.6982945029333312</v>
      </c>
      <c r="N522" s="1">
        <f t="shared" si="31"/>
        <v>16289.801284995676</v>
      </c>
      <c r="O522" s="1">
        <f t="shared" si="32"/>
        <v>9.8175506683872982E-2</v>
      </c>
    </row>
    <row r="523" spans="10:15" x14ac:dyDescent="0.2">
      <c r="J523">
        <v>2010</v>
      </c>
      <c r="K523">
        <v>6</v>
      </c>
      <c r="M523">
        <f>L522+1/3*(L525-L522)</f>
        <v>9.6993214544949176</v>
      </c>
      <c r="N523" s="1">
        <f t="shared" si="31"/>
        <v>16306.538714657016</v>
      </c>
      <c r="O523" s="1">
        <f t="shared" si="32"/>
        <v>0.10269515615863867</v>
      </c>
    </row>
    <row r="524" spans="10:15" x14ac:dyDescent="0.2">
      <c r="J524">
        <v>2010</v>
      </c>
      <c r="K524">
        <v>7</v>
      </c>
      <c r="M524">
        <f>L522+2/3*(L525-L522)</f>
        <v>9.7003484060565057</v>
      </c>
      <c r="N524" s="1">
        <f t="shared" si="31"/>
        <v>16323.293341676828</v>
      </c>
      <c r="O524" s="1">
        <f t="shared" si="32"/>
        <v>0.1026951561588163</v>
      </c>
    </row>
    <row r="525" spans="10:15" x14ac:dyDescent="0.2">
      <c r="J525">
        <v>2010</v>
      </c>
      <c r="K525">
        <v>8</v>
      </c>
      <c r="L525" s="1">
        <f>G176</f>
        <v>9.7013753576180921</v>
      </c>
      <c r="M525" s="1">
        <f>L525</f>
        <v>9.7013753576180921</v>
      </c>
      <c r="N525" s="1">
        <f t="shared" si="31"/>
        <v>16340.065183724981</v>
      </c>
      <c r="O525" s="1">
        <f t="shared" si="32"/>
        <v>0.10269515615863867</v>
      </c>
    </row>
    <row r="526" spans="10:15" x14ac:dyDescent="0.2">
      <c r="J526">
        <v>2010</v>
      </c>
      <c r="K526">
        <v>9</v>
      </c>
      <c r="M526">
        <f>L525+1/3*(L528-L525)</f>
        <v>9.7024415972549747</v>
      </c>
      <c r="N526" s="1">
        <f t="shared" si="31"/>
        <v>16357.496900435299</v>
      </c>
      <c r="O526" s="1">
        <f t="shared" si="32"/>
        <v>0.10662396368825711</v>
      </c>
    </row>
    <row r="527" spans="10:15" x14ac:dyDescent="0.2">
      <c r="J527">
        <v>2010</v>
      </c>
      <c r="K527">
        <v>10</v>
      </c>
      <c r="M527">
        <f>L525+2/3*(L528-L525)</f>
        <v>9.703507836891859</v>
      </c>
      <c r="N527" s="1">
        <f t="shared" si="31"/>
        <v>16374.947213445235</v>
      </c>
      <c r="O527" s="1">
        <f t="shared" si="32"/>
        <v>0.10662396368843474</v>
      </c>
    </row>
    <row r="528" spans="10:15" x14ac:dyDescent="0.2">
      <c r="J528">
        <v>2010</v>
      </c>
      <c r="K528">
        <v>11</v>
      </c>
      <c r="L528" s="1">
        <f>G177</f>
        <v>9.7045740765287416</v>
      </c>
      <c r="M528" s="1">
        <f>L528</f>
        <v>9.7045740765287416</v>
      </c>
      <c r="N528" s="1">
        <f t="shared" si="31"/>
        <v>16392.416142593418</v>
      </c>
      <c r="O528" s="1">
        <f t="shared" si="32"/>
        <v>0.10662396368825711</v>
      </c>
    </row>
    <row r="529" spans="10:15" x14ac:dyDescent="0.2">
      <c r="J529">
        <v>2010</v>
      </c>
      <c r="K529">
        <v>12</v>
      </c>
      <c r="M529">
        <f>L528+1/3*(L531-L528)</f>
        <v>9.7056836917751586</v>
      </c>
      <c r="N529" s="1">
        <f t="shared" si="31"/>
        <v>16410.615512752829</v>
      </c>
      <c r="O529" s="1">
        <f t="shared" si="32"/>
        <v>0.11096152464169506</v>
      </c>
    </row>
    <row r="530" spans="10:15" x14ac:dyDescent="0.2">
      <c r="J530">
        <v>2011</v>
      </c>
      <c r="K530">
        <v>1</v>
      </c>
      <c r="M530">
        <f>L528+2/3*(L531-L528)</f>
        <v>9.7067933070215755</v>
      </c>
      <c r="N530" s="1">
        <f t="shared" si="31"/>
        <v>16428.835088418939</v>
      </c>
      <c r="O530" s="1">
        <f t="shared" si="32"/>
        <v>0.11096152464169506</v>
      </c>
    </row>
    <row r="531" spans="10:15" x14ac:dyDescent="0.2">
      <c r="J531">
        <v>2011</v>
      </c>
      <c r="K531">
        <v>2</v>
      </c>
      <c r="L531" s="1">
        <f>G178</f>
        <v>9.7079029222679925</v>
      </c>
      <c r="M531" s="1">
        <f>L531</f>
        <v>9.7079029222679925</v>
      </c>
      <c r="N531" s="1">
        <f t="shared" si="31"/>
        <v>16447.074892024531</v>
      </c>
      <c r="O531" s="1">
        <f t="shared" si="32"/>
        <v>0.11096152464169506</v>
      </c>
    </row>
    <row r="532" spans="10:15" x14ac:dyDescent="0.2">
      <c r="J532">
        <v>2011</v>
      </c>
      <c r="K532">
        <v>3</v>
      </c>
      <c r="M532">
        <f>L531+1/3*(L534-L531)</f>
        <v>9.7090533300315407</v>
      </c>
      <c r="N532" s="1">
        <f t="shared" ref="N532:N595" si="33">EXP(M532)</f>
        <v>16466.006622184737</v>
      </c>
      <c r="O532" s="1">
        <f t="shared" si="32"/>
        <v>0.11504077635482446</v>
      </c>
    </row>
    <row r="533" spans="10:15" x14ac:dyDescent="0.2">
      <c r="J533">
        <v>2011</v>
      </c>
      <c r="K533">
        <v>4</v>
      </c>
      <c r="M533">
        <f>L531+2/3*(L534-L531)</f>
        <v>9.7102037377950907</v>
      </c>
      <c r="N533" s="1">
        <f t="shared" si="33"/>
        <v>16484.960144086621</v>
      </c>
      <c r="O533" s="1">
        <f t="shared" si="32"/>
        <v>0.11504077635500209</v>
      </c>
    </row>
    <row r="534" spans="10:15" x14ac:dyDescent="0.2">
      <c r="J534">
        <v>2011</v>
      </c>
      <c r="K534">
        <v>5</v>
      </c>
      <c r="L534" s="1">
        <f>G179</f>
        <v>9.711354145558639</v>
      </c>
      <c r="M534" s="1">
        <f>L534</f>
        <v>9.711354145558639</v>
      </c>
      <c r="N534" s="1">
        <f t="shared" si="33"/>
        <v>16503.935482813929</v>
      </c>
      <c r="O534" s="1">
        <f t="shared" si="32"/>
        <v>0.11504077635482446</v>
      </c>
    </row>
    <row r="535" spans="10:15" x14ac:dyDescent="0.2">
      <c r="J535">
        <v>2011</v>
      </c>
      <c r="K535">
        <v>6</v>
      </c>
      <c r="M535">
        <f>L534+1/3*(L537-L534)</f>
        <v>9.7125456289564056</v>
      </c>
      <c r="N535" s="1">
        <f t="shared" si="33"/>
        <v>16523.611367356691</v>
      </c>
      <c r="O535" s="1">
        <f t="shared" si="32"/>
        <v>0.11914833977666461</v>
      </c>
    </row>
    <row r="536" spans="10:15" x14ac:dyDescent="0.2">
      <c r="J536">
        <v>2011</v>
      </c>
      <c r="K536">
        <v>7</v>
      </c>
      <c r="M536">
        <f>L534+2/3*(L537-L534)</f>
        <v>9.7137371123541723</v>
      </c>
      <c r="N536" s="1">
        <f t="shared" si="33"/>
        <v>16543.310709361031</v>
      </c>
      <c r="O536" s="1">
        <f t="shared" si="32"/>
        <v>0.11914833977666461</v>
      </c>
    </row>
    <row r="537" spans="10:15" x14ac:dyDescent="0.2">
      <c r="J537">
        <v>2011</v>
      </c>
      <c r="K537">
        <v>8</v>
      </c>
      <c r="L537" s="1">
        <f>G180</f>
        <v>9.7149285957519389</v>
      </c>
      <c r="M537" s="1">
        <f>L537</f>
        <v>9.7149285957519389</v>
      </c>
      <c r="N537" s="1">
        <f t="shared" si="33"/>
        <v>16563.033536792784</v>
      </c>
      <c r="O537" s="1">
        <f t="shared" si="32"/>
        <v>0.11914833977666461</v>
      </c>
    </row>
    <row r="538" spans="10:15" x14ac:dyDescent="0.2">
      <c r="J538">
        <v>2011</v>
      </c>
      <c r="K538">
        <v>9</v>
      </c>
      <c r="M538">
        <f>L537+1/3*(L540-L537)</f>
        <v>9.71614823504793</v>
      </c>
      <c r="N538" s="1">
        <f t="shared" si="33"/>
        <v>16583.246787286742</v>
      </c>
      <c r="O538" s="1">
        <f t="shared" si="32"/>
        <v>0.12196392959911151</v>
      </c>
    </row>
    <row r="539" spans="10:15" x14ac:dyDescent="0.2">
      <c r="J539">
        <v>2011</v>
      </c>
      <c r="K539">
        <v>10</v>
      </c>
      <c r="M539">
        <f>L537+2/3*(L540-L537)</f>
        <v>9.7173678743439211</v>
      </c>
      <c r="N539" s="1">
        <f t="shared" si="33"/>
        <v>16603.484705695224</v>
      </c>
      <c r="O539" s="1">
        <f t="shared" si="32"/>
        <v>0.12196392959911151</v>
      </c>
    </row>
    <row r="540" spans="10:15" x14ac:dyDescent="0.2">
      <c r="J540">
        <v>2011</v>
      </c>
      <c r="K540">
        <v>11</v>
      </c>
      <c r="L540" s="1">
        <f>G181</f>
        <v>9.7185875136399122</v>
      </c>
      <c r="M540" s="1">
        <f>L540</f>
        <v>9.7185875136399122</v>
      </c>
      <c r="N540" s="1">
        <f t="shared" si="33"/>
        <v>16623.747322122541</v>
      </c>
      <c r="O540" s="1">
        <f t="shared" si="32"/>
        <v>0.12196392959911151</v>
      </c>
    </row>
    <row r="541" spans="10:15" x14ac:dyDescent="0.2">
      <c r="J541">
        <v>2011</v>
      </c>
      <c r="K541">
        <v>12</v>
      </c>
      <c r="M541">
        <f>L540+1/3*(L543-L540)</f>
        <v>9.7198341976859375</v>
      </c>
      <c r="N541" s="1">
        <f t="shared" si="33"/>
        <v>16644.484806553795</v>
      </c>
      <c r="O541" s="1">
        <f t="shared" si="32"/>
        <v>0.12466840460252371</v>
      </c>
    </row>
    <row r="542" spans="10:15" x14ac:dyDescent="0.2">
      <c r="J542">
        <v>2012</v>
      </c>
      <c r="K542">
        <v>1</v>
      </c>
      <c r="M542">
        <f>L540+2/3*(L543-L540)</f>
        <v>9.7210808817319645</v>
      </c>
      <c r="N542" s="1">
        <f t="shared" si="33"/>
        <v>16665.248160198094</v>
      </c>
      <c r="O542" s="1">
        <f t="shared" si="32"/>
        <v>0.12466840460270134</v>
      </c>
    </row>
    <row r="543" spans="10:15" x14ac:dyDescent="0.2">
      <c r="J543">
        <v>2012</v>
      </c>
      <c r="K543">
        <v>2</v>
      </c>
      <c r="L543" s="1">
        <f>G182</f>
        <v>9.7223275657779897</v>
      </c>
      <c r="M543" s="1">
        <f>L543</f>
        <v>9.7223275657779897</v>
      </c>
      <c r="N543" s="1">
        <f t="shared" si="33"/>
        <v>16686.037415326224</v>
      </c>
      <c r="O543" s="1">
        <f t="shared" si="32"/>
        <v>0.12466840460252371</v>
      </c>
    </row>
    <row r="544" spans="10:15" x14ac:dyDescent="0.2">
      <c r="J544">
        <v>2012</v>
      </c>
      <c r="K544">
        <v>3</v>
      </c>
      <c r="M544">
        <f>L543+1/3*(L546-L543)</f>
        <v>9.7236085019109328</v>
      </c>
      <c r="N544" s="1">
        <f t="shared" si="33"/>
        <v>16707.424858617233</v>
      </c>
      <c r="O544" s="1">
        <f t="shared" si="32"/>
        <v>0.12809361329431113</v>
      </c>
    </row>
    <row r="545" spans="10:15" x14ac:dyDescent="0.2">
      <c r="J545">
        <v>2012</v>
      </c>
      <c r="K545">
        <v>4</v>
      </c>
      <c r="M545">
        <f>L543+2/3*(L546-L543)</f>
        <v>9.7248894380438742</v>
      </c>
      <c r="N545" s="1">
        <f t="shared" si="33"/>
        <v>16728.839715410842</v>
      </c>
      <c r="O545" s="1">
        <f t="shared" si="32"/>
        <v>0.12809361329413349</v>
      </c>
    </row>
    <row r="546" spans="10:15" x14ac:dyDescent="0.2">
      <c r="J546">
        <v>2012</v>
      </c>
      <c r="K546">
        <v>5</v>
      </c>
      <c r="L546" s="1">
        <f>G183</f>
        <v>9.7261703741768173</v>
      </c>
      <c r="M546" s="1">
        <f>L546</f>
        <v>9.7261703741768173</v>
      </c>
      <c r="N546" s="1">
        <f t="shared" si="33"/>
        <v>16750.282020844556</v>
      </c>
      <c r="O546" s="1">
        <f t="shared" si="32"/>
        <v>0.12809361329431113</v>
      </c>
    </row>
    <row r="547" spans="10:15" x14ac:dyDescent="0.2">
      <c r="J547">
        <v>2012</v>
      </c>
      <c r="K547">
        <v>6</v>
      </c>
      <c r="M547">
        <f>L546+1/3*(L549-L546)</f>
        <v>9.7274778411272482</v>
      </c>
      <c r="N547" s="1">
        <f t="shared" si="33"/>
        <v>16772.196784289787</v>
      </c>
      <c r="O547" s="1">
        <f t="shared" si="32"/>
        <v>0.13074669504309355</v>
      </c>
    </row>
    <row r="548" spans="10:15" x14ac:dyDescent="0.2">
      <c r="J548">
        <v>2012</v>
      </c>
      <c r="K548">
        <v>7</v>
      </c>
      <c r="M548">
        <f>L546+2/3*(L549-L546)</f>
        <v>9.7287853080776792</v>
      </c>
      <c r="N548" s="1">
        <f t="shared" si="33"/>
        <v>16794.14021930343</v>
      </c>
      <c r="O548" s="1">
        <f t="shared" si="32"/>
        <v>0.13074669504309355</v>
      </c>
    </row>
    <row r="549" spans="10:15" x14ac:dyDescent="0.2">
      <c r="J549">
        <v>2012</v>
      </c>
      <c r="K549">
        <v>8</v>
      </c>
      <c r="L549" s="1">
        <f>G184</f>
        <v>9.7300927750281101</v>
      </c>
      <c r="M549" s="1">
        <f>L549</f>
        <v>9.7300927750281101</v>
      </c>
      <c r="N549" s="1">
        <f t="shared" si="33"/>
        <v>16816.112363397129</v>
      </c>
      <c r="O549" s="1">
        <f t="shared" si="32"/>
        <v>0.13074669504309355</v>
      </c>
    </row>
    <row r="550" spans="10:15" x14ac:dyDescent="0.2">
      <c r="J550">
        <v>2012</v>
      </c>
      <c r="K550">
        <v>9</v>
      </c>
      <c r="M550">
        <f>L549+1/3*(L552-L549)</f>
        <v>9.7314207528815011</v>
      </c>
      <c r="N550" s="1">
        <f t="shared" si="33"/>
        <v>16838.458622580489</v>
      </c>
      <c r="O550" s="1">
        <f t="shared" si="32"/>
        <v>0.13279778533910047</v>
      </c>
    </row>
    <row r="551" spans="10:15" x14ac:dyDescent="0.2">
      <c r="J551">
        <v>2012</v>
      </c>
      <c r="K551">
        <v>10</v>
      </c>
      <c r="M551">
        <f>L549+2/3*(L552-L549)</f>
        <v>9.7327487307348939</v>
      </c>
      <c r="N551" s="1">
        <f t="shared" si="33"/>
        <v>16860.834576814003</v>
      </c>
      <c r="O551" s="1">
        <f t="shared" si="32"/>
        <v>0.13279778533927811</v>
      </c>
    </row>
    <row r="552" spans="10:15" x14ac:dyDescent="0.2">
      <c r="J552">
        <v>2012</v>
      </c>
      <c r="K552">
        <v>11</v>
      </c>
      <c r="L552" s="1">
        <f>G185</f>
        <v>9.7340767085882849</v>
      </c>
      <c r="M552" s="1">
        <f>L552</f>
        <v>9.7340767085882849</v>
      </c>
      <c r="N552" s="1">
        <f t="shared" si="33"/>
        <v>16883.240265558172</v>
      </c>
      <c r="O552" s="1">
        <f t="shared" si="32"/>
        <v>0.13279778533910047</v>
      </c>
    </row>
    <row r="553" spans="10:15" x14ac:dyDescent="0.2">
      <c r="J553">
        <v>2012</v>
      </c>
      <c r="K553">
        <v>12</v>
      </c>
      <c r="M553">
        <f>L552+1/3*(L555-L552)</f>
        <v>9.7354223045569324</v>
      </c>
      <c r="N553" s="1">
        <f t="shared" si="33"/>
        <v>16905.97357709326</v>
      </c>
      <c r="O553" s="1">
        <f t="shared" si="32"/>
        <v>0.13455959686474728</v>
      </c>
    </row>
    <row r="554" spans="10:15" x14ac:dyDescent="0.2">
      <c r="J554">
        <v>2013</v>
      </c>
      <c r="K554">
        <v>1</v>
      </c>
      <c r="M554">
        <f>L552+2/3*(L555-L552)</f>
        <v>9.7367679005255781</v>
      </c>
      <c r="N554" s="1">
        <f t="shared" si="33"/>
        <v>16928.737499070699</v>
      </c>
      <c r="O554" s="1">
        <f t="shared" si="32"/>
        <v>0.13455959686456964</v>
      </c>
    </row>
    <row r="555" spans="10:15" x14ac:dyDescent="0.2">
      <c r="J555">
        <v>2013</v>
      </c>
      <c r="K555">
        <v>2</v>
      </c>
      <c r="L555" s="1">
        <f>G186</f>
        <v>9.7381134964942255</v>
      </c>
      <c r="M555" s="1">
        <f>L555</f>
        <v>9.7381134964942255</v>
      </c>
      <c r="N555" s="1">
        <f t="shared" si="33"/>
        <v>16951.53207270756</v>
      </c>
      <c r="O555" s="1">
        <f t="shared" si="32"/>
        <v>0.13455959686474728</v>
      </c>
    </row>
    <row r="556" spans="10:15" x14ac:dyDescent="0.2">
      <c r="J556">
        <v>2013</v>
      </c>
      <c r="K556">
        <v>3</v>
      </c>
      <c r="M556">
        <f>L555+1/3*(L558-L555)</f>
        <v>9.739482313918904</v>
      </c>
      <c r="N556" s="1">
        <f t="shared" si="33"/>
        <v>16974.751513145562</v>
      </c>
      <c r="O556" s="1">
        <f t="shared" si="32"/>
        <v>0.13688174246784257</v>
      </c>
    </row>
    <row r="557" spans="10:15" x14ac:dyDescent="0.2">
      <c r="J557">
        <v>2013</v>
      </c>
      <c r="K557">
        <v>4</v>
      </c>
      <c r="M557">
        <f>L555+2/3*(L558-L555)</f>
        <v>9.7408511313435824</v>
      </c>
      <c r="N557" s="1">
        <f t="shared" si="33"/>
        <v>16998.002758520837</v>
      </c>
      <c r="O557" s="1">
        <f t="shared" si="32"/>
        <v>0.13688174246784257</v>
      </c>
    </row>
    <row r="558" spans="10:15" x14ac:dyDescent="0.2">
      <c r="J558">
        <v>2013</v>
      </c>
      <c r="K558">
        <v>5</v>
      </c>
      <c r="L558" s="1">
        <f>G187</f>
        <v>9.7422199487682608</v>
      </c>
      <c r="M558" s="1">
        <f>L558</f>
        <v>9.7422199487682608</v>
      </c>
      <c r="N558" s="1">
        <f t="shared" si="33"/>
        <v>17021.285852398349</v>
      </c>
      <c r="O558" s="1">
        <f t="shared" si="32"/>
        <v>0.13688174246784257</v>
      </c>
    </row>
    <row r="559" spans="10:15" x14ac:dyDescent="0.2">
      <c r="J559">
        <v>2013</v>
      </c>
      <c r="K559">
        <v>6</v>
      </c>
      <c r="M559">
        <f>L558+1/3*(L561-L558)</f>
        <v>9.743597216092418</v>
      </c>
      <c r="N559" s="1">
        <f t="shared" si="33"/>
        <v>17044.744864174969</v>
      </c>
      <c r="O559" s="1">
        <f t="shared" si="32"/>
        <v>0.13772673241572164</v>
      </c>
    </row>
    <row r="560" spans="10:15" x14ac:dyDescent="0.2">
      <c r="J560">
        <v>2013</v>
      </c>
      <c r="K560">
        <v>7</v>
      </c>
      <c r="M560">
        <f>L558+2/3*(L561-L558)</f>
        <v>9.7449744834165735</v>
      </c>
      <c r="N560" s="1">
        <f t="shared" si="33"/>
        <v>17068.236207541446</v>
      </c>
      <c r="O560" s="1">
        <f t="shared" si="32"/>
        <v>0.13772673241554401</v>
      </c>
    </row>
    <row r="561" spans="10:15" x14ac:dyDescent="0.2">
      <c r="J561">
        <v>2013</v>
      </c>
      <c r="K561">
        <v>8</v>
      </c>
      <c r="L561" s="1">
        <f>G188</f>
        <v>9.7463517507407307</v>
      </c>
      <c r="M561" s="1">
        <f>L561</f>
        <v>9.7463517507407307</v>
      </c>
      <c r="N561" s="1">
        <f t="shared" si="33"/>
        <v>17091.759927057763</v>
      </c>
      <c r="O561" s="1">
        <f t="shared" si="32"/>
        <v>0.13772673241572164</v>
      </c>
    </row>
    <row r="562" spans="10:15" x14ac:dyDescent="0.2">
      <c r="J562">
        <v>2013</v>
      </c>
      <c r="K562">
        <v>9</v>
      </c>
      <c r="M562">
        <f>L561+1/3*(L564-L561)</f>
        <v>9.7477468841133454</v>
      </c>
      <c r="N562" s="1">
        <f t="shared" si="33"/>
        <v>17115.621853143031</v>
      </c>
      <c r="O562" s="1">
        <f t="shared" si="32"/>
        <v>0.13951333726147652</v>
      </c>
    </row>
    <row r="563" spans="10:15" x14ac:dyDescent="0.2">
      <c r="J563">
        <v>2013</v>
      </c>
      <c r="K563">
        <v>10</v>
      </c>
      <c r="M563">
        <f>L561+2/3*(L564-L561)</f>
        <v>9.7491420174859584</v>
      </c>
      <c r="N563" s="1">
        <f t="shared" si="33"/>
        <v>17139.517093030878</v>
      </c>
      <c r="O563" s="1">
        <f t="shared" si="32"/>
        <v>0.13951333726129889</v>
      </c>
    </row>
    <row r="564" spans="10:15" x14ac:dyDescent="0.2">
      <c r="J564">
        <v>2013</v>
      </c>
      <c r="K564">
        <v>11</v>
      </c>
      <c r="L564" s="1">
        <f>G189</f>
        <v>9.7505371508585732</v>
      </c>
      <c r="M564" s="1">
        <f>L564</f>
        <v>9.7505371508585732</v>
      </c>
      <c r="N564" s="1">
        <f t="shared" si="33"/>
        <v>17163.445693231006</v>
      </c>
      <c r="O564" s="1">
        <f t="shared" si="32"/>
        <v>0.13951333726147652</v>
      </c>
    </row>
    <row r="565" spans="10:15" x14ac:dyDescent="0.2">
      <c r="J565">
        <v>2013</v>
      </c>
      <c r="K565">
        <v>12</v>
      </c>
      <c r="M565">
        <f>L564+1/3*(L567-L564)</f>
        <v>9.7519459364037431</v>
      </c>
      <c r="N565" s="1">
        <f t="shared" si="33"/>
        <v>17187.64234737536</v>
      </c>
      <c r="O565" s="1">
        <f t="shared" si="32"/>
        <v>0.14087855451698772</v>
      </c>
    </row>
    <row r="566" spans="10:15" x14ac:dyDescent="0.2">
      <c r="J566">
        <v>2014</v>
      </c>
      <c r="K566">
        <v>1</v>
      </c>
      <c r="M566">
        <f>L564+2/3*(L567-L564)</f>
        <v>9.7533547219489112</v>
      </c>
      <c r="N566" s="1">
        <f t="shared" si="33"/>
        <v>17211.873113438829</v>
      </c>
      <c r="O566" s="1">
        <f t="shared" si="32"/>
        <v>0.14087855451681008</v>
      </c>
    </row>
    <row r="567" spans="10:15" x14ac:dyDescent="0.2">
      <c r="J567">
        <v>2014</v>
      </c>
      <c r="K567">
        <v>2</v>
      </c>
      <c r="L567" s="1">
        <f>G190</f>
        <v>9.7547635074940811</v>
      </c>
      <c r="M567" s="1">
        <f>L567</f>
        <v>9.7547635074940811</v>
      </c>
      <c r="N567" s="1">
        <f t="shared" si="33"/>
        <v>17236.138039511723</v>
      </c>
      <c r="O567" s="1">
        <f t="shared" si="32"/>
        <v>0.14087855451698772</v>
      </c>
    </row>
    <row r="568" spans="10:15" x14ac:dyDescent="0.2">
      <c r="J568">
        <v>2014</v>
      </c>
      <c r="K568">
        <v>3</v>
      </c>
      <c r="M568">
        <f>L567+1/3*(L570-L567)</f>
        <v>9.756183931369133</v>
      </c>
      <c r="N568" s="1">
        <f t="shared" si="33"/>
        <v>17260.638057582764</v>
      </c>
      <c r="O568" s="1">
        <f t="shared" si="32"/>
        <v>0.14204238750519238</v>
      </c>
    </row>
    <row r="569" spans="10:15" x14ac:dyDescent="0.2">
      <c r="J569">
        <v>2014</v>
      </c>
      <c r="K569">
        <v>4</v>
      </c>
      <c r="M569">
        <f>L567+2/3*(L570-L567)</f>
        <v>9.7576043552441849</v>
      </c>
      <c r="N569" s="1">
        <f t="shared" si="33"/>
        <v>17285.172900791782</v>
      </c>
      <c r="O569" s="1">
        <f t="shared" si="32"/>
        <v>0.14204238750519238</v>
      </c>
    </row>
    <row r="570" spans="10:15" x14ac:dyDescent="0.2">
      <c r="J570">
        <v>2014</v>
      </c>
      <c r="K570">
        <v>5</v>
      </c>
      <c r="L570" s="1">
        <f>G191</f>
        <v>9.7590247791192368</v>
      </c>
      <c r="M570" s="1">
        <f>L570</f>
        <v>9.7590247791192368</v>
      </c>
      <c r="N570" s="1">
        <f t="shared" si="33"/>
        <v>17309.74261864039</v>
      </c>
      <c r="O570" s="1">
        <f t="shared" si="32"/>
        <v>0.14204238750519238</v>
      </c>
    </row>
    <row r="571" spans="10:15" x14ac:dyDescent="0.2">
      <c r="J571">
        <v>2014</v>
      </c>
      <c r="K571">
        <v>6</v>
      </c>
      <c r="M571">
        <f>L570+1/3*(L573-L570)</f>
        <v>9.7604634410622513</v>
      </c>
      <c r="N571" s="1">
        <f t="shared" si="33"/>
        <v>17334.663408586934</v>
      </c>
      <c r="O571" s="1">
        <f t="shared" si="32"/>
        <v>0.1438661943014452</v>
      </c>
    </row>
    <row r="572" spans="10:15" x14ac:dyDescent="0.2">
      <c r="J572">
        <v>2014</v>
      </c>
      <c r="K572">
        <v>7</v>
      </c>
      <c r="M572">
        <f>L570+2/3*(L573-L570)</f>
        <v>9.761902103005264</v>
      </c>
      <c r="N572" s="1">
        <f t="shared" si="33"/>
        <v>17359.620076927782</v>
      </c>
      <c r="O572" s="1">
        <f t="shared" si="32"/>
        <v>0.14386619430126757</v>
      </c>
    </row>
    <row r="573" spans="10:15" x14ac:dyDescent="0.2">
      <c r="J573">
        <v>2014</v>
      </c>
      <c r="K573">
        <v>8</v>
      </c>
      <c r="L573" s="1">
        <f>G192</f>
        <v>9.7633407649482784</v>
      </c>
      <c r="M573" s="1">
        <f>L573</f>
        <v>9.7633407649482784</v>
      </c>
      <c r="N573" s="1">
        <f t="shared" si="33"/>
        <v>17384.612675317028</v>
      </c>
      <c r="O573" s="1">
        <f t="shared" si="32"/>
        <v>0.1438661943014452</v>
      </c>
    </row>
    <row r="574" spans="10:15" x14ac:dyDescent="0.2">
      <c r="J574">
        <v>2014</v>
      </c>
      <c r="K574">
        <v>9</v>
      </c>
      <c r="M574">
        <f>L573+1/3*(L576-L573)</f>
        <v>9.7647865816020492</v>
      </c>
      <c r="N574" s="1">
        <f t="shared" si="33"/>
        <v>17409.765816876192</v>
      </c>
      <c r="O574" s="1">
        <f t="shared" si="32"/>
        <v>0.14458166537707484</v>
      </c>
    </row>
    <row r="575" spans="10:15" x14ac:dyDescent="0.2">
      <c r="J575">
        <v>2014</v>
      </c>
      <c r="K575">
        <v>10</v>
      </c>
      <c r="M575">
        <f>L573+2/3*(L576-L573)</f>
        <v>9.7662323982558199</v>
      </c>
      <c r="N575" s="1">
        <f t="shared" si="33"/>
        <v>17434.955351568871</v>
      </c>
      <c r="O575" s="1">
        <f t="shared" si="32"/>
        <v>0.14458166537707484</v>
      </c>
    </row>
    <row r="576" spans="10:15" x14ac:dyDescent="0.2">
      <c r="J576">
        <v>2014</v>
      </c>
      <c r="K576">
        <v>11</v>
      </c>
      <c r="L576" s="1">
        <f>G193</f>
        <v>9.7676782149095907</v>
      </c>
      <c r="M576" s="1">
        <f>L576</f>
        <v>9.7676782149095907</v>
      </c>
      <c r="N576" s="1">
        <f t="shared" si="33"/>
        <v>17460.181332050928</v>
      </c>
      <c r="O576" s="1">
        <f t="shared" si="32"/>
        <v>0.14458166537707484</v>
      </c>
    </row>
    <row r="577" spans="10:15" x14ac:dyDescent="0.2">
      <c r="J577">
        <v>2014</v>
      </c>
      <c r="K577">
        <v>12</v>
      </c>
      <c r="M577">
        <f>L576+1/3*(L579-L576)</f>
        <v>9.7691178887266048</v>
      </c>
      <c r="N577" s="1">
        <f t="shared" si="33"/>
        <v>17485.336401157354</v>
      </c>
      <c r="O577" s="1">
        <f t="shared" si="32"/>
        <v>0.14396738170141532</v>
      </c>
    </row>
    <row r="578" spans="10:15" x14ac:dyDescent="0.2">
      <c r="J578">
        <v>2015</v>
      </c>
      <c r="K578">
        <v>1</v>
      </c>
      <c r="M578">
        <f>L576+2/3*(L579-L576)</f>
        <v>9.770557562543619</v>
      </c>
      <c r="N578" s="1">
        <f t="shared" si="33"/>
        <v>17510.527711439612</v>
      </c>
      <c r="O578" s="1">
        <f t="shared" si="32"/>
        <v>0.14396738170141532</v>
      </c>
    </row>
    <row r="579" spans="10:15" x14ac:dyDescent="0.2">
      <c r="J579">
        <v>2015</v>
      </c>
      <c r="K579">
        <v>2</v>
      </c>
      <c r="L579" s="1">
        <f>G194</f>
        <v>9.7719972363606331</v>
      </c>
      <c r="M579" s="1">
        <f>L579</f>
        <v>9.7719972363606331</v>
      </c>
      <c r="N579" s="1">
        <f t="shared" si="33"/>
        <v>17535.755315110753</v>
      </c>
      <c r="O579" s="1">
        <f t="shared" si="32"/>
        <v>0.14396738170141532</v>
      </c>
    </row>
    <row r="580" spans="10:15" x14ac:dyDescent="0.2">
      <c r="J580">
        <v>2015</v>
      </c>
      <c r="K580">
        <v>3</v>
      </c>
      <c r="M580">
        <f>L579+1/3*(L582-L579)</f>
        <v>9.7734385875281014</v>
      </c>
      <c r="N580" s="1">
        <f t="shared" si="33"/>
        <v>17561.048720467388</v>
      </c>
      <c r="O580" s="1">
        <f t="shared" si="32"/>
        <v>0.14413511674682411</v>
      </c>
    </row>
    <row r="581" spans="10:15" x14ac:dyDescent="0.2">
      <c r="J581">
        <v>2015</v>
      </c>
      <c r="K581">
        <v>4</v>
      </c>
      <c r="M581">
        <f>L579+2/3*(L582-L579)</f>
        <v>9.7748799386955714</v>
      </c>
      <c r="N581" s="1">
        <f t="shared" si="33"/>
        <v>17586.378608789462</v>
      </c>
      <c r="O581" s="1">
        <f t="shared" ref="O581:O644" si="34">(M581-M580)*100</f>
        <v>0.14413511674700175</v>
      </c>
    </row>
    <row r="582" spans="10:15" x14ac:dyDescent="0.2">
      <c r="J582">
        <v>2015</v>
      </c>
      <c r="K582">
        <v>5</v>
      </c>
      <c r="L582" s="1">
        <f>G195</f>
        <v>9.7763212898630396</v>
      </c>
      <c r="M582" s="1">
        <f>L582</f>
        <v>9.7763212898630396</v>
      </c>
      <c r="N582" s="1">
        <f t="shared" si="33"/>
        <v>17611.74503269959</v>
      </c>
      <c r="O582" s="1">
        <f t="shared" si="34"/>
        <v>0.14413511674682411</v>
      </c>
    </row>
    <row r="583" spans="10:15" x14ac:dyDescent="0.2">
      <c r="J583">
        <v>2015</v>
      </c>
      <c r="K583">
        <v>6</v>
      </c>
      <c r="M583">
        <f>L582+1/3*(L585-L582)</f>
        <v>9.7777429307515504</v>
      </c>
      <c r="N583" s="1">
        <f t="shared" si="33"/>
        <v>17636.800415214359</v>
      </c>
      <c r="O583" s="1">
        <f t="shared" si="34"/>
        <v>0.14216408885108223</v>
      </c>
    </row>
    <row r="584" spans="10:15" x14ac:dyDescent="0.2">
      <c r="J584">
        <v>2015</v>
      </c>
      <c r="K584">
        <v>7</v>
      </c>
      <c r="M584">
        <f>L582+2/3*(L585-L582)</f>
        <v>9.779164571640063</v>
      </c>
      <c r="N584" s="1">
        <f t="shared" si="33"/>
        <v>17661.891442816672</v>
      </c>
      <c r="O584" s="1">
        <f t="shared" si="34"/>
        <v>0.14216408885125986</v>
      </c>
    </row>
    <row r="585" spans="10:15" x14ac:dyDescent="0.2">
      <c r="J585">
        <v>2015</v>
      </c>
      <c r="K585">
        <v>8</v>
      </c>
      <c r="L585" s="1">
        <f>G196</f>
        <v>9.7805862125285739</v>
      </c>
      <c r="M585" s="1">
        <f>L585</f>
        <v>9.7805862125285739</v>
      </c>
      <c r="N585" s="1">
        <f t="shared" si="33"/>
        <v>17687.018166217018</v>
      </c>
      <c r="O585" s="1">
        <f t="shared" si="34"/>
        <v>0.14216408885108223</v>
      </c>
    </row>
    <row r="586" spans="10:15" x14ac:dyDescent="0.2">
      <c r="J586">
        <v>2015</v>
      </c>
      <c r="K586">
        <v>9</v>
      </c>
      <c r="M586">
        <f>L585+1/3*(L588-L585)</f>
        <v>9.781986027471584</v>
      </c>
      <c r="N586" s="1">
        <f t="shared" si="33"/>
        <v>17711.794055327624</v>
      </c>
      <c r="O586" s="1">
        <f t="shared" si="34"/>
        <v>0.13998149430101137</v>
      </c>
    </row>
    <row r="587" spans="10:15" x14ac:dyDescent="0.2">
      <c r="J587">
        <v>2015</v>
      </c>
      <c r="K587">
        <v>10</v>
      </c>
      <c r="M587">
        <f>L585+2/3*(L588-L585)</f>
        <v>9.7833858424145941</v>
      </c>
      <c r="N587" s="1">
        <f t="shared" si="33"/>
        <v>17736.604650383317</v>
      </c>
      <c r="O587" s="1">
        <f t="shared" si="34"/>
        <v>0.13998149430101137</v>
      </c>
    </row>
    <row r="588" spans="10:15" x14ac:dyDescent="0.2">
      <c r="J588">
        <v>2015</v>
      </c>
      <c r="K588">
        <v>11</v>
      </c>
      <c r="L588" s="1">
        <f>G197</f>
        <v>9.7847856573576042</v>
      </c>
      <c r="M588" s="1">
        <f>L588</f>
        <v>9.7847856573576042</v>
      </c>
      <c r="N588" s="1">
        <f t="shared" si="33"/>
        <v>17761.450000000012</v>
      </c>
      <c r="O588" s="1">
        <f t="shared" si="34"/>
        <v>0.13998149430101137</v>
      </c>
    </row>
    <row r="589" spans="10:15" x14ac:dyDescent="0.2">
      <c r="J589">
        <v>2015</v>
      </c>
      <c r="K589">
        <v>12</v>
      </c>
      <c r="M589">
        <f>L588+1/3*(L591-L588)</f>
        <v>9.7861823874842138</v>
      </c>
      <c r="N589" s="1">
        <f t="shared" si="33"/>
        <v>17786.275285383403</v>
      </c>
      <c r="O589" s="1">
        <f t="shared" si="34"/>
        <v>0.13967301266095689</v>
      </c>
    </row>
    <row r="590" spans="10:15" x14ac:dyDescent="0.2">
      <c r="J590">
        <v>2016</v>
      </c>
      <c r="K590">
        <v>1</v>
      </c>
      <c r="M590">
        <f>L588+2/3*(L591-L588)</f>
        <v>9.7875791176108216</v>
      </c>
      <c r="N590" s="1">
        <f t="shared" si="33"/>
        <v>17811.135269217302</v>
      </c>
      <c r="O590" s="1">
        <f t="shared" si="34"/>
        <v>0.13967301266077925</v>
      </c>
    </row>
    <row r="591" spans="10:15" x14ac:dyDescent="0.2">
      <c r="J591">
        <v>2016</v>
      </c>
      <c r="K591">
        <v>2</v>
      </c>
      <c r="L591" s="1">
        <f>G198</f>
        <v>9.7889758477374311</v>
      </c>
      <c r="M591" s="1">
        <f>L591</f>
        <v>9.7889758477374311</v>
      </c>
      <c r="N591" s="1">
        <f t="shared" si="33"/>
        <v>17836.03000000001</v>
      </c>
      <c r="O591" s="1">
        <f t="shared" si="34"/>
        <v>0.13967301266095689</v>
      </c>
    </row>
    <row r="592" spans="10:15" x14ac:dyDescent="0.2">
      <c r="J592">
        <v>2016</v>
      </c>
      <c r="K592">
        <v>3</v>
      </c>
      <c r="M592">
        <f>L591+1/3*(L594-L591)</f>
        <v>9.7903293396178039</v>
      </c>
      <c r="N592" s="1">
        <f t="shared" si="33"/>
        <v>17860.187266427187</v>
      </c>
      <c r="O592" s="1">
        <f t="shared" si="34"/>
        <v>0.13534918803728146</v>
      </c>
    </row>
    <row r="593" spans="10:15" x14ac:dyDescent="0.2">
      <c r="J593">
        <v>2016</v>
      </c>
      <c r="K593">
        <v>4</v>
      </c>
      <c r="M593">
        <f>L591+2/3*(L594-L591)</f>
        <v>9.7916828314981768</v>
      </c>
      <c r="N593" s="1">
        <f t="shared" si="33"/>
        <v>17884.377251655646</v>
      </c>
      <c r="O593" s="1">
        <f t="shared" si="34"/>
        <v>0.13534918803728146</v>
      </c>
    </row>
    <row r="594" spans="10:15" x14ac:dyDescent="0.2">
      <c r="J594">
        <v>2016</v>
      </c>
      <c r="K594">
        <v>5</v>
      </c>
      <c r="L594" s="1">
        <f>G199</f>
        <v>9.7930363233785496</v>
      </c>
      <c r="M594" s="1">
        <f>L594</f>
        <v>9.7930363233785496</v>
      </c>
      <c r="N594" s="1">
        <f t="shared" si="33"/>
        <v>17908.600000000002</v>
      </c>
      <c r="O594" s="1">
        <f t="shared" si="34"/>
        <v>0.13534918803728146</v>
      </c>
    </row>
    <row r="595" spans="10:15" x14ac:dyDescent="0.2">
      <c r="J595">
        <v>2016</v>
      </c>
      <c r="K595">
        <v>6</v>
      </c>
      <c r="M595">
        <f>L594+1/3*(L597-L594)</f>
        <v>9.7943750725715635</v>
      </c>
      <c r="N595" s="1">
        <f t="shared" si="33"/>
        <v>17932.591179300794</v>
      </c>
      <c r="O595" s="1">
        <f t="shared" si="34"/>
        <v>0.13387491930139106</v>
      </c>
    </row>
    <row r="596" spans="10:15" x14ac:dyDescent="0.2">
      <c r="J596">
        <v>2016</v>
      </c>
      <c r="K596">
        <v>7</v>
      </c>
      <c r="M596">
        <f>L594+2/3*(L597-L594)</f>
        <v>9.7957138217645774</v>
      </c>
      <c r="N596" s="1">
        <f t="shared" ref="N596:N645" si="35">EXP(M596)</f>
        <v>17956.614498282201</v>
      </c>
      <c r="O596" s="1">
        <f t="shared" si="34"/>
        <v>0.13387491930139106</v>
      </c>
    </row>
    <row r="597" spans="10:15" x14ac:dyDescent="0.2">
      <c r="J597">
        <v>2016</v>
      </c>
      <c r="K597">
        <v>8</v>
      </c>
      <c r="L597" s="1">
        <f>G200</f>
        <v>9.7970525709575913</v>
      </c>
      <c r="M597" s="1">
        <f>L597</f>
        <v>9.7970525709575913</v>
      </c>
      <c r="N597" s="1">
        <f t="shared" si="35"/>
        <v>17980.670000000006</v>
      </c>
      <c r="O597" s="1">
        <f t="shared" si="34"/>
        <v>0.13387491930139106</v>
      </c>
    </row>
    <row r="598" spans="10:15" x14ac:dyDescent="0.2">
      <c r="J598">
        <v>2016</v>
      </c>
      <c r="K598">
        <v>9</v>
      </c>
      <c r="M598">
        <f>L597+1/3*(L600-L597)</f>
        <v>9.798380056237173</v>
      </c>
      <c r="N598" s="1">
        <f t="shared" si="35"/>
        <v>18004.554924677443</v>
      </c>
      <c r="O598" s="1">
        <f t="shared" si="34"/>
        <v>0.13274852795817083</v>
      </c>
    </row>
    <row r="599" spans="10:15" x14ac:dyDescent="0.2">
      <c r="J599">
        <v>2016</v>
      </c>
      <c r="K599">
        <v>10</v>
      </c>
      <c r="M599">
        <f>L597+2/3*(L600-L597)</f>
        <v>9.7997075415167547</v>
      </c>
      <c r="N599" s="1">
        <f t="shared" si="35"/>
        <v>18028.47157729532</v>
      </c>
      <c r="O599" s="1">
        <f t="shared" si="34"/>
        <v>0.13274852795817083</v>
      </c>
    </row>
    <row r="600" spans="10:15" x14ac:dyDescent="0.2">
      <c r="J600">
        <v>2016</v>
      </c>
      <c r="K600">
        <v>11</v>
      </c>
      <c r="L600" s="1">
        <f>G201</f>
        <v>9.8010350267963364</v>
      </c>
      <c r="M600" s="1">
        <f>L600</f>
        <v>9.8010350267963364</v>
      </c>
      <c r="N600" s="1">
        <f t="shared" si="35"/>
        <v>18052.419999999984</v>
      </c>
      <c r="O600" s="1">
        <f t="shared" si="34"/>
        <v>0.13274852795817083</v>
      </c>
    </row>
    <row r="601" spans="10:15" x14ac:dyDescent="0.2">
      <c r="J601">
        <v>2016</v>
      </c>
      <c r="K601">
        <v>12</v>
      </c>
      <c r="M601">
        <f>L600+1/3*(L603-L600)</f>
        <v>9.8023530162822485</v>
      </c>
      <c r="N601" s="1">
        <f t="shared" si="35"/>
        <v>18076.228586041809</v>
      </c>
      <c r="O601" s="1">
        <f t="shared" si="34"/>
        <v>0.13179894859121077</v>
      </c>
    </row>
    <row r="602" spans="10:15" x14ac:dyDescent="0.2">
      <c r="J602">
        <v>2017</v>
      </c>
      <c r="K602">
        <v>1</v>
      </c>
      <c r="M602">
        <f>L600+2/3*(L603-L600)</f>
        <v>9.8036710057681589</v>
      </c>
      <c r="N602" s="1">
        <f t="shared" si="35"/>
        <v>18100.068572237669</v>
      </c>
      <c r="O602" s="1">
        <f t="shared" si="34"/>
        <v>0.13179894859103314</v>
      </c>
    </row>
    <row r="603" spans="10:15" x14ac:dyDescent="0.2">
      <c r="J603">
        <v>2017</v>
      </c>
      <c r="K603">
        <v>2</v>
      </c>
      <c r="L603" s="1">
        <f>G202</f>
        <v>9.804988995254071</v>
      </c>
      <c r="M603" s="1">
        <f>L603</f>
        <v>9.804988995254071</v>
      </c>
      <c r="N603" s="1">
        <f t="shared" si="35"/>
        <v>18123.939999999988</v>
      </c>
      <c r="O603" s="1">
        <f t="shared" si="34"/>
        <v>0.13179894859121077</v>
      </c>
    </row>
    <row r="604" spans="10:15" x14ac:dyDescent="0.2">
      <c r="J604">
        <v>2017</v>
      </c>
      <c r="K604">
        <v>3</v>
      </c>
      <c r="M604">
        <f>L603+1/3*(L606-L603)</f>
        <v>9.8063276235870447</v>
      </c>
      <c r="N604" s="1">
        <f t="shared" si="35"/>
        <v>18148.217465215213</v>
      </c>
      <c r="O604" s="1">
        <f t="shared" si="34"/>
        <v>0.13386283329737125</v>
      </c>
    </row>
    <row r="605" spans="10:15" x14ac:dyDescent="0.2">
      <c r="J605">
        <v>2017</v>
      </c>
      <c r="K605">
        <v>4</v>
      </c>
      <c r="M605">
        <f>L603+2/3*(L606-L603)</f>
        <v>9.8076662519200184</v>
      </c>
      <c r="N605" s="1">
        <f t="shared" si="35"/>
        <v>18172.527450694648</v>
      </c>
      <c r="O605" s="1">
        <f t="shared" si="34"/>
        <v>0.13386283329737125</v>
      </c>
    </row>
    <row r="606" spans="10:15" x14ac:dyDescent="0.2">
      <c r="J606">
        <v>2017</v>
      </c>
      <c r="K606">
        <v>5</v>
      </c>
      <c r="L606" s="1">
        <f>G203</f>
        <v>9.8090048802529921</v>
      </c>
      <c r="M606" s="1">
        <f>L606</f>
        <v>9.8090048802529921</v>
      </c>
      <c r="N606" s="1">
        <f t="shared" si="35"/>
        <v>18196.869999999984</v>
      </c>
      <c r="O606" s="1">
        <f t="shared" si="34"/>
        <v>0.13386283329737125</v>
      </c>
    </row>
    <row r="607" spans="10:15" x14ac:dyDescent="0.2">
      <c r="J607">
        <v>2017</v>
      </c>
      <c r="K607">
        <v>6</v>
      </c>
      <c r="M607">
        <f>L606+1/3*(L609-L606)</f>
        <v>9.8103888716716181</v>
      </c>
      <c r="N607" s="1">
        <f t="shared" si="35"/>
        <v>18222.071747404221</v>
      </c>
      <c r="O607" s="1">
        <f t="shared" si="34"/>
        <v>0.13839914186259961</v>
      </c>
    </row>
    <row r="608" spans="10:15" x14ac:dyDescent="0.2">
      <c r="J608">
        <v>2017</v>
      </c>
      <c r="K608">
        <v>7</v>
      </c>
      <c r="M608">
        <f>L606+2/3*(L609-L606)</f>
        <v>9.8117728630902441</v>
      </c>
      <c r="N608" s="1">
        <f t="shared" si="35"/>
        <v>18247.308397957859</v>
      </c>
      <c r="O608" s="1">
        <f t="shared" si="34"/>
        <v>0.13839914186259961</v>
      </c>
    </row>
    <row r="609" spans="10:15" x14ac:dyDescent="0.2">
      <c r="J609">
        <v>2017</v>
      </c>
      <c r="K609">
        <v>8</v>
      </c>
      <c r="L609" s="1">
        <f>G204</f>
        <v>9.8131568545088701</v>
      </c>
      <c r="M609" s="1">
        <f>L609</f>
        <v>9.8131568545088701</v>
      </c>
      <c r="N609" s="1">
        <f t="shared" si="35"/>
        <v>18272.579999999998</v>
      </c>
      <c r="O609" s="1">
        <f t="shared" si="34"/>
        <v>0.13839914186259961</v>
      </c>
    </row>
    <row r="610" spans="10:15" x14ac:dyDescent="0.2">
      <c r="J610">
        <v>2017</v>
      </c>
      <c r="K610">
        <v>9</v>
      </c>
      <c r="M610">
        <f>L609+1/3*(L612-L609)</f>
        <v>9.8145747250838227</v>
      </c>
      <c r="N610" s="1">
        <f t="shared" si="35"/>
        <v>18298.506529398572</v>
      </c>
      <c r="O610" s="1">
        <f t="shared" si="34"/>
        <v>0.14178705749525733</v>
      </c>
    </row>
    <row r="611" spans="10:15" x14ac:dyDescent="0.2">
      <c r="J611">
        <v>2017</v>
      </c>
      <c r="K611">
        <v>10</v>
      </c>
      <c r="M611">
        <f>L609+2/3*(L612-L609)</f>
        <v>9.8159925956587735</v>
      </c>
      <c r="N611" s="1">
        <f t="shared" si="35"/>
        <v>18324.469845333369</v>
      </c>
      <c r="O611" s="1">
        <f t="shared" si="34"/>
        <v>0.14178705749507969</v>
      </c>
    </row>
    <row r="612" spans="10:15" x14ac:dyDescent="0.2">
      <c r="J612">
        <v>2017</v>
      </c>
      <c r="K612">
        <v>11</v>
      </c>
      <c r="L612" s="1">
        <f>G205</f>
        <v>9.817410466233726</v>
      </c>
      <c r="M612" s="1">
        <f>L612</f>
        <v>9.817410466233726</v>
      </c>
      <c r="N612" s="1">
        <f t="shared" si="35"/>
        <v>18350.469999999998</v>
      </c>
      <c r="O612" s="1">
        <f t="shared" si="34"/>
        <v>0.14178705749525733</v>
      </c>
    </row>
    <row r="613" spans="10:15" x14ac:dyDescent="0.2">
      <c r="J613">
        <v>2017</v>
      </c>
      <c r="K613">
        <v>12</v>
      </c>
      <c r="M613">
        <f>L612+1/3*(L615-L612)</f>
        <v>9.8188642929384304</v>
      </c>
      <c r="N613" s="1">
        <f t="shared" si="35"/>
        <v>18377.167805618858</v>
      </c>
      <c r="O613" s="1">
        <f t="shared" si="34"/>
        <v>0.14538267047043973</v>
      </c>
    </row>
    <row r="614" spans="10:15" x14ac:dyDescent="0.2">
      <c r="J614">
        <v>2018</v>
      </c>
      <c r="K614">
        <v>1</v>
      </c>
      <c r="M614">
        <f>L612+2/3*(L615-L612)</f>
        <v>9.8203181196431331</v>
      </c>
      <c r="N614" s="1">
        <f t="shared" si="35"/>
        <v>18403.904453448533</v>
      </c>
      <c r="O614" s="1">
        <f t="shared" si="34"/>
        <v>0.1453826704702621</v>
      </c>
    </row>
    <row r="615" spans="10:15" x14ac:dyDescent="0.2">
      <c r="J615">
        <v>2018</v>
      </c>
      <c r="K615">
        <v>2</v>
      </c>
      <c r="L615" s="1">
        <f>G206</f>
        <v>9.8217719463478375</v>
      </c>
      <c r="M615" s="1">
        <f>L615</f>
        <v>9.8217719463478375</v>
      </c>
      <c r="N615" s="1">
        <f t="shared" si="35"/>
        <v>18430.679999999993</v>
      </c>
      <c r="O615" s="1">
        <f t="shared" si="34"/>
        <v>0.14538267047043973</v>
      </c>
    </row>
    <row r="616" spans="10:15" x14ac:dyDescent="0.2">
      <c r="J616">
        <v>2018</v>
      </c>
      <c r="K616">
        <v>3</v>
      </c>
      <c r="M616">
        <f>L615+1/3*(L618-L615)</f>
        <v>9.8232644752469032</v>
      </c>
      <c r="N616" s="1">
        <f t="shared" si="35"/>
        <v>18458.208861229527</v>
      </c>
      <c r="O616" s="1">
        <f t="shared" si="34"/>
        <v>0.14925288990657037</v>
      </c>
    </row>
    <row r="617" spans="10:15" x14ac:dyDescent="0.2">
      <c r="J617">
        <v>2018</v>
      </c>
      <c r="K617">
        <v>4</v>
      </c>
      <c r="M617">
        <f>L615+2/3*(L618-L615)</f>
        <v>9.8247570041459706</v>
      </c>
      <c r="N617" s="1">
        <f t="shared" si="35"/>
        <v>18485.778840757528</v>
      </c>
      <c r="O617" s="1">
        <f t="shared" si="34"/>
        <v>0.14925288990674801</v>
      </c>
    </row>
    <row r="618" spans="10:15" x14ac:dyDescent="0.2">
      <c r="J618">
        <v>2018</v>
      </c>
      <c r="K618">
        <v>5</v>
      </c>
      <c r="L618" s="1">
        <f>G207</f>
        <v>9.8262495330450363</v>
      </c>
      <c r="M618" s="1">
        <f>L618</f>
        <v>9.8262495330450363</v>
      </c>
      <c r="N618" s="1">
        <f t="shared" si="35"/>
        <v>18513.39</v>
      </c>
      <c r="O618" s="1">
        <f t="shared" si="34"/>
        <v>0.14925288990657037</v>
      </c>
    </row>
    <row r="619" spans="10:15" x14ac:dyDescent="0.2">
      <c r="J619">
        <v>2018</v>
      </c>
      <c r="K619">
        <v>6</v>
      </c>
      <c r="M619">
        <f>L618+1/3*(L621-L618)</f>
        <v>9.8277739451144974</v>
      </c>
      <c r="N619" s="1">
        <f t="shared" si="35"/>
        <v>18541.633557102865</v>
      </c>
      <c r="O619" s="1">
        <f t="shared" si="34"/>
        <v>0.15244120694610785</v>
      </c>
    </row>
    <row r="620" spans="10:15" x14ac:dyDescent="0.2">
      <c r="J620">
        <v>2018</v>
      </c>
      <c r="K620">
        <v>7</v>
      </c>
      <c r="M620">
        <f>L618+2/3*(L621-L618)</f>
        <v>9.8292983571839585</v>
      </c>
      <c r="N620" s="1">
        <f t="shared" si="35"/>
        <v>18569.920201858386</v>
      </c>
      <c r="O620" s="1">
        <f t="shared" si="34"/>
        <v>0.15244120694610785</v>
      </c>
    </row>
    <row r="621" spans="10:15" x14ac:dyDescent="0.2">
      <c r="J621">
        <v>2018</v>
      </c>
      <c r="K621">
        <v>8</v>
      </c>
      <c r="L621" s="1">
        <f>G208</f>
        <v>9.8308227692534196</v>
      </c>
      <c r="M621" s="1">
        <f>L621</f>
        <v>9.8308227692534196</v>
      </c>
      <c r="N621" s="1">
        <f t="shared" si="35"/>
        <v>18598.249999999993</v>
      </c>
      <c r="O621" s="1">
        <f t="shared" si="34"/>
        <v>0.15244120694610785</v>
      </c>
    </row>
    <row r="622" spans="10:15" x14ac:dyDescent="0.2">
      <c r="J622">
        <v>2018</v>
      </c>
      <c r="K622">
        <v>9</v>
      </c>
      <c r="M622">
        <f>L621+1/3*(L624-L621)</f>
        <v>9.8323552280129221</v>
      </c>
      <c r="N622" s="1">
        <f t="shared" si="35"/>
        <v>18626.772900626365</v>
      </c>
      <c r="O622" s="1">
        <f t="shared" si="34"/>
        <v>0.15324587595024752</v>
      </c>
    </row>
    <row r="623" spans="10:15" x14ac:dyDescent="0.2">
      <c r="J623">
        <v>2018</v>
      </c>
      <c r="K623">
        <v>10</v>
      </c>
      <c r="M623">
        <f>L621+2/3*(L624-L621)</f>
        <v>9.8338876867724245</v>
      </c>
      <c r="N623" s="1">
        <f t="shared" si="35"/>
        <v>18655.339544930775</v>
      </c>
      <c r="O623" s="1">
        <f t="shared" si="34"/>
        <v>0.15324587595024752</v>
      </c>
    </row>
    <row r="624" spans="10:15" x14ac:dyDescent="0.2">
      <c r="J624">
        <v>2018</v>
      </c>
      <c r="K624">
        <v>11</v>
      </c>
      <c r="L624" s="1">
        <f>G209</f>
        <v>9.835420145531927</v>
      </c>
      <c r="M624" s="1">
        <f>L624</f>
        <v>9.835420145531927</v>
      </c>
      <c r="N624" s="1">
        <f t="shared" si="35"/>
        <v>18683.950000000004</v>
      </c>
      <c r="O624" s="1">
        <f t="shared" si="34"/>
        <v>0.15324587595024752</v>
      </c>
    </row>
    <row r="625" spans="10:15" x14ac:dyDescent="0.2">
      <c r="J625">
        <v>2018</v>
      </c>
      <c r="K625">
        <v>12</v>
      </c>
      <c r="M625">
        <f>L624+1/3*(L627-L624)</f>
        <v>9.8369544706960781</v>
      </c>
      <c r="N625" s="1">
        <f t="shared" si="35"/>
        <v>18712.639258348012</v>
      </c>
      <c r="O625" s="1">
        <f t="shared" si="34"/>
        <v>0.15343251641510847</v>
      </c>
    </row>
    <row r="626" spans="10:15" x14ac:dyDescent="0.2">
      <c r="J626">
        <v>2019</v>
      </c>
      <c r="K626">
        <v>1</v>
      </c>
      <c r="M626">
        <f>L624+2/3*(L627-L624)</f>
        <v>9.838488795860231</v>
      </c>
      <c r="N626" s="1">
        <f t="shared" si="35"/>
        <v>18741.372569133819</v>
      </c>
      <c r="O626" s="1">
        <f t="shared" si="34"/>
        <v>0.1534325164152861</v>
      </c>
    </row>
    <row r="627" spans="10:15" x14ac:dyDescent="0.2">
      <c r="J627">
        <v>2019</v>
      </c>
      <c r="K627">
        <v>2</v>
      </c>
      <c r="L627" s="1">
        <f>G210</f>
        <v>9.840023121024382</v>
      </c>
      <c r="M627" s="1">
        <f>L627</f>
        <v>9.840023121024382</v>
      </c>
      <c r="N627" s="1">
        <f t="shared" si="35"/>
        <v>18770.150000000001</v>
      </c>
      <c r="O627" s="1">
        <f t="shared" si="34"/>
        <v>0.15343251641510847</v>
      </c>
    </row>
    <row r="628" spans="10:15" x14ac:dyDescent="0.2">
      <c r="J628">
        <v>2019</v>
      </c>
      <c r="K628">
        <v>3</v>
      </c>
      <c r="M628">
        <f>L627+1/3*(L630-L627)</f>
        <v>9.8415564263740247</v>
      </c>
      <c r="N628" s="1">
        <f t="shared" si="35"/>
        <v>18798.952447238873</v>
      </c>
      <c r="O628" s="1">
        <f t="shared" si="34"/>
        <v>0.15333053496426885</v>
      </c>
    </row>
    <row r="629" spans="10:15" x14ac:dyDescent="0.2">
      <c r="J629">
        <v>2019</v>
      </c>
      <c r="K629">
        <v>4</v>
      </c>
      <c r="M629">
        <f>L627+2/3*(L630-L627)</f>
        <v>9.8430897317236692</v>
      </c>
      <c r="N629" s="1">
        <f t="shared" si="35"/>
        <v>18827.799091299166</v>
      </c>
      <c r="O629" s="1">
        <f t="shared" si="34"/>
        <v>0.15333053496444649</v>
      </c>
    </row>
    <row r="630" spans="10:15" x14ac:dyDescent="0.2">
      <c r="J630">
        <v>2019</v>
      </c>
      <c r="K630">
        <v>5</v>
      </c>
      <c r="L630" s="1">
        <f>G211</f>
        <v>9.8446230370733119</v>
      </c>
      <c r="M630" s="1">
        <f>L630</f>
        <v>9.8446230370733119</v>
      </c>
      <c r="N630" s="1">
        <f t="shared" si="35"/>
        <v>18856.690000000013</v>
      </c>
      <c r="O630" s="1">
        <f t="shared" si="34"/>
        <v>0.15333053496426885</v>
      </c>
    </row>
    <row r="631" spans="10:15" x14ac:dyDescent="0.2">
      <c r="J631">
        <v>2019</v>
      </c>
      <c r="K631">
        <v>6</v>
      </c>
      <c r="M631">
        <f>L630+1/3*(L633-L630)</f>
        <v>9.8461477379468079</v>
      </c>
      <c r="N631" s="1">
        <f t="shared" si="35"/>
        <v>18885.462741051935</v>
      </c>
      <c r="O631" s="1">
        <f t="shared" si="34"/>
        <v>0.15247008734959877</v>
      </c>
    </row>
    <row r="632" spans="10:15" x14ac:dyDescent="0.2">
      <c r="J632">
        <v>2019</v>
      </c>
      <c r="K632">
        <v>7</v>
      </c>
      <c r="M632">
        <f>L630+2/3*(L633-L630)</f>
        <v>9.8476724388203039</v>
      </c>
      <c r="N632" s="1">
        <f t="shared" si="35"/>
        <v>18914.279385388454</v>
      </c>
      <c r="O632" s="1">
        <f t="shared" si="34"/>
        <v>0.15247008734959877</v>
      </c>
    </row>
    <row r="633" spans="10:15" x14ac:dyDescent="0.2">
      <c r="J633">
        <v>2019</v>
      </c>
      <c r="K633">
        <v>8</v>
      </c>
      <c r="L633" s="1">
        <f>G212</f>
        <v>9.8491971396937998</v>
      </c>
      <c r="M633" s="1">
        <f>L633</f>
        <v>9.8491971396937998</v>
      </c>
      <c r="N633" s="1">
        <f t="shared" si="35"/>
        <v>18943.140000000003</v>
      </c>
      <c r="O633" s="1">
        <f t="shared" si="34"/>
        <v>0.15247008734959877</v>
      </c>
    </row>
    <row r="634" spans="10:15" x14ac:dyDescent="0.2">
      <c r="J634">
        <v>2019</v>
      </c>
      <c r="K634">
        <v>9</v>
      </c>
      <c r="M634">
        <f>L633+1/3*(L636-L633)</f>
        <v>9.8507157740000562</v>
      </c>
      <c r="N634" s="1">
        <f t="shared" si="35"/>
        <v>18971.929557143798</v>
      </c>
      <c r="O634" s="1">
        <f t="shared" si="34"/>
        <v>0.15186343062563168</v>
      </c>
    </row>
    <row r="635" spans="10:15" x14ac:dyDescent="0.2">
      <c r="J635">
        <v>2019</v>
      </c>
      <c r="K635">
        <v>10</v>
      </c>
      <c r="M635">
        <f>L633+2/3*(L636-L633)</f>
        <v>9.8522344083063143</v>
      </c>
      <c r="N635" s="1">
        <f t="shared" si="35"/>
        <v>19000.762868311536</v>
      </c>
      <c r="O635" s="1">
        <f t="shared" si="34"/>
        <v>0.15186343062580931</v>
      </c>
    </row>
    <row r="636" spans="10:15" x14ac:dyDescent="0.2">
      <c r="J636">
        <v>2019</v>
      </c>
      <c r="K636">
        <v>11</v>
      </c>
      <c r="L636" s="1">
        <f>G213</f>
        <v>9.8537530426125706</v>
      </c>
      <c r="M636" s="1">
        <f>L636</f>
        <v>9.8537530426125706</v>
      </c>
      <c r="N636" s="1">
        <f t="shared" si="35"/>
        <v>19029.639999999996</v>
      </c>
      <c r="O636" s="1">
        <f t="shared" si="34"/>
        <v>0.15186343062563168</v>
      </c>
    </row>
    <row r="637" spans="10:15" x14ac:dyDescent="0.2">
      <c r="J637">
        <v>2019</v>
      </c>
      <c r="K637">
        <v>12</v>
      </c>
      <c r="M637">
        <f>L636+1/3*(L639-L636)</f>
        <v>9.8552613020621038</v>
      </c>
      <c r="N637" s="1">
        <f t="shared" si="35"/>
        <v>19058.3632899929</v>
      </c>
      <c r="O637" s="1">
        <f t="shared" si="34"/>
        <v>0.15082594495332557</v>
      </c>
    </row>
    <row r="638" spans="10:15" x14ac:dyDescent="0.2">
      <c r="J638">
        <v>2020</v>
      </c>
      <c r="K638">
        <v>1</v>
      </c>
      <c r="M638">
        <f>L636+2/3*(L639-L636)</f>
        <v>9.8567695615116371</v>
      </c>
      <c r="N638" s="1">
        <f t="shared" si="35"/>
        <v>19087.129934846325</v>
      </c>
      <c r="O638" s="1">
        <f t="shared" si="34"/>
        <v>0.15082594495332557</v>
      </c>
    </row>
    <row r="639" spans="10:15" x14ac:dyDescent="0.2">
      <c r="J639">
        <v>2020</v>
      </c>
      <c r="K639">
        <v>2</v>
      </c>
      <c r="L639" s="1">
        <f>G214</f>
        <v>9.8582778209611703</v>
      </c>
      <c r="M639" s="1">
        <f>L639</f>
        <v>9.8582778209611703</v>
      </c>
      <c r="N639" s="1">
        <f t="shared" si="35"/>
        <v>19115.939999999991</v>
      </c>
      <c r="O639" s="1">
        <f t="shared" si="34"/>
        <v>0.15082594495332557</v>
      </c>
    </row>
    <row r="640" spans="10:15" x14ac:dyDescent="0.2">
      <c r="J640">
        <v>2020</v>
      </c>
      <c r="K640">
        <v>3</v>
      </c>
      <c r="M640">
        <f>L639+1/3*(L642-L639)</f>
        <v>9.8598061920971851</v>
      </c>
      <c r="N640" s="1">
        <f t="shared" si="35"/>
        <v>19145.178588949908</v>
      </c>
      <c r="O640" s="1">
        <f t="shared" si="34"/>
        <v>0.15283711360147834</v>
      </c>
    </row>
    <row r="641" spans="10:15" x14ac:dyDescent="0.2">
      <c r="J641">
        <v>2020</v>
      </c>
      <c r="K641">
        <v>4</v>
      </c>
      <c r="M641">
        <f>L639+2/3*(L642-L639)</f>
        <v>9.8613345632331981</v>
      </c>
      <c r="N641" s="1">
        <f t="shared" si="35"/>
        <v>19174.461899482081</v>
      </c>
      <c r="O641" s="1">
        <f t="shared" si="34"/>
        <v>0.1528371136013007</v>
      </c>
    </row>
    <row r="642" spans="10:15" x14ac:dyDescent="0.2">
      <c r="J642">
        <v>2020</v>
      </c>
      <c r="K642">
        <v>5</v>
      </c>
      <c r="L642" s="1">
        <f>G215</f>
        <v>9.8628629343692129</v>
      </c>
      <c r="M642" s="1">
        <f>L642</f>
        <v>9.8628629343692129</v>
      </c>
      <c r="N642" s="1">
        <f t="shared" si="35"/>
        <v>19203.790000000012</v>
      </c>
      <c r="O642" s="1">
        <f t="shared" si="34"/>
        <v>0.15283711360147834</v>
      </c>
    </row>
    <row r="643" spans="10:15" x14ac:dyDescent="0.2">
      <c r="J643">
        <v>2020</v>
      </c>
      <c r="K643">
        <v>6</v>
      </c>
      <c r="M643">
        <f>L642+1/3*(L645-L642)</f>
        <v>9.863970768172214</v>
      </c>
      <c r="N643" s="1">
        <f t="shared" si="35"/>
        <v>19225.07639642544</v>
      </c>
      <c r="O643" s="1">
        <f t="shared" si="34"/>
        <v>0.1107833803001057</v>
      </c>
    </row>
    <row r="644" spans="10:15" x14ac:dyDescent="0.2">
      <c r="J644">
        <v>2020</v>
      </c>
      <c r="K644">
        <v>7</v>
      </c>
      <c r="M644">
        <f>L642+2/3*(L645-L642)</f>
        <v>9.865078601975215</v>
      </c>
      <c r="N644" s="1">
        <f t="shared" si="35"/>
        <v>19246.386387707549</v>
      </c>
      <c r="O644" s="1">
        <f t="shared" si="34"/>
        <v>0.1107833803001057</v>
      </c>
    </row>
    <row r="645" spans="10:15" x14ac:dyDescent="0.2">
      <c r="J645">
        <v>2020</v>
      </c>
      <c r="K645">
        <v>8</v>
      </c>
      <c r="L645" s="1">
        <f>G216</f>
        <v>9.8661864357782161</v>
      </c>
      <c r="M645" s="1">
        <f>L645</f>
        <v>9.8661864357782161</v>
      </c>
      <c r="N645" s="1">
        <f t="shared" si="35"/>
        <v>19267.72</v>
      </c>
      <c r="O645" s="1">
        <f t="shared" ref="O645" si="36">(M645-M644)*100</f>
        <v>0.1107833803001057</v>
      </c>
    </row>
    <row r="646" spans="10:15" x14ac:dyDescent="0.2">
      <c r="J646">
        <v>2020</v>
      </c>
      <c r="K646">
        <v>9</v>
      </c>
      <c r="N646" s="1"/>
      <c r="O646" s="1"/>
    </row>
    <row r="647" spans="10:15" x14ac:dyDescent="0.2">
      <c r="J647">
        <v>2020</v>
      </c>
      <c r="K647">
        <v>10</v>
      </c>
      <c r="N647" s="1"/>
      <c r="O647" s="1"/>
    </row>
    <row r="648" spans="10:15" x14ac:dyDescent="0.2">
      <c r="J648">
        <v>2020</v>
      </c>
      <c r="K648">
        <v>11</v>
      </c>
      <c r="M648" s="1"/>
      <c r="N648" s="1"/>
      <c r="O648" s="1"/>
    </row>
    <row r="649" spans="10:15" x14ac:dyDescent="0.2">
      <c r="J649">
        <v>2020</v>
      </c>
      <c r="K649">
        <v>12</v>
      </c>
      <c r="N649" s="1"/>
      <c r="O6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series</vt:lpstr>
      <vt:lpstr>labels</vt:lpstr>
      <vt:lpstr>sources</vt:lpstr>
      <vt:lpstr>help_quarterly_to_monthly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2020-12-15T10:06:12Z</dcterms:created>
  <dcterms:modified xsi:type="dcterms:W3CDTF">2021-07-07T10:54:51Z</dcterms:modified>
</cp:coreProperties>
</file>