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zullig/Dropbox/Teaching/Basel2025/macrometrics/data/"/>
    </mc:Choice>
  </mc:AlternateContent>
  <xr:revisionPtr revIDLastSave="0" documentId="13_ncr:1_{AB851D4C-517C-2546-A3C0-8187FBC1C4CB}" xr6:coauthVersionLast="47" xr6:coauthVersionMax="47" xr10:uidLastSave="{00000000-0000-0000-0000-000000000000}"/>
  <bookViews>
    <workbookView xWindow="1440" yWindow="1640" windowWidth="31520" windowHeight="20660" xr2:uid="{A201FEBD-044C-9F48-8AEF-4E98E75D7060}"/>
  </bookViews>
  <sheets>
    <sheet name="series" sheetId="1" r:id="rId1"/>
    <sheet name="labels" sheetId="3" r:id="rId2"/>
    <sheet name="sources" sheetId="2" r:id="rId3"/>
    <sheet name="help_quarterly_to_month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5" i="1" l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19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45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4" i="4"/>
  <c r="M645" i="4"/>
  <c r="M642" i="4"/>
  <c r="L696" i="4"/>
  <c r="L693" i="4"/>
  <c r="L690" i="4"/>
  <c r="L687" i="4"/>
  <c r="L684" i="4"/>
  <c r="L681" i="4"/>
  <c r="L678" i="4"/>
  <c r="L675" i="4"/>
  <c r="L672" i="4"/>
  <c r="L669" i="4"/>
  <c r="L666" i="4"/>
  <c r="L663" i="4"/>
  <c r="L660" i="4"/>
  <c r="L657" i="4"/>
  <c r="L654" i="4"/>
  <c r="L651" i="4"/>
  <c r="L648" i="4"/>
  <c r="L642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5" i="4"/>
  <c r="D4" i="4"/>
  <c r="D3" i="4"/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2" i="1"/>
  <c r="U30" i="1"/>
  <c r="U21" i="1"/>
  <c r="U23" i="1"/>
  <c r="U24" i="1"/>
  <c r="U25" i="1"/>
  <c r="U26" i="1"/>
  <c r="U27" i="1"/>
  <c r="U28" i="1"/>
  <c r="U29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A19" i="3"/>
  <c r="A17" i="3"/>
  <c r="A16" i="3"/>
  <c r="A15" i="3"/>
  <c r="A14" i="3"/>
  <c r="G2" i="4"/>
  <c r="L3" i="4" s="1"/>
  <c r="G3" i="4"/>
  <c r="L6" i="4" s="1"/>
  <c r="G4" i="4"/>
  <c r="L9" i="4" s="1"/>
  <c r="G5" i="4"/>
  <c r="L12" i="4" s="1"/>
  <c r="G6" i="4"/>
  <c r="L15" i="4" s="1"/>
  <c r="G7" i="4"/>
  <c r="L18" i="4" s="1"/>
  <c r="G8" i="4"/>
  <c r="L21" i="4" s="1"/>
  <c r="G9" i="4"/>
  <c r="L24" i="4" s="1"/>
  <c r="G10" i="4"/>
  <c r="L27" i="4" s="1"/>
  <c r="G11" i="4"/>
  <c r="L30" i="4" s="1"/>
  <c r="G12" i="4"/>
  <c r="L33" i="4" s="1"/>
  <c r="G13" i="4"/>
  <c r="L36" i="4" s="1"/>
  <c r="G14" i="4"/>
  <c r="L39" i="4" s="1"/>
  <c r="G15" i="4"/>
  <c r="L42" i="4" s="1"/>
  <c r="G16" i="4"/>
  <c r="L45" i="4" s="1"/>
  <c r="G17" i="4"/>
  <c r="L48" i="4" s="1"/>
  <c r="G18" i="4"/>
  <c r="L51" i="4" s="1"/>
  <c r="G19" i="4"/>
  <c r="L54" i="4" s="1"/>
  <c r="G20" i="4"/>
  <c r="L57" i="4" s="1"/>
  <c r="G21" i="4"/>
  <c r="L60" i="4" s="1"/>
  <c r="G22" i="4"/>
  <c r="L63" i="4" s="1"/>
  <c r="G23" i="4"/>
  <c r="L66" i="4" s="1"/>
  <c r="G24" i="4"/>
  <c r="L69" i="4" s="1"/>
  <c r="G25" i="4"/>
  <c r="L72" i="4" s="1"/>
  <c r="G26" i="4"/>
  <c r="L75" i="4" s="1"/>
  <c r="G27" i="4"/>
  <c r="L78" i="4" s="1"/>
  <c r="G28" i="4"/>
  <c r="L81" i="4" s="1"/>
  <c r="G29" i="4"/>
  <c r="L84" i="4" s="1"/>
  <c r="G30" i="4"/>
  <c r="L87" i="4" s="1"/>
  <c r="G31" i="4"/>
  <c r="L90" i="4" s="1"/>
  <c r="G32" i="4"/>
  <c r="L93" i="4" s="1"/>
  <c r="G33" i="4"/>
  <c r="L96" i="4" s="1"/>
  <c r="G34" i="4"/>
  <c r="L99" i="4" s="1"/>
  <c r="G35" i="4"/>
  <c r="L102" i="4" s="1"/>
  <c r="G36" i="4"/>
  <c r="L105" i="4" s="1"/>
  <c r="G37" i="4"/>
  <c r="L108" i="4" s="1"/>
  <c r="G38" i="4"/>
  <c r="L111" i="4" s="1"/>
  <c r="G39" i="4"/>
  <c r="L114" i="4" s="1"/>
  <c r="G40" i="4"/>
  <c r="L117" i="4" s="1"/>
  <c r="G41" i="4"/>
  <c r="L120" i="4" s="1"/>
  <c r="G42" i="4"/>
  <c r="L123" i="4" s="1"/>
  <c r="G43" i="4"/>
  <c r="L126" i="4" s="1"/>
  <c r="G44" i="4"/>
  <c r="L129" i="4" s="1"/>
  <c r="G45" i="4"/>
  <c r="L132" i="4" s="1"/>
  <c r="G46" i="4"/>
  <c r="L135" i="4" s="1"/>
  <c r="G47" i="4"/>
  <c r="L138" i="4" s="1"/>
  <c r="G48" i="4"/>
  <c r="L141" i="4" s="1"/>
  <c r="G49" i="4"/>
  <c r="L144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A13" i="3"/>
  <c r="A12" i="3"/>
  <c r="A11" i="3"/>
  <c r="A8" i="3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G52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50" i="4"/>
  <c r="G102" i="4"/>
  <c r="A10" i="3"/>
  <c r="A9" i="3"/>
  <c r="A7" i="3"/>
  <c r="G50" i="4"/>
  <c r="L147" i="4" s="1"/>
  <c r="G51" i="4"/>
  <c r="G53" i="4"/>
  <c r="L156" i="4" s="1"/>
  <c r="G54" i="4"/>
  <c r="G55" i="4"/>
  <c r="G56" i="4"/>
  <c r="G57" i="4"/>
  <c r="L168" i="4" s="1"/>
  <c r="G58" i="4"/>
  <c r="G59" i="4"/>
  <c r="G60" i="4"/>
  <c r="G61" i="4"/>
  <c r="L180" i="4" s="1"/>
  <c r="G62" i="4"/>
  <c r="G63" i="4"/>
  <c r="G64" i="4"/>
  <c r="L189" i="4" s="1"/>
  <c r="G65" i="4"/>
  <c r="L192" i="4" s="1"/>
  <c r="G66" i="4"/>
  <c r="G67" i="4"/>
  <c r="G68" i="4"/>
  <c r="G69" i="4"/>
  <c r="L204" i="4" s="1"/>
  <c r="G70" i="4"/>
  <c r="G71" i="4"/>
  <c r="G72" i="4"/>
  <c r="L213" i="4" s="1"/>
  <c r="G73" i="4"/>
  <c r="L216" i="4" s="1"/>
  <c r="G74" i="4"/>
  <c r="G75" i="4"/>
  <c r="G76" i="4"/>
  <c r="G77" i="4"/>
  <c r="L228" i="4" s="1"/>
  <c r="G78" i="4"/>
  <c r="L231" i="4" s="1"/>
  <c r="G79" i="4"/>
  <c r="G80" i="4"/>
  <c r="G81" i="4"/>
  <c r="L240" i="4" s="1"/>
  <c r="G82" i="4"/>
  <c r="G83" i="4"/>
  <c r="G84" i="4"/>
  <c r="G85" i="4"/>
  <c r="L252" i="4" s="1"/>
  <c r="G86" i="4"/>
  <c r="G87" i="4"/>
  <c r="G88" i="4"/>
  <c r="L261" i="4" s="1"/>
  <c r="G89" i="4"/>
  <c r="L264" i="4" s="1"/>
  <c r="G90" i="4"/>
  <c r="G91" i="4"/>
  <c r="G92" i="4"/>
  <c r="G93" i="4"/>
  <c r="L276" i="4" s="1"/>
  <c r="G94" i="4"/>
  <c r="G95" i="4"/>
  <c r="G96" i="4"/>
  <c r="G97" i="4"/>
  <c r="L288" i="4" s="1"/>
  <c r="G98" i="4"/>
  <c r="G99" i="4"/>
  <c r="G100" i="4"/>
  <c r="G101" i="4"/>
  <c r="L300" i="4" s="1"/>
  <c r="G103" i="4"/>
  <c r="G104" i="4"/>
  <c r="G105" i="4"/>
  <c r="G106" i="4"/>
  <c r="G107" i="4"/>
  <c r="G108" i="4"/>
  <c r="G109" i="4"/>
  <c r="L324" i="4" s="1"/>
  <c r="G110" i="4"/>
  <c r="L327" i="4" s="1"/>
  <c r="M327" i="4" s="1"/>
  <c r="G111" i="4"/>
  <c r="G112" i="4"/>
  <c r="G113" i="4"/>
  <c r="G114" i="4"/>
  <c r="G115" i="4"/>
  <c r="G116" i="4"/>
  <c r="G117" i="4"/>
  <c r="L348" i="4" s="1"/>
  <c r="G118" i="4"/>
  <c r="L351" i="4" s="1"/>
  <c r="M351" i="4" s="1"/>
  <c r="G119" i="4"/>
  <c r="G120" i="4"/>
  <c r="G121" i="4"/>
  <c r="G122" i="4"/>
  <c r="G123" i="4"/>
  <c r="G124" i="4"/>
  <c r="G125" i="4"/>
  <c r="L372" i="4" s="1"/>
  <c r="M372" i="4" s="1"/>
  <c r="G126" i="4"/>
  <c r="G127" i="4"/>
  <c r="G128" i="4"/>
  <c r="L381" i="4" s="1"/>
  <c r="G129" i="4"/>
  <c r="G130" i="4"/>
  <c r="G131" i="4"/>
  <c r="G132" i="4"/>
  <c r="G133" i="4"/>
  <c r="L396" i="4" s="1"/>
  <c r="G134" i="4"/>
  <c r="G135" i="4"/>
  <c r="G136" i="4"/>
  <c r="G137" i="4"/>
  <c r="G138" i="4"/>
  <c r="G139" i="4"/>
  <c r="G140" i="4"/>
  <c r="G141" i="4"/>
  <c r="L420" i="4" s="1"/>
  <c r="G142" i="4"/>
  <c r="G143" i="4"/>
  <c r="G144" i="4"/>
  <c r="G145" i="4"/>
  <c r="G146" i="4"/>
  <c r="G147" i="4"/>
  <c r="G148" i="4"/>
  <c r="G149" i="4"/>
  <c r="G150" i="4"/>
  <c r="L447" i="4" s="1"/>
  <c r="G151" i="4"/>
  <c r="G152" i="4"/>
  <c r="G153" i="4"/>
  <c r="G154" i="4"/>
  <c r="L459" i="4" s="1"/>
  <c r="G155" i="4"/>
  <c r="G156" i="4"/>
  <c r="G157" i="4"/>
  <c r="G158" i="4"/>
  <c r="G159" i="4"/>
  <c r="G160" i="4"/>
  <c r="G161" i="4"/>
  <c r="G162" i="4"/>
  <c r="L483" i="4" s="1"/>
  <c r="G163" i="4"/>
  <c r="L486" i="4" s="1"/>
  <c r="G164" i="4"/>
  <c r="G165" i="4"/>
  <c r="G166" i="4"/>
  <c r="L495" i="4" s="1"/>
  <c r="G167" i="4"/>
  <c r="G168" i="4"/>
  <c r="G169" i="4"/>
  <c r="G170" i="4"/>
  <c r="G171" i="4"/>
  <c r="G172" i="4"/>
  <c r="G173" i="4"/>
  <c r="L516" i="4" s="1"/>
  <c r="G174" i="4"/>
  <c r="L519" i="4" s="1"/>
  <c r="G175" i="4"/>
  <c r="L522" i="4" s="1"/>
  <c r="G176" i="4"/>
  <c r="G177" i="4"/>
  <c r="G178" i="4"/>
  <c r="L531" i="4" s="1"/>
  <c r="G179" i="4"/>
  <c r="G180" i="4"/>
  <c r="G181" i="4"/>
  <c r="L540" i="4" s="1"/>
  <c r="G182" i="4"/>
  <c r="L543" i="4" s="1"/>
  <c r="G183" i="4"/>
  <c r="G184" i="4"/>
  <c r="G185" i="4"/>
  <c r="G186" i="4"/>
  <c r="G187" i="4"/>
  <c r="L558" i="4" s="1"/>
  <c r="G188" i="4"/>
  <c r="G189" i="4"/>
  <c r="G190" i="4"/>
  <c r="G191" i="4"/>
  <c r="G192" i="4"/>
  <c r="G193" i="4"/>
  <c r="G194" i="4"/>
  <c r="L579" i="4" s="1"/>
  <c r="G195" i="4"/>
  <c r="L582" i="4" s="1"/>
  <c r="G196" i="4"/>
  <c r="G197" i="4"/>
  <c r="G198" i="4"/>
  <c r="L591" i="4" s="1"/>
  <c r="G199" i="4"/>
  <c r="L594" i="4" s="1"/>
  <c r="G200" i="4"/>
  <c r="G201" i="4"/>
  <c r="G202" i="4"/>
  <c r="G203" i="4"/>
  <c r="G204" i="4"/>
  <c r="G205" i="4"/>
  <c r="L612" i="4" s="1"/>
  <c r="G206" i="4"/>
  <c r="G207" i="4"/>
  <c r="L618" i="4" s="1"/>
  <c r="G208" i="4"/>
  <c r="G209" i="4"/>
  <c r="G210" i="4"/>
  <c r="L627" i="4" s="1"/>
  <c r="G211" i="4"/>
  <c r="G212" i="4"/>
  <c r="G213" i="4"/>
  <c r="L636" i="4" s="1"/>
  <c r="G214" i="4"/>
  <c r="L639" i="4" s="1"/>
  <c r="G215" i="4"/>
  <c r="G216" i="4"/>
  <c r="L615" i="4"/>
  <c r="L498" i="4"/>
  <c r="L432" i="4"/>
  <c r="L405" i="4"/>
  <c r="L399" i="4"/>
  <c r="L363" i="4"/>
  <c r="L333" i="4"/>
  <c r="L309" i="4"/>
  <c r="L303" i="4"/>
  <c r="M303" i="4" s="1"/>
  <c r="L279" i="4"/>
  <c r="M279" i="4" s="1"/>
  <c r="L255" i="4"/>
  <c r="M255" i="4" s="1"/>
  <c r="L207" i="4"/>
  <c r="L174" i="4"/>
  <c r="M174" i="4" s="1"/>
  <c r="L195" i="4"/>
  <c r="M195" i="4" s="1"/>
  <c r="L159" i="4"/>
  <c r="L153" i="4"/>
  <c r="M92" i="4" l="1"/>
  <c r="M91" i="4"/>
  <c r="M90" i="4"/>
  <c r="M80" i="4"/>
  <c r="M79" i="4"/>
  <c r="M78" i="4"/>
  <c r="M68" i="4"/>
  <c r="M67" i="4"/>
  <c r="M66" i="4"/>
  <c r="M56" i="4"/>
  <c r="M55" i="4"/>
  <c r="M54" i="4"/>
  <c r="M44" i="4"/>
  <c r="M43" i="4"/>
  <c r="M42" i="4"/>
  <c r="M32" i="4"/>
  <c r="M31" i="4"/>
  <c r="M30" i="4"/>
  <c r="M20" i="4"/>
  <c r="M19" i="4"/>
  <c r="M18" i="4"/>
  <c r="M8" i="4"/>
  <c r="M7" i="4"/>
  <c r="M6" i="4"/>
  <c r="M27" i="4"/>
  <c r="M29" i="4"/>
  <c r="M28" i="4"/>
  <c r="M75" i="4"/>
  <c r="M77" i="4"/>
  <c r="M76" i="4"/>
  <c r="M51" i="4"/>
  <c r="M53" i="4"/>
  <c r="M52" i="4"/>
  <c r="M15" i="4"/>
  <c r="M17" i="4"/>
  <c r="M16" i="4"/>
  <c r="M97" i="4"/>
  <c r="M96" i="4"/>
  <c r="M98" i="4"/>
  <c r="M85" i="4"/>
  <c r="M84" i="4"/>
  <c r="M86" i="4"/>
  <c r="M73" i="4"/>
  <c r="M72" i="4"/>
  <c r="M74" i="4"/>
  <c r="M61" i="4"/>
  <c r="M60" i="4"/>
  <c r="M62" i="4"/>
  <c r="M49" i="4"/>
  <c r="M48" i="4"/>
  <c r="M50" i="4"/>
  <c r="M37" i="4"/>
  <c r="M36" i="4"/>
  <c r="M38" i="4"/>
  <c r="M25" i="4"/>
  <c r="M24" i="4"/>
  <c r="M26" i="4"/>
  <c r="M13" i="4"/>
  <c r="M12" i="4"/>
  <c r="M14" i="4"/>
  <c r="M87" i="4"/>
  <c r="M89" i="4"/>
  <c r="M88" i="4"/>
  <c r="M63" i="4"/>
  <c r="M65" i="4"/>
  <c r="M64" i="4"/>
  <c r="M39" i="4"/>
  <c r="M41" i="4"/>
  <c r="M40" i="4"/>
  <c r="M3" i="4"/>
  <c r="N3" i="4" s="1"/>
  <c r="L3" i="1" s="1"/>
  <c r="M5" i="4"/>
  <c r="M4" i="4"/>
  <c r="M95" i="4"/>
  <c r="M94" i="4"/>
  <c r="M93" i="4"/>
  <c r="M83" i="4"/>
  <c r="M82" i="4"/>
  <c r="M81" i="4"/>
  <c r="M71" i="4"/>
  <c r="M70" i="4"/>
  <c r="M69" i="4"/>
  <c r="M59" i="4"/>
  <c r="M58" i="4"/>
  <c r="M57" i="4"/>
  <c r="M47" i="4"/>
  <c r="M46" i="4"/>
  <c r="M45" i="4"/>
  <c r="M35" i="4"/>
  <c r="M34" i="4"/>
  <c r="M33" i="4"/>
  <c r="M23" i="4"/>
  <c r="M22" i="4"/>
  <c r="M21" i="4"/>
  <c r="M11" i="4"/>
  <c r="M10" i="4"/>
  <c r="M9" i="4"/>
  <c r="N351" i="4"/>
  <c r="L351" i="1" s="1"/>
  <c r="M351" i="1" s="1"/>
  <c r="N327" i="4"/>
  <c r="L327" i="1" s="1"/>
  <c r="M327" i="1" s="1"/>
  <c r="N195" i="4"/>
  <c r="L195" i="1" s="1"/>
  <c r="N372" i="4"/>
  <c r="L372" i="1" s="1"/>
  <c r="M372" i="1" s="1"/>
  <c r="N174" i="4"/>
  <c r="L174" i="1" s="1"/>
  <c r="N279" i="4"/>
  <c r="L279" i="1" s="1"/>
  <c r="N255" i="4"/>
  <c r="L255" i="1" s="1"/>
  <c r="N303" i="4"/>
  <c r="L303" i="1" s="1"/>
  <c r="M303" i="1" s="1"/>
  <c r="M145" i="4"/>
  <c r="M144" i="4"/>
  <c r="M146" i="4"/>
  <c r="M133" i="4"/>
  <c r="M132" i="4"/>
  <c r="M134" i="4"/>
  <c r="M121" i="4"/>
  <c r="M120" i="4"/>
  <c r="M122" i="4"/>
  <c r="M109" i="4"/>
  <c r="M108" i="4"/>
  <c r="M110" i="4"/>
  <c r="M143" i="4"/>
  <c r="M131" i="4"/>
  <c r="M140" i="4"/>
  <c r="M139" i="4"/>
  <c r="M138" i="4"/>
  <c r="M128" i="4"/>
  <c r="M127" i="4"/>
  <c r="M126" i="4"/>
  <c r="M116" i="4"/>
  <c r="M115" i="4"/>
  <c r="M114" i="4"/>
  <c r="M104" i="4"/>
  <c r="M103" i="4"/>
  <c r="M102" i="4"/>
  <c r="M119" i="4"/>
  <c r="M135" i="4"/>
  <c r="M137" i="4"/>
  <c r="M136" i="4"/>
  <c r="M123" i="4"/>
  <c r="M125" i="4"/>
  <c r="M124" i="4"/>
  <c r="M111" i="4"/>
  <c r="M113" i="4"/>
  <c r="M112" i="4"/>
  <c r="M99" i="4"/>
  <c r="M101" i="4"/>
  <c r="M100" i="4"/>
  <c r="M107" i="4"/>
  <c r="M141" i="4"/>
  <c r="M129" i="4"/>
  <c r="M117" i="4"/>
  <c r="M105" i="4"/>
  <c r="M142" i="4"/>
  <c r="M130" i="4"/>
  <c r="M118" i="4"/>
  <c r="M106" i="4"/>
  <c r="L375" i="4"/>
  <c r="L339" i="4"/>
  <c r="M339" i="4" s="1"/>
  <c r="L435" i="4"/>
  <c r="L507" i="4"/>
  <c r="M509" i="4" s="1"/>
  <c r="L555" i="4"/>
  <c r="M555" i="4" s="1"/>
  <c r="L315" i="4"/>
  <c r="M315" i="4" s="1"/>
  <c r="L411" i="4"/>
  <c r="M411" i="4" s="1"/>
  <c r="L471" i="4"/>
  <c r="M473" i="4" s="1"/>
  <c r="L603" i="4"/>
  <c r="L222" i="4"/>
  <c r="L357" i="4"/>
  <c r="L387" i="4"/>
  <c r="L423" i="4"/>
  <c r="M421" i="4" s="1"/>
  <c r="L567" i="4"/>
  <c r="L162" i="4"/>
  <c r="M161" i="4" s="1"/>
  <c r="L150" i="4"/>
  <c r="M152" i="4" s="1"/>
  <c r="L198" i="4"/>
  <c r="M198" i="4" s="1"/>
  <c r="L234" i="4"/>
  <c r="M234" i="4" s="1"/>
  <c r="L267" i="4"/>
  <c r="M267" i="4" s="1"/>
  <c r="L294" i="4"/>
  <c r="L321" i="4"/>
  <c r="M322" i="4" s="1"/>
  <c r="L345" i="4"/>
  <c r="M347" i="4" s="1"/>
  <c r="L369" i="4"/>
  <c r="M370" i="4" s="1"/>
  <c r="L393" i="4"/>
  <c r="M393" i="4" s="1"/>
  <c r="L417" i="4"/>
  <c r="L453" i="4"/>
  <c r="M453" i="4" s="1"/>
  <c r="L534" i="4"/>
  <c r="L630" i="4"/>
  <c r="M629" i="4" s="1"/>
  <c r="L282" i="4"/>
  <c r="M282" i="4" s="1"/>
  <c r="L183" i="4"/>
  <c r="M183" i="4" s="1"/>
  <c r="L171" i="4"/>
  <c r="M171" i="4" s="1"/>
  <c r="L219" i="4"/>
  <c r="M219" i="4" s="1"/>
  <c r="L246" i="4"/>
  <c r="M246" i="4" s="1"/>
  <c r="L270" i="4"/>
  <c r="M270" i="4" s="1"/>
  <c r="L546" i="4"/>
  <c r="M546" i="4" s="1"/>
  <c r="L570" i="4"/>
  <c r="M641" i="4"/>
  <c r="M350" i="4"/>
  <c r="L165" i="4"/>
  <c r="M167" i="4" s="1"/>
  <c r="L285" i="4"/>
  <c r="M283" i="4" s="1"/>
  <c r="L441" i="4"/>
  <c r="L564" i="4"/>
  <c r="L237" i="4"/>
  <c r="M239" i="4" s="1"/>
  <c r="L465" i="4"/>
  <c r="L474" i="4"/>
  <c r="M474" i="4" s="1"/>
  <c r="L462" i="4"/>
  <c r="M461" i="4" s="1"/>
  <c r="L450" i="4"/>
  <c r="M449" i="4" s="1"/>
  <c r="L438" i="4"/>
  <c r="M438" i="4" s="1"/>
  <c r="L426" i="4"/>
  <c r="L186" i="4"/>
  <c r="M186" i="4" s="1"/>
  <c r="L201" i="4"/>
  <c r="M202" i="4" s="1"/>
  <c r="L210" i="4"/>
  <c r="M210" i="4" s="1"/>
  <c r="L225" i="4"/>
  <c r="M227" i="4" s="1"/>
  <c r="L243" i="4"/>
  <c r="M243" i="4" s="1"/>
  <c r="L258" i="4"/>
  <c r="M258" i="4" s="1"/>
  <c r="L273" i="4"/>
  <c r="M273" i="4" s="1"/>
  <c r="L291" i="4"/>
  <c r="M291" i="4" s="1"/>
  <c r="L306" i="4"/>
  <c r="M307" i="4" s="1"/>
  <c r="L318" i="4"/>
  <c r="L330" i="4"/>
  <c r="M331" i="4" s="1"/>
  <c r="L342" i="4"/>
  <c r="L354" i="4"/>
  <c r="M355" i="4" s="1"/>
  <c r="L366" i="4"/>
  <c r="M366" i="4" s="1"/>
  <c r="L378" i="4"/>
  <c r="M378" i="4" s="1"/>
  <c r="L390" i="4"/>
  <c r="M390" i="4" s="1"/>
  <c r="L402" i="4"/>
  <c r="M403" i="4" s="1"/>
  <c r="L414" i="4"/>
  <c r="L429" i="4"/>
  <c r="L444" i="4"/>
  <c r="M443" i="4" s="1"/>
  <c r="L468" i="4"/>
  <c r="M469" i="4" s="1"/>
  <c r="L492" i="4"/>
  <c r="M492" i="4" s="1"/>
  <c r="L510" i="4"/>
  <c r="M508" i="4" s="1"/>
  <c r="L528" i="4"/>
  <c r="M529" i="4" s="1"/>
  <c r="L552" i="4"/>
  <c r="L588" i="4"/>
  <c r="M588" i="4" s="1"/>
  <c r="L606" i="4"/>
  <c r="L624" i="4"/>
  <c r="M625" i="4" s="1"/>
  <c r="M302" i="4"/>
  <c r="O303" i="4" s="1"/>
  <c r="M278" i="4"/>
  <c r="O279" i="4" s="1"/>
  <c r="M242" i="4"/>
  <c r="M230" i="4"/>
  <c r="M194" i="4"/>
  <c r="L177" i="4"/>
  <c r="M178" i="4" s="1"/>
  <c r="L249" i="4"/>
  <c r="M247" i="4" s="1"/>
  <c r="L297" i="4"/>
  <c r="M295" i="4" s="1"/>
  <c r="L312" i="4"/>
  <c r="M310" i="4" s="1"/>
  <c r="L336" i="4"/>
  <c r="M336" i="4" s="1"/>
  <c r="L360" i="4"/>
  <c r="M361" i="4" s="1"/>
  <c r="L384" i="4"/>
  <c r="L408" i="4"/>
  <c r="L456" i="4"/>
  <c r="M458" i="4" s="1"/>
  <c r="L480" i="4"/>
  <c r="M481" i="4" s="1"/>
  <c r="L504" i="4"/>
  <c r="M505" i="4" s="1"/>
  <c r="L576" i="4"/>
  <c r="M576" i="4" s="1"/>
  <c r="L600" i="4"/>
  <c r="M602" i="4" s="1"/>
  <c r="L645" i="4"/>
  <c r="L633" i="4"/>
  <c r="M635" i="4" s="1"/>
  <c r="L621" i="4"/>
  <c r="L609" i="4"/>
  <c r="M610" i="4" s="1"/>
  <c r="L597" i="4"/>
  <c r="L585" i="4"/>
  <c r="M585" i="4" s="1"/>
  <c r="L573" i="4"/>
  <c r="M573" i="4" s="1"/>
  <c r="L561" i="4"/>
  <c r="M559" i="4" s="1"/>
  <c r="L549" i="4"/>
  <c r="M549" i="4" s="1"/>
  <c r="L537" i="4"/>
  <c r="L525" i="4"/>
  <c r="M525" i="4" s="1"/>
  <c r="L513" i="4"/>
  <c r="M514" i="4" s="1"/>
  <c r="L501" i="4"/>
  <c r="M499" i="4" s="1"/>
  <c r="L489" i="4"/>
  <c r="M489" i="4" s="1"/>
  <c r="L477" i="4"/>
  <c r="M477" i="4" s="1"/>
  <c r="M168" i="4"/>
  <c r="M156" i="4"/>
  <c r="M154" i="4"/>
  <c r="M191" i="4"/>
  <c r="M155" i="4"/>
  <c r="M323" i="4"/>
  <c r="M326" i="4"/>
  <c r="O327" i="4" s="1"/>
  <c r="M338" i="4"/>
  <c r="M254" i="4"/>
  <c r="M252" i="4"/>
  <c r="M263" i="4"/>
  <c r="M166" i="4"/>
  <c r="M172" i="4"/>
  <c r="M222" i="4"/>
  <c r="M264" i="4"/>
  <c r="M288" i="4"/>
  <c r="M348" i="4"/>
  <c r="M216" i="4"/>
  <c r="M240" i="4"/>
  <c r="M206" i="4"/>
  <c r="M153" i="4"/>
  <c r="M197" i="4"/>
  <c r="M196" i="4"/>
  <c r="M214" i="4"/>
  <c r="M238" i="4"/>
  <c r="M262" i="4"/>
  <c r="M274" i="4"/>
  <c r="M211" i="4"/>
  <c r="M228" i="4"/>
  <c r="M324" i="4"/>
  <c r="M215" i="4"/>
  <c r="M276" i="4"/>
  <c r="M300" i="4"/>
  <c r="M157" i="4"/>
  <c r="M401" i="4"/>
  <c r="M400" i="4"/>
  <c r="M399" i="4"/>
  <c r="M447" i="4"/>
  <c r="M498" i="4"/>
  <c r="M547" i="4"/>
  <c r="M570" i="4"/>
  <c r="M606" i="4"/>
  <c r="M207" i="4"/>
  <c r="M427" i="4"/>
  <c r="M426" i="4"/>
  <c r="M526" i="4"/>
  <c r="M621" i="4"/>
  <c r="M377" i="4"/>
  <c r="M375" i="4"/>
  <c r="M459" i="4"/>
  <c r="M643" i="4"/>
  <c r="M158" i="4"/>
  <c r="M404" i="4"/>
  <c r="M402" i="4"/>
  <c r="M609" i="4"/>
  <c r="M611" i="4"/>
  <c r="M634" i="4"/>
  <c r="M192" i="4"/>
  <c r="M208" i="4"/>
  <c r="M268" i="4"/>
  <c r="M308" i="4"/>
  <c r="M332" i="4"/>
  <c r="M352" i="4"/>
  <c r="M159" i="4"/>
  <c r="M381" i="4"/>
  <c r="M405" i="4"/>
  <c r="M407" i="4"/>
  <c r="M406" i="4"/>
  <c r="M417" i="4"/>
  <c r="M419" i="4"/>
  <c r="M418" i="4"/>
  <c r="M429" i="4"/>
  <c r="M431" i="4"/>
  <c r="M430" i="4"/>
  <c r="M441" i="4"/>
  <c r="M517" i="4"/>
  <c r="M516" i="4"/>
  <c r="M518" i="4"/>
  <c r="M541" i="4"/>
  <c r="M540" i="4"/>
  <c r="M542" i="4"/>
  <c r="M552" i="4"/>
  <c r="M564" i="4"/>
  <c r="M600" i="4"/>
  <c r="M613" i="4"/>
  <c r="M612" i="4"/>
  <c r="M614" i="4"/>
  <c r="M637" i="4"/>
  <c r="M636" i="4"/>
  <c r="M638" i="4"/>
  <c r="M177" i="4"/>
  <c r="M189" i="4"/>
  <c r="M193" i="4"/>
  <c r="M205" i="4"/>
  <c r="M213" i="4"/>
  <c r="M225" i="4"/>
  <c r="M229" i="4"/>
  <c r="M253" i="4"/>
  <c r="M261" i="4"/>
  <c r="M265" i="4"/>
  <c r="M277" i="4"/>
  <c r="M281" i="4"/>
  <c r="M289" i="4"/>
  <c r="M301" i="4"/>
  <c r="M305" i="4"/>
  <c r="M309" i="4"/>
  <c r="M321" i="4"/>
  <c r="M325" i="4"/>
  <c r="M329" i="4"/>
  <c r="M333" i="4"/>
  <c r="M349" i="4"/>
  <c r="M357" i="4"/>
  <c r="M435" i="4"/>
  <c r="M522" i="4"/>
  <c r="M582" i="4"/>
  <c r="M620" i="4"/>
  <c r="M618" i="4"/>
  <c r="M179" i="4"/>
  <c r="M187" i="4"/>
  <c r="M231" i="4"/>
  <c r="M462" i="4"/>
  <c r="M513" i="4"/>
  <c r="M515" i="4"/>
  <c r="M537" i="4"/>
  <c r="M539" i="4"/>
  <c r="M538" i="4"/>
  <c r="M597" i="4"/>
  <c r="M180" i="4"/>
  <c r="M204" i="4"/>
  <c r="M212" i="4"/>
  <c r="M304" i="4"/>
  <c r="M328" i="4"/>
  <c r="M160" i="4"/>
  <c r="M176" i="4"/>
  <c r="M373" i="4"/>
  <c r="M374" i="4"/>
  <c r="M397" i="4"/>
  <c r="M396" i="4"/>
  <c r="M398" i="4"/>
  <c r="M408" i="4"/>
  <c r="M410" i="4"/>
  <c r="M420" i="4"/>
  <c r="M433" i="4"/>
  <c r="M432" i="4"/>
  <c r="M434" i="4"/>
  <c r="M457" i="4"/>
  <c r="M456" i="4"/>
  <c r="M485" i="4"/>
  <c r="M484" i="4"/>
  <c r="M483" i="4"/>
  <c r="M497" i="4"/>
  <c r="M496" i="4"/>
  <c r="M495" i="4"/>
  <c r="M507" i="4"/>
  <c r="M521" i="4"/>
  <c r="M520" i="4"/>
  <c r="M519" i="4"/>
  <c r="M533" i="4"/>
  <c r="M532" i="4"/>
  <c r="M531" i="4"/>
  <c r="M543" i="4"/>
  <c r="M556" i="4"/>
  <c r="M567" i="4"/>
  <c r="M581" i="4"/>
  <c r="M580" i="4"/>
  <c r="M579" i="4"/>
  <c r="M593" i="4"/>
  <c r="M592" i="4"/>
  <c r="M591" i="4"/>
  <c r="M605" i="4"/>
  <c r="M604" i="4"/>
  <c r="M603" i="4"/>
  <c r="M617" i="4"/>
  <c r="M616" i="4"/>
  <c r="M615" i="4"/>
  <c r="M627" i="4"/>
  <c r="M640" i="4"/>
  <c r="M639" i="4"/>
  <c r="M190" i="4"/>
  <c r="M294" i="4"/>
  <c r="M306" i="4"/>
  <c r="M363" i="4"/>
  <c r="M387" i="4"/>
  <c r="M425" i="4"/>
  <c r="M424" i="4"/>
  <c r="M487" i="4"/>
  <c r="M486" i="4"/>
  <c r="M536" i="4"/>
  <c r="M535" i="4"/>
  <c r="M534" i="4"/>
  <c r="M558" i="4"/>
  <c r="M596" i="4"/>
  <c r="M594" i="4"/>
  <c r="M149" i="4"/>
  <c r="M147" i="4"/>
  <c r="M150" i="4" l="1"/>
  <c r="M275" i="4"/>
  <c r="M314" i="4"/>
  <c r="M371" i="4"/>
  <c r="O372" i="4" s="1"/>
  <c r="M439" i="4"/>
  <c r="N439" i="4" s="1"/>
  <c r="L439" i="1" s="1"/>
  <c r="M439" i="1" s="1"/>
  <c r="M369" i="4"/>
  <c r="M460" i="4"/>
  <c r="M561" i="4"/>
  <c r="M334" i="4"/>
  <c r="M560" i="4"/>
  <c r="M472" i="4"/>
  <c r="M354" i="4"/>
  <c r="M468" i="4"/>
  <c r="M422" i="4"/>
  <c r="M440" i="4"/>
  <c r="M583" i="4"/>
  <c r="M163" i="4"/>
  <c r="M379" i="4"/>
  <c r="M412" i="4"/>
  <c r="M319" i="4"/>
  <c r="M436" i="4"/>
  <c r="M601" i="4"/>
  <c r="M394" i="4"/>
  <c r="M409" i="4"/>
  <c r="M217" i="4"/>
  <c r="M450" i="4"/>
  <c r="M562" i="4"/>
  <c r="M488" i="4"/>
  <c r="M563" i="4"/>
  <c r="M471" i="4"/>
  <c r="N471" i="4" s="1"/>
  <c r="L471" i="1" s="1"/>
  <c r="M471" i="1" s="1"/>
  <c r="M470" i="4"/>
  <c r="O470" i="4" s="1"/>
  <c r="M353" i="4"/>
  <c r="N353" i="4" s="1"/>
  <c r="L353" i="1" s="1"/>
  <c r="M353" i="1" s="1"/>
  <c r="M577" i="4"/>
  <c r="M330" i="4"/>
  <c r="M280" i="4"/>
  <c r="M162" i="4"/>
  <c r="M584" i="4"/>
  <c r="M337" i="4"/>
  <c r="M245" i="4"/>
  <c r="M380" i="4"/>
  <c r="M475" i="4"/>
  <c r="M311" i="4"/>
  <c r="M185" i="4"/>
  <c r="M312" i="4"/>
  <c r="M385" i="4"/>
  <c r="M218" i="4"/>
  <c r="M376" i="4"/>
  <c r="M437" i="4"/>
  <c r="M578" i="4"/>
  <c r="M512" i="4"/>
  <c r="M356" i="4"/>
  <c r="M317" i="4"/>
  <c r="M184" i="4"/>
  <c r="M423" i="4"/>
  <c r="M244" i="4"/>
  <c r="M241" i="4"/>
  <c r="M181" i="4"/>
  <c r="M553" i="4"/>
  <c r="M151" i="4"/>
  <c r="M500" i="4"/>
  <c r="M169" i="4"/>
  <c r="M165" i="4"/>
  <c r="N559" i="4"/>
  <c r="L559" i="1" s="1"/>
  <c r="M559" i="1" s="1"/>
  <c r="O559" i="4"/>
  <c r="N536" i="4"/>
  <c r="L536" i="1" s="1"/>
  <c r="M536" i="1" s="1"/>
  <c r="O536" i="4"/>
  <c r="N424" i="4"/>
  <c r="L424" i="1" s="1"/>
  <c r="M424" i="1" s="1"/>
  <c r="O424" i="4"/>
  <c r="N363" i="4"/>
  <c r="L363" i="1" s="1"/>
  <c r="M363" i="1" s="1"/>
  <c r="N294" i="4"/>
  <c r="L294" i="1" s="1"/>
  <c r="N641" i="4"/>
  <c r="L641" i="1" s="1"/>
  <c r="M641" i="1" s="1"/>
  <c r="O641" i="4"/>
  <c r="N617" i="4"/>
  <c r="L617" i="1" s="1"/>
  <c r="M617" i="1" s="1"/>
  <c r="O617" i="4"/>
  <c r="N591" i="4"/>
  <c r="L591" i="1" s="1"/>
  <c r="M591" i="1" s="1"/>
  <c r="N580" i="4"/>
  <c r="L580" i="1" s="1"/>
  <c r="M580" i="1" s="1"/>
  <c r="O580" i="4"/>
  <c r="N543" i="4"/>
  <c r="L543" i="1" s="1"/>
  <c r="M543" i="1" s="1"/>
  <c r="O543" i="4"/>
  <c r="N519" i="4"/>
  <c r="L519" i="1" s="1"/>
  <c r="M519" i="1" s="1"/>
  <c r="O519" i="4"/>
  <c r="N508" i="4"/>
  <c r="L508" i="1" s="1"/>
  <c r="M508" i="1" s="1"/>
  <c r="O508" i="4"/>
  <c r="N497" i="4"/>
  <c r="L497" i="1" s="1"/>
  <c r="M497" i="1" s="1"/>
  <c r="O497" i="4"/>
  <c r="N470" i="4"/>
  <c r="L470" i="1" s="1"/>
  <c r="M470" i="1" s="1"/>
  <c r="N456" i="4"/>
  <c r="L456" i="1" s="1"/>
  <c r="M456" i="1" s="1"/>
  <c r="N433" i="4"/>
  <c r="L433" i="1" s="1"/>
  <c r="M433" i="1" s="1"/>
  <c r="O433" i="4"/>
  <c r="N410" i="4"/>
  <c r="L410" i="1" s="1"/>
  <c r="M410" i="1" s="1"/>
  <c r="O410" i="4"/>
  <c r="N396" i="4"/>
  <c r="L396" i="1" s="1"/>
  <c r="M396" i="1" s="1"/>
  <c r="N176" i="4"/>
  <c r="L176" i="1" s="1"/>
  <c r="N328" i="4"/>
  <c r="L328" i="1" s="1"/>
  <c r="M328" i="1" s="1"/>
  <c r="O328" i="4"/>
  <c r="N212" i="4"/>
  <c r="L212" i="1" s="1"/>
  <c r="O212" i="4"/>
  <c r="N538" i="4"/>
  <c r="L538" i="1" s="1"/>
  <c r="M538" i="1" s="1"/>
  <c r="O538" i="4"/>
  <c r="N515" i="4"/>
  <c r="L515" i="1" s="1"/>
  <c r="M515" i="1" s="1"/>
  <c r="O515" i="4"/>
  <c r="O439" i="4"/>
  <c r="N187" i="4"/>
  <c r="L187" i="1" s="1"/>
  <c r="O187" i="4"/>
  <c r="N582" i="4"/>
  <c r="L582" i="1" s="1"/>
  <c r="M582" i="1" s="1"/>
  <c r="O582" i="4"/>
  <c r="N435" i="4"/>
  <c r="L435" i="1" s="1"/>
  <c r="M435" i="1" s="1"/>
  <c r="O435" i="4"/>
  <c r="N329" i="4"/>
  <c r="L329" i="1" s="1"/>
  <c r="M329" i="1" s="1"/>
  <c r="O329" i="4"/>
  <c r="N309" i="4"/>
  <c r="L309" i="1" s="1"/>
  <c r="M309" i="1" s="1"/>
  <c r="O309" i="4"/>
  <c r="N281" i="4"/>
  <c r="L281" i="1" s="1"/>
  <c r="O281" i="4"/>
  <c r="N261" i="4"/>
  <c r="L261" i="1" s="1"/>
  <c r="N229" i="4"/>
  <c r="L229" i="1" s="1"/>
  <c r="O229" i="4"/>
  <c r="N205" i="4"/>
  <c r="L205" i="1" s="1"/>
  <c r="O205" i="4"/>
  <c r="N177" i="4"/>
  <c r="L177" i="1" s="1"/>
  <c r="O177" i="4"/>
  <c r="N614" i="4"/>
  <c r="L614" i="1" s="1"/>
  <c r="M614" i="1" s="1"/>
  <c r="O614" i="4"/>
  <c r="N600" i="4"/>
  <c r="L600" i="1" s="1"/>
  <c r="M600" i="1" s="1"/>
  <c r="N577" i="4"/>
  <c r="L577" i="1" s="1"/>
  <c r="M577" i="1" s="1"/>
  <c r="O577" i="4"/>
  <c r="N542" i="4"/>
  <c r="L542" i="1" s="1"/>
  <c r="M542" i="1" s="1"/>
  <c r="O542" i="4"/>
  <c r="N516" i="4"/>
  <c r="L516" i="1" s="1"/>
  <c r="M516" i="1" s="1"/>
  <c r="O516" i="4"/>
  <c r="N430" i="4"/>
  <c r="L430" i="1" s="1"/>
  <c r="M430" i="1" s="1"/>
  <c r="O430" i="4"/>
  <c r="N419" i="4"/>
  <c r="L419" i="1" s="1"/>
  <c r="M419" i="1" s="1"/>
  <c r="O419" i="4"/>
  <c r="N405" i="4"/>
  <c r="L405" i="1" s="1"/>
  <c r="M405" i="1" s="1"/>
  <c r="O405" i="4"/>
  <c r="N369" i="4"/>
  <c r="L369" i="1" s="1"/>
  <c r="M369" i="1" s="1"/>
  <c r="N352" i="4"/>
  <c r="L352" i="1" s="1"/>
  <c r="M352" i="1" s="1"/>
  <c r="O352" i="4"/>
  <c r="N208" i="4"/>
  <c r="L208" i="1" s="1"/>
  <c r="O208" i="4"/>
  <c r="N611" i="4"/>
  <c r="L611" i="1" s="1"/>
  <c r="M611" i="1" s="1"/>
  <c r="O611" i="4"/>
  <c r="N404" i="4"/>
  <c r="L404" i="1" s="1"/>
  <c r="M404" i="1" s="1"/>
  <c r="O404" i="4"/>
  <c r="N642" i="4"/>
  <c r="L642" i="1" s="1"/>
  <c r="M642" i="1" s="1"/>
  <c r="O642" i="4"/>
  <c r="N460" i="4"/>
  <c r="L460" i="1" s="1"/>
  <c r="M460" i="1" s="1"/>
  <c r="O460" i="4"/>
  <c r="N377" i="4"/>
  <c r="L377" i="1" s="1"/>
  <c r="M377" i="1" s="1"/>
  <c r="O377" i="4"/>
  <c r="N561" i="4"/>
  <c r="L561" i="1" s="1"/>
  <c r="M561" i="1" s="1"/>
  <c r="O561" i="4"/>
  <c r="N427" i="4"/>
  <c r="L427" i="1" s="1"/>
  <c r="M427" i="1" s="1"/>
  <c r="O427" i="4"/>
  <c r="N570" i="4"/>
  <c r="L570" i="1" s="1"/>
  <c r="M570" i="1" s="1"/>
  <c r="N447" i="4"/>
  <c r="L447" i="1" s="1"/>
  <c r="M447" i="1" s="1"/>
  <c r="N157" i="4"/>
  <c r="L157" i="1" s="1"/>
  <c r="O157" i="4"/>
  <c r="N324" i="4"/>
  <c r="L324" i="1" s="1"/>
  <c r="M324" i="1" s="1"/>
  <c r="O324" i="4"/>
  <c r="N334" i="4"/>
  <c r="L334" i="1" s="1"/>
  <c r="M334" i="1" s="1"/>
  <c r="O334" i="4"/>
  <c r="N274" i="4"/>
  <c r="L274" i="1" s="1"/>
  <c r="O274" i="4"/>
  <c r="N196" i="4"/>
  <c r="L196" i="1" s="1"/>
  <c r="O196" i="4"/>
  <c r="N153" i="4"/>
  <c r="L153" i="1" s="1"/>
  <c r="O153" i="4"/>
  <c r="N348" i="4"/>
  <c r="L348" i="1" s="1"/>
  <c r="M348" i="1" s="1"/>
  <c r="O348" i="4"/>
  <c r="N172" i="4"/>
  <c r="L172" i="1" s="1"/>
  <c r="O172" i="4"/>
  <c r="N252" i="4"/>
  <c r="L252" i="1" s="1"/>
  <c r="N338" i="4"/>
  <c r="L338" i="1" s="1"/>
  <c r="M338" i="1" s="1"/>
  <c r="O338" i="4"/>
  <c r="N155" i="4"/>
  <c r="L155" i="1" s="1"/>
  <c r="O155" i="4"/>
  <c r="N168" i="4"/>
  <c r="L168" i="1" s="1"/>
  <c r="O168" i="4"/>
  <c r="N336" i="4"/>
  <c r="L336" i="1" s="1"/>
  <c r="M336" i="1" s="1"/>
  <c r="N178" i="4"/>
  <c r="L178" i="1" s="1"/>
  <c r="O178" i="4"/>
  <c r="N242" i="4"/>
  <c r="L242" i="1" s="1"/>
  <c r="O242" i="4"/>
  <c r="N378" i="4"/>
  <c r="L378" i="1" s="1"/>
  <c r="M378" i="1" s="1"/>
  <c r="O378" i="4"/>
  <c r="N331" i="4"/>
  <c r="L331" i="1" s="1"/>
  <c r="M331" i="1" s="1"/>
  <c r="O331" i="4"/>
  <c r="N210" i="4"/>
  <c r="L210" i="1" s="1"/>
  <c r="N283" i="4"/>
  <c r="L283" i="1" s="1"/>
  <c r="O283" i="4"/>
  <c r="N219" i="4"/>
  <c r="L219" i="1" s="1"/>
  <c r="O219" i="4"/>
  <c r="N629" i="4"/>
  <c r="L629" i="1" s="1"/>
  <c r="M629" i="1" s="1"/>
  <c r="N393" i="4"/>
  <c r="L393" i="1" s="1"/>
  <c r="M393" i="1" s="1"/>
  <c r="N152" i="4"/>
  <c r="L152" i="1" s="1"/>
  <c r="O152" i="4"/>
  <c r="N106" i="4"/>
  <c r="L106" i="1" s="1"/>
  <c r="O106" i="4"/>
  <c r="N105" i="4"/>
  <c r="L105" i="1" s="1"/>
  <c r="O105" i="4"/>
  <c r="N107" i="4"/>
  <c r="L107" i="1" s="1"/>
  <c r="O107" i="4"/>
  <c r="N112" i="4"/>
  <c r="L112" i="1" s="1"/>
  <c r="O112" i="4"/>
  <c r="N125" i="4"/>
  <c r="L125" i="1" s="1"/>
  <c r="O125" i="4"/>
  <c r="N135" i="4"/>
  <c r="L135" i="1" s="1"/>
  <c r="O135" i="4"/>
  <c r="N104" i="4"/>
  <c r="L104" i="1" s="1"/>
  <c r="O104" i="4"/>
  <c r="N126" i="4"/>
  <c r="L126" i="1" s="1"/>
  <c r="O126" i="4"/>
  <c r="N139" i="4"/>
  <c r="L139" i="1" s="1"/>
  <c r="O139" i="4"/>
  <c r="N110" i="4"/>
  <c r="L110" i="1" s="1"/>
  <c r="O110" i="4"/>
  <c r="N120" i="4"/>
  <c r="L120" i="1" s="1"/>
  <c r="O120" i="4"/>
  <c r="N133" i="4"/>
  <c r="L133" i="1" s="1"/>
  <c r="O133" i="4"/>
  <c r="O9" i="4"/>
  <c r="N9" i="4"/>
  <c r="L9" i="1" s="1"/>
  <c r="O22" i="4"/>
  <c r="N22" i="4"/>
  <c r="L22" i="1" s="1"/>
  <c r="O35" i="4"/>
  <c r="N35" i="4"/>
  <c r="L35" i="1" s="1"/>
  <c r="O57" i="4"/>
  <c r="N57" i="4"/>
  <c r="L57" i="1" s="1"/>
  <c r="O70" i="4"/>
  <c r="N70" i="4"/>
  <c r="L70" i="1" s="1"/>
  <c r="O83" i="4"/>
  <c r="N83" i="4"/>
  <c r="L83" i="1" s="1"/>
  <c r="O4" i="4"/>
  <c r="N4" i="4"/>
  <c r="L4" i="1" s="1"/>
  <c r="O41" i="4"/>
  <c r="N41" i="4"/>
  <c r="L41" i="1" s="1"/>
  <c r="O63" i="4"/>
  <c r="N63" i="4"/>
  <c r="L63" i="1" s="1"/>
  <c r="O14" i="4"/>
  <c r="N14" i="4"/>
  <c r="L14" i="1" s="1"/>
  <c r="O24" i="4"/>
  <c r="N24" i="4"/>
  <c r="L24" i="1" s="1"/>
  <c r="O37" i="4"/>
  <c r="N37" i="4"/>
  <c r="L37" i="1" s="1"/>
  <c r="O62" i="4"/>
  <c r="N62" i="4"/>
  <c r="L62" i="1" s="1"/>
  <c r="O72" i="4"/>
  <c r="N72" i="4"/>
  <c r="L72" i="1" s="1"/>
  <c r="O85" i="4"/>
  <c r="N85" i="4"/>
  <c r="L85" i="1" s="1"/>
  <c r="O16" i="4"/>
  <c r="N16" i="4"/>
  <c r="L16" i="1" s="1"/>
  <c r="O53" i="4"/>
  <c r="N53" i="4"/>
  <c r="L53" i="1" s="1"/>
  <c r="O75" i="4"/>
  <c r="N75" i="4"/>
  <c r="L75" i="1" s="1"/>
  <c r="O6" i="4"/>
  <c r="N6" i="4"/>
  <c r="L6" i="1" s="1"/>
  <c r="O19" i="4"/>
  <c r="N19" i="4"/>
  <c r="L19" i="1" s="1"/>
  <c r="O32" i="4"/>
  <c r="N32" i="4"/>
  <c r="L32" i="1" s="1"/>
  <c r="O54" i="4"/>
  <c r="N54" i="4"/>
  <c r="L54" i="1" s="1"/>
  <c r="O67" i="4"/>
  <c r="N67" i="4"/>
  <c r="L67" i="1" s="1"/>
  <c r="O80" i="4"/>
  <c r="N80" i="4"/>
  <c r="L80" i="1" s="1"/>
  <c r="N560" i="4"/>
  <c r="L560" i="1" s="1"/>
  <c r="M560" i="1" s="1"/>
  <c r="O560" i="4"/>
  <c r="N486" i="4"/>
  <c r="L486" i="1" s="1"/>
  <c r="M486" i="1" s="1"/>
  <c r="O486" i="4"/>
  <c r="N472" i="4"/>
  <c r="L472" i="1" s="1"/>
  <c r="M472" i="1" s="1"/>
  <c r="O472" i="4"/>
  <c r="N425" i="4"/>
  <c r="L425" i="1" s="1"/>
  <c r="M425" i="1" s="1"/>
  <c r="O425" i="4"/>
  <c r="N354" i="4"/>
  <c r="L354" i="1" s="1"/>
  <c r="M354" i="1" s="1"/>
  <c r="O354" i="4"/>
  <c r="N190" i="4"/>
  <c r="L190" i="1" s="1"/>
  <c r="O190" i="4"/>
  <c r="N627" i="4"/>
  <c r="L627" i="1" s="1"/>
  <c r="M627" i="1" s="1"/>
  <c r="N603" i="4"/>
  <c r="L603" i="1" s="1"/>
  <c r="M603" i="1" s="1"/>
  <c r="O603" i="4"/>
  <c r="N592" i="4"/>
  <c r="L592" i="1" s="1"/>
  <c r="M592" i="1" s="1"/>
  <c r="O592" i="4"/>
  <c r="N581" i="4"/>
  <c r="L581" i="1" s="1"/>
  <c r="M581" i="1" s="1"/>
  <c r="O581" i="4"/>
  <c r="N531" i="4"/>
  <c r="L531" i="1" s="1"/>
  <c r="M531" i="1" s="1"/>
  <c r="N520" i="4"/>
  <c r="L520" i="1" s="1"/>
  <c r="M520" i="1" s="1"/>
  <c r="O520" i="4"/>
  <c r="N509" i="4"/>
  <c r="L509" i="1" s="1"/>
  <c r="M509" i="1" s="1"/>
  <c r="O509" i="4"/>
  <c r="N483" i="4"/>
  <c r="L483" i="1" s="1"/>
  <c r="M483" i="1" s="1"/>
  <c r="N468" i="4"/>
  <c r="L468" i="1" s="1"/>
  <c r="M468" i="1" s="1"/>
  <c r="N457" i="4"/>
  <c r="L457" i="1" s="1"/>
  <c r="M457" i="1" s="1"/>
  <c r="O457" i="4"/>
  <c r="N422" i="4"/>
  <c r="L422" i="1" s="1"/>
  <c r="M422" i="1" s="1"/>
  <c r="O422" i="4"/>
  <c r="N408" i="4"/>
  <c r="L408" i="1" s="1"/>
  <c r="M408" i="1" s="1"/>
  <c r="O408" i="4"/>
  <c r="N397" i="4"/>
  <c r="L397" i="1" s="1"/>
  <c r="M397" i="1" s="1"/>
  <c r="O397" i="4"/>
  <c r="N160" i="4"/>
  <c r="L160" i="1" s="1"/>
  <c r="O160" i="4"/>
  <c r="N304" i="4"/>
  <c r="L304" i="1" s="1"/>
  <c r="M304" i="1" s="1"/>
  <c r="O304" i="4"/>
  <c r="N204" i="4"/>
  <c r="L204" i="1" s="1"/>
  <c r="N539" i="4"/>
  <c r="L539" i="1" s="1"/>
  <c r="M539" i="1" s="1"/>
  <c r="O539" i="4"/>
  <c r="N513" i="4"/>
  <c r="L513" i="1" s="1"/>
  <c r="M513" i="1" s="1"/>
  <c r="O513" i="4"/>
  <c r="N440" i="4"/>
  <c r="L440" i="1" s="1"/>
  <c r="M440" i="1" s="1"/>
  <c r="O440" i="4"/>
  <c r="N179" i="4"/>
  <c r="L179" i="1" s="1"/>
  <c r="O179" i="4"/>
  <c r="N583" i="4"/>
  <c r="L583" i="1" s="1"/>
  <c r="M583" i="1" s="1"/>
  <c r="O583" i="4"/>
  <c r="N436" i="4"/>
  <c r="L436" i="1" s="1"/>
  <c r="M436" i="1" s="1"/>
  <c r="O436" i="4"/>
  <c r="N349" i="4"/>
  <c r="L349" i="1" s="1"/>
  <c r="M349" i="1" s="1"/>
  <c r="O349" i="4"/>
  <c r="N325" i="4"/>
  <c r="L325" i="1" s="1"/>
  <c r="M325" i="1" s="1"/>
  <c r="O325" i="4"/>
  <c r="N305" i="4"/>
  <c r="L305" i="1" s="1"/>
  <c r="M305" i="1" s="1"/>
  <c r="O305" i="4"/>
  <c r="N277" i="4"/>
  <c r="L277" i="1" s="1"/>
  <c r="O277" i="4"/>
  <c r="N253" i="4"/>
  <c r="L253" i="1" s="1"/>
  <c r="O253" i="4"/>
  <c r="N225" i="4"/>
  <c r="L225" i="1" s="1"/>
  <c r="N193" i="4"/>
  <c r="L193" i="1" s="1"/>
  <c r="O193" i="4"/>
  <c r="N638" i="4"/>
  <c r="L638" i="1" s="1"/>
  <c r="M638" i="1" s="1"/>
  <c r="O638" i="4"/>
  <c r="N612" i="4"/>
  <c r="L612" i="1" s="1"/>
  <c r="M612" i="1" s="1"/>
  <c r="O612" i="4"/>
  <c r="N601" i="4"/>
  <c r="L601" i="1" s="1"/>
  <c r="M601" i="1" s="1"/>
  <c r="O601" i="4"/>
  <c r="N564" i="4"/>
  <c r="L564" i="1" s="1"/>
  <c r="M564" i="1" s="1"/>
  <c r="O564" i="4"/>
  <c r="N540" i="4"/>
  <c r="L540" i="1" s="1"/>
  <c r="M540" i="1" s="1"/>
  <c r="O540" i="4"/>
  <c r="N517" i="4"/>
  <c r="L517" i="1" s="1"/>
  <c r="M517" i="1" s="1"/>
  <c r="O517" i="4"/>
  <c r="N431" i="4"/>
  <c r="L431" i="1" s="1"/>
  <c r="M431" i="1" s="1"/>
  <c r="O431" i="4"/>
  <c r="N417" i="4"/>
  <c r="L417" i="1" s="1"/>
  <c r="M417" i="1" s="1"/>
  <c r="N394" i="4"/>
  <c r="L394" i="1" s="1"/>
  <c r="M394" i="1" s="1"/>
  <c r="O394" i="4"/>
  <c r="N163" i="4"/>
  <c r="L163" i="1" s="1"/>
  <c r="O163" i="4"/>
  <c r="N332" i="4"/>
  <c r="L332" i="1" s="1"/>
  <c r="M332" i="1" s="1"/>
  <c r="O332" i="4"/>
  <c r="N192" i="4"/>
  <c r="L192" i="1" s="1"/>
  <c r="O192" i="4"/>
  <c r="N609" i="4"/>
  <c r="L609" i="1" s="1"/>
  <c r="M609" i="1" s="1"/>
  <c r="N379" i="4"/>
  <c r="L379" i="1" s="1"/>
  <c r="M379" i="1" s="1"/>
  <c r="O379" i="4"/>
  <c r="N643" i="4"/>
  <c r="L643" i="1" s="1"/>
  <c r="M643" i="1" s="1"/>
  <c r="O643" i="4"/>
  <c r="N461" i="4"/>
  <c r="L461" i="1" s="1"/>
  <c r="M461" i="1" s="1"/>
  <c r="O461" i="4"/>
  <c r="N621" i="4"/>
  <c r="L621" i="1" s="1"/>
  <c r="M621" i="1" s="1"/>
  <c r="O621" i="4"/>
  <c r="N526" i="4"/>
  <c r="L526" i="1" s="1"/>
  <c r="M526" i="1" s="1"/>
  <c r="O526" i="4"/>
  <c r="N150" i="4"/>
  <c r="L150" i="1" s="1"/>
  <c r="O150" i="4"/>
  <c r="N547" i="4"/>
  <c r="L547" i="1" s="1"/>
  <c r="M547" i="1" s="1"/>
  <c r="O547" i="4"/>
  <c r="N399" i="4"/>
  <c r="L399" i="1" s="1"/>
  <c r="M399" i="1" s="1"/>
  <c r="O399" i="4"/>
  <c r="N300" i="4"/>
  <c r="L300" i="1" s="1"/>
  <c r="N275" i="4"/>
  <c r="L275" i="1" s="1"/>
  <c r="O275" i="4"/>
  <c r="N322" i="4"/>
  <c r="L322" i="1" s="1"/>
  <c r="M322" i="1" s="1"/>
  <c r="O322" i="4"/>
  <c r="N262" i="4"/>
  <c r="L262" i="1" s="1"/>
  <c r="O262" i="4"/>
  <c r="N197" i="4"/>
  <c r="L197" i="1" s="1"/>
  <c r="O197" i="4"/>
  <c r="N206" i="4"/>
  <c r="L206" i="1" s="1"/>
  <c r="O206" i="4"/>
  <c r="N288" i="4"/>
  <c r="L288" i="1" s="1"/>
  <c r="N166" i="4"/>
  <c r="L166" i="1" s="1"/>
  <c r="O166" i="4"/>
  <c r="N254" i="4"/>
  <c r="L254" i="1" s="1"/>
  <c r="O254" i="4"/>
  <c r="N326" i="4"/>
  <c r="L326" i="1" s="1"/>
  <c r="M326" i="1" s="1"/>
  <c r="O326" i="4"/>
  <c r="N191" i="4"/>
  <c r="L191" i="1" s="1"/>
  <c r="O191" i="4"/>
  <c r="N477" i="4"/>
  <c r="L477" i="1" s="1"/>
  <c r="M477" i="1" s="1"/>
  <c r="N525" i="4"/>
  <c r="L525" i="1" s="1"/>
  <c r="M525" i="1" s="1"/>
  <c r="N573" i="4"/>
  <c r="L573" i="1" s="1"/>
  <c r="M573" i="1" s="1"/>
  <c r="N194" i="4"/>
  <c r="L194" i="1" s="1"/>
  <c r="O194" i="4"/>
  <c r="N278" i="4"/>
  <c r="L278" i="1" s="1"/>
  <c r="O278" i="4"/>
  <c r="N588" i="4"/>
  <c r="L588" i="1" s="1"/>
  <c r="M588" i="1" s="1"/>
  <c r="N412" i="4"/>
  <c r="L412" i="1" s="1"/>
  <c r="M412" i="1" s="1"/>
  <c r="O412" i="4"/>
  <c r="N366" i="4"/>
  <c r="L366" i="1" s="1"/>
  <c r="M366" i="1" s="1"/>
  <c r="N319" i="4"/>
  <c r="L319" i="1" s="1"/>
  <c r="M319" i="1" s="1"/>
  <c r="N258" i="4"/>
  <c r="L258" i="1" s="1"/>
  <c r="N202" i="4"/>
  <c r="L202" i="1" s="1"/>
  <c r="N449" i="4"/>
  <c r="L449" i="1" s="1"/>
  <c r="M449" i="1" s="1"/>
  <c r="N239" i="4"/>
  <c r="L239" i="1" s="1"/>
  <c r="O239" i="4"/>
  <c r="N167" i="4"/>
  <c r="L167" i="1" s="1"/>
  <c r="O167" i="4"/>
  <c r="N546" i="4"/>
  <c r="L546" i="1" s="1"/>
  <c r="M546" i="1" s="1"/>
  <c r="N171" i="4"/>
  <c r="L171" i="1" s="1"/>
  <c r="N267" i="4"/>
  <c r="L267" i="1" s="1"/>
  <c r="N161" i="4"/>
  <c r="L161" i="1" s="1"/>
  <c r="O161" i="4"/>
  <c r="N118" i="4"/>
  <c r="L118" i="1" s="1"/>
  <c r="O118" i="4"/>
  <c r="N117" i="4"/>
  <c r="L117" i="1" s="1"/>
  <c r="O117" i="4"/>
  <c r="N100" i="4"/>
  <c r="L100" i="1" s="1"/>
  <c r="O100" i="4"/>
  <c r="N113" i="4"/>
  <c r="L113" i="1" s="1"/>
  <c r="O113" i="4"/>
  <c r="N123" i="4"/>
  <c r="L123" i="1" s="1"/>
  <c r="O123" i="4"/>
  <c r="N119" i="4"/>
  <c r="L119" i="1" s="1"/>
  <c r="O119" i="4"/>
  <c r="N114" i="4"/>
  <c r="L114" i="1" s="1"/>
  <c r="O114" i="4"/>
  <c r="N127" i="4"/>
  <c r="L127" i="1" s="1"/>
  <c r="O127" i="4"/>
  <c r="N140" i="4"/>
  <c r="L140" i="1" s="1"/>
  <c r="O140" i="4"/>
  <c r="N108" i="4"/>
  <c r="L108" i="1" s="1"/>
  <c r="O108" i="4"/>
  <c r="N121" i="4"/>
  <c r="L121" i="1" s="1"/>
  <c r="O121" i="4"/>
  <c r="N146" i="4"/>
  <c r="L146" i="1" s="1"/>
  <c r="O146" i="4"/>
  <c r="O10" i="4"/>
  <c r="N10" i="4"/>
  <c r="L10" i="1" s="1"/>
  <c r="O23" i="4"/>
  <c r="N23" i="4"/>
  <c r="L23" i="1" s="1"/>
  <c r="O45" i="4"/>
  <c r="N45" i="4"/>
  <c r="L45" i="1" s="1"/>
  <c r="O58" i="4"/>
  <c r="N58" i="4"/>
  <c r="L58" i="1" s="1"/>
  <c r="O71" i="4"/>
  <c r="N71" i="4"/>
  <c r="L71" i="1" s="1"/>
  <c r="O93" i="4"/>
  <c r="N93" i="4"/>
  <c r="L93" i="1" s="1"/>
  <c r="O5" i="4"/>
  <c r="N5" i="4"/>
  <c r="L5" i="1" s="1"/>
  <c r="O39" i="4"/>
  <c r="N39" i="4"/>
  <c r="L39" i="1" s="1"/>
  <c r="O88" i="4"/>
  <c r="N88" i="4"/>
  <c r="L88" i="1" s="1"/>
  <c r="O12" i="4"/>
  <c r="N12" i="4"/>
  <c r="L12" i="1" s="1"/>
  <c r="O25" i="4"/>
  <c r="N25" i="4"/>
  <c r="L25" i="1" s="1"/>
  <c r="O50" i="4"/>
  <c r="N50" i="4"/>
  <c r="L50" i="1" s="1"/>
  <c r="O60" i="4"/>
  <c r="N60" i="4"/>
  <c r="L60" i="1" s="1"/>
  <c r="O73" i="4"/>
  <c r="N73" i="4"/>
  <c r="L73" i="1" s="1"/>
  <c r="O98" i="4"/>
  <c r="N98" i="4"/>
  <c r="L98" i="1" s="1"/>
  <c r="O17" i="4"/>
  <c r="N17" i="4"/>
  <c r="L17" i="1" s="1"/>
  <c r="O51" i="4"/>
  <c r="N51" i="4"/>
  <c r="L51" i="1" s="1"/>
  <c r="O28" i="4"/>
  <c r="N28" i="4"/>
  <c r="L28" i="1" s="1"/>
  <c r="O7" i="4"/>
  <c r="N7" i="4"/>
  <c r="L7" i="1" s="1"/>
  <c r="O20" i="4"/>
  <c r="N20" i="4"/>
  <c r="L20" i="1" s="1"/>
  <c r="O42" i="4"/>
  <c r="N42" i="4"/>
  <c r="L42" i="1" s="1"/>
  <c r="O55" i="4"/>
  <c r="N55" i="4"/>
  <c r="L55" i="1" s="1"/>
  <c r="O68" i="4"/>
  <c r="N68" i="4"/>
  <c r="L68" i="1" s="1"/>
  <c r="O90" i="4"/>
  <c r="N90" i="4"/>
  <c r="L90" i="1" s="1"/>
  <c r="N596" i="4"/>
  <c r="L596" i="1" s="1"/>
  <c r="M596" i="1" s="1"/>
  <c r="N487" i="4"/>
  <c r="L487" i="1" s="1"/>
  <c r="M487" i="1" s="1"/>
  <c r="O487" i="4"/>
  <c r="N473" i="4"/>
  <c r="L473" i="1" s="1"/>
  <c r="M473" i="1" s="1"/>
  <c r="O473" i="4"/>
  <c r="N387" i="4"/>
  <c r="L387" i="1" s="1"/>
  <c r="M387" i="1" s="1"/>
  <c r="N330" i="4"/>
  <c r="L330" i="1" s="1"/>
  <c r="M330" i="1" s="1"/>
  <c r="O330" i="4"/>
  <c r="N639" i="4"/>
  <c r="L639" i="1" s="1"/>
  <c r="M639" i="1" s="1"/>
  <c r="O639" i="4"/>
  <c r="N615" i="4"/>
  <c r="L615" i="1" s="1"/>
  <c r="M615" i="1" s="1"/>
  <c r="O615" i="4"/>
  <c r="N604" i="4"/>
  <c r="L604" i="1" s="1"/>
  <c r="M604" i="1" s="1"/>
  <c r="O604" i="4"/>
  <c r="N593" i="4"/>
  <c r="L593" i="1" s="1"/>
  <c r="M593" i="1" s="1"/>
  <c r="O593" i="4"/>
  <c r="N567" i="4"/>
  <c r="L567" i="1" s="1"/>
  <c r="M567" i="1" s="1"/>
  <c r="N532" i="4"/>
  <c r="L532" i="1" s="1"/>
  <c r="M532" i="1" s="1"/>
  <c r="O532" i="4"/>
  <c r="N521" i="4"/>
  <c r="L521" i="1" s="1"/>
  <c r="M521" i="1" s="1"/>
  <c r="O521" i="4"/>
  <c r="N495" i="4"/>
  <c r="L495" i="1" s="1"/>
  <c r="M495" i="1" s="1"/>
  <c r="N484" i="4"/>
  <c r="L484" i="1" s="1"/>
  <c r="M484" i="1" s="1"/>
  <c r="O484" i="4"/>
  <c r="N469" i="4"/>
  <c r="L469" i="1" s="1"/>
  <c r="M469" i="1" s="1"/>
  <c r="O469" i="4"/>
  <c r="N434" i="4"/>
  <c r="L434" i="1" s="1"/>
  <c r="M434" i="1" s="1"/>
  <c r="O434" i="4"/>
  <c r="N420" i="4"/>
  <c r="L420" i="1" s="1"/>
  <c r="M420" i="1" s="1"/>
  <c r="O420" i="4"/>
  <c r="N409" i="4"/>
  <c r="L409" i="1" s="1"/>
  <c r="M409" i="1" s="1"/>
  <c r="O409" i="4"/>
  <c r="N374" i="4"/>
  <c r="L374" i="1" s="1"/>
  <c r="M374" i="1" s="1"/>
  <c r="O374" i="4"/>
  <c r="N376" i="4"/>
  <c r="L376" i="1" s="1"/>
  <c r="M376" i="1" s="1"/>
  <c r="O376" i="4"/>
  <c r="N280" i="4"/>
  <c r="L280" i="1" s="1"/>
  <c r="O280" i="4"/>
  <c r="N180" i="4"/>
  <c r="L180" i="1" s="1"/>
  <c r="O180" i="4"/>
  <c r="N537" i="4"/>
  <c r="L537" i="1" s="1"/>
  <c r="M537" i="1" s="1"/>
  <c r="O537" i="4"/>
  <c r="N462" i="4"/>
  <c r="L462" i="1" s="1"/>
  <c r="M462" i="1" s="1"/>
  <c r="O462" i="4"/>
  <c r="N162" i="4"/>
  <c r="L162" i="1" s="1"/>
  <c r="O162" i="4"/>
  <c r="N618" i="4"/>
  <c r="L618" i="1" s="1"/>
  <c r="M618" i="1" s="1"/>
  <c r="O618" i="4"/>
  <c r="N584" i="4"/>
  <c r="L584" i="1" s="1"/>
  <c r="M584" i="1" s="1"/>
  <c r="O584" i="4"/>
  <c r="N437" i="4"/>
  <c r="L437" i="1" s="1"/>
  <c r="M437" i="1" s="1"/>
  <c r="O437" i="4"/>
  <c r="N337" i="4"/>
  <c r="L337" i="1" s="1"/>
  <c r="M337" i="1" s="1"/>
  <c r="O337" i="4"/>
  <c r="N321" i="4"/>
  <c r="L321" i="1" s="1"/>
  <c r="M321" i="1" s="1"/>
  <c r="N301" i="4"/>
  <c r="L301" i="1" s="1"/>
  <c r="O301" i="4"/>
  <c r="N273" i="4"/>
  <c r="L273" i="1" s="1"/>
  <c r="N245" i="4"/>
  <c r="L245" i="1" s="1"/>
  <c r="O245" i="4"/>
  <c r="N217" i="4"/>
  <c r="L217" i="1" s="1"/>
  <c r="O217" i="4"/>
  <c r="N189" i="4"/>
  <c r="L189" i="1" s="1"/>
  <c r="N636" i="4"/>
  <c r="L636" i="1" s="1"/>
  <c r="M636" i="1" s="1"/>
  <c r="O636" i="4"/>
  <c r="N613" i="4"/>
  <c r="L613" i="1" s="1"/>
  <c r="M613" i="1" s="1"/>
  <c r="O613" i="4"/>
  <c r="N578" i="4"/>
  <c r="L578" i="1" s="1"/>
  <c r="M578" i="1" s="1"/>
  <c r="O578" i="4"/>
  <c r="N552" i="4"/>
  <c r="L552" i="1" s="1"/>
  <c r="M552" i="1" s="1"/>
  <c r="N541" i="4"/>
  <c r="L541" i="1" s="1"/>
  <c r="M541" i="1" s="1"/>
  <c r="O541" i="4"/>
  <c r="N492" i="4"/>
  <c r="L492" i="1" s="1"/>
  <c r="M492" i="1" s="1"/>
  <c r="N429" i="4"/>
  <c r="L429" i="1" s="1"/>
  <c r="M429" i="1" s="1"/>
  <c r="N406" i="4"/>
  <c r="L406" i="1" s="1"/>
  <c r="M406" i="1" s="1"/>
  <c r="O406" i="4"/>
  <c r="N381" i="4"/>
  <c r="L381" i="1" s="1"/>
  <c r="M381" i="1" s="1"/>
  <c r="O381" i="4"/>
  <c r="N159" i="4"/>
  <c r="L159" i="1" s="1"/>
  <c r="O159" i="4"/>
  <c r="N308" i="4"/>
  <c r="L308" i="1" s="1"/>
  <c r="M308" i="1" s="1"/>
  <c r="O308" i="4"/>
  <c r="N634" i="4"/>
  <c r="L634" i="1" s="1"/>
  <c r="M634" i="1" s="1"/>
  <c r="N450" i="4"/>
  <c r="L450" i="1" s="1"/>
  <c r="M450" i="1" s="1"/>
  <c r="O450" i="4"/>
  <c r="N380" i="4"/>
  <c r="L380" i="1" s="1"/>
  <c r="M380" i="1" s="1"/>
  <c r="O380" i="4"/>
  <c r="N512" i="4"/>
  <c r="L512" i="1" s="1"/>
  <c r="M512" i="1" s="1"/>
  <c r="N411" i="4"/>
  <c r="L411" i="1" s="1"/>
  <c r="M411" i="1" s="1"/>
  <c r="O411" i="4"/>
  <c r="N562" i="4"/>
  <c r="L562" i="1" s="1"/>
  <c r="M562" i="1" s="1"/>
  <c r="O562" i="4"/>
  <c r="N475" i="4"/>
  <c r="L475" i="1" s="1"/>
  <c r="M475" i="1" s="1"/>
  <c r="O475" i="4"/>
  <c r="N207" i="4"/>
  <c r="L207" i="1" s="1"/>
  <c r="O207" i="4"/>
  <c r="N498" i="4"/>
  <c r="L498" i="1" s="1"/>
  <c r="M498" i="1" s="1"/>
  <c r="O498" i="4"/>
  <c r="N400" i="4"/>
  <c r="L400" i="1" s="1"/>
  <c r="M400" i="1" s="1"/>
  <c r="O400" i="4"/>
  <c r="N276" i="4"/>
  <c r="L276" i="1" s="1"/>
  <c r="O276" i="4"/>
  <c r="N228" i="4"/>
  <c r="L228" i="1" s="1"/>
  <c r="O228" i="4"/>
  <c r="N311" i="4"/>
  <c r="L311" i="1" s="1"/>
  <c r="M311" i="1" s="1"/>
  <c r="O311" i="4"/>
  <c r="N238" i="4"/>
  <c r="L238" i="1" s="1"/>
  <c r="N185" i="4"/>
  <c r="L185" i="1" s="1"/>
  <c r="O185" i="4"/>
  <c r="N240" i="4"/>
  <c r="L240" i="1" s="1"/>
  <c r="O240" i="4"/>
  <c r="N264" i="4"/>
  <c r="L264" i="1" s="1"/>
  <c r="O264" i="4"/>
  <c r="N263" i="4"/>
  <c r="L263" i="1" s="1"/>
  <c r="O263" i="4"/>
  <c r="N312" i="4"/>
  <c r="L312" i="1" s="1"/>
  <c r="M312" i="1" s="1"/>
  <c r="O312" i="4"/>
  <c r="N314" i="4"/>
  <c r="L314" i="1" s="1"/>
  <c r="M314" i="1" s="1"/>
  <c r="N154" i="4"/>
  <c r="L154" i="1" s="1"/>
  <c r="O154" i="4"/>
  <c r="N489" i="4"/>
  <c r="L489" i="1" s="1"/>
  <c r="M489" i="1" s="1"/>
  <c r="O489" i="4"/>
  <c r="N585" i="4"/>
  <c r="L585" i="1" s="1"/>
  <c r="M585" i="1" s="1"/>
  <c r="O585" i="4"/>
  <c r="N635" i="4"/>
  <c r="L635" i="1" s="1"/>
  <c r="M635" i="1" s="1"/>
  <c r="O635" i="4"/>
  <c r="N505" i="4"/>
  <c r="L505" i="1" s="1"/>
  <c r="M505" i="1" s="1"/>
  <c r="N385" i="4"/>
  <c r="L385" i="1" s="1"/>
  <c r="M385" i="1" s="1"/>
  <c r="N295" i="4"/>
  <c r="L295" i="1" s="1"/>
  <c r="O295" i="4"/>
  <c r="N218" i="4"/>
  <c r="L218" i="1" s="1"/>
  <c r="O218" i="4"/>
  <c r="N302" i="4"/>
  <c r="L302" i="1" s="1"/>
  <c r="M302" i="1" s="1"/>
  <c r="M301" i="1" s="1"/>
  <c r="M300" i="1" s="1"/>
  <c r="M299" i="1" s="1"/>
  <c r="M298" i="1" s="1"/>
  <c r="M297" i="1" s="1"/>
  <c r="M296" i="1" s="1"/>
  <c r="M295" i="1" s="1"/>
  <c r="M294" i="1" s="1"/>
  <c r="M293" i="1" s="1"/>
  <c r="M292" i="1" s="1"/>
  <c r="M291" i="1" s="1"/>
  <c r="M290" i="1" s="1"/>
  <c r="M289" i="1" s="1"/>
  <c r="M288" i="1" s="1"/>
  <c r="M287" i="1" s="1"/>
  <c r="M286" i="1" s="1"/>
  <c r="M285" i="1" s="1"/>
  <c r="M284" i="1" s="1"/>
  <c r="M283" i="1" s="1"/>
  <c r="M282" i="1" s="1"/>
  <c r="M281" i="1" s="1"/>
  <c r="M280" i="1" s="1"/>
  <c r="M279" i="1" s="1"/>
  <c r="M278" i="1" s="1"/>
  <c r="M277" i="1" s="1"/>
  <c r="M276" i="1" s="1"/>
  <c r="M275" i="1" s="1"/>
  <c r="M274" i="1" s="1"/>
  <c r="M273" i="1" s="1"/>
  <c r="M272" i="1" s="1"/>
  <c r="M271" i="1" s="1"/>
  <c r="M270" i="1" s="1"/>
  <c r="M269" i="1" s="1"/>
  <c r="M268" i="1" s="1"/>
  <c r="M267" i="1" s="1"/>
  <c r="M266" i="1" s="1"/>
  <c r="M265" i="1" s="1"/>
  <c r="M264" i="1" s="1"/>
  <c r="M263" i="1" s="1"/>
  <c r="M262" i="1" s="1"/>
  <c r="M261" i="1" s="1"/>
  <c r="M260" i="1" s="1"/>
  <c r="M259" i="1" s="1"/>
  <c r="M258" i="1" s="1"/>
  <c r="M257" i="1" s="1"/>
  <c r="M256" i="1" s="1"/>
  <c r="M255" i="1" s="1"/>
  <c r="M254" i="1" s="1"/>
  <c r="M253" i="1" s="1"/>
  <c r="M252" i="1" s="1"/>
  <c r="M251" i="1" s="1"/>
  <c r="M250" i="1" s="1"/>
  <c r="M249" i="1" s="1"/>
  <c r="M248" i="1" s="1"/>
  <c r="M247" i="1" s="1"/>
  <c r="M246" i="1" s="1"/>
  <c r="M245" i="1" s="1"/>
  <c r="M244" i="1" s="1"/>
  <c r="M243" i="1" s="1"/>
  <c r="M242" i="1" s="1"/>
  <c r="M241" i="1" s="1"/>
  <c r="M240" i="1" s="1"/>
  <c r="M239" i="1" s="1"/>
  <c r="M238" i="1" s="1"/>
  <c r="M237" i="1" s="1"/>
  <c r="M236" i="1" s="1"/>
  <c r="M235" i="1" s="1"/>
  <c r="M234" i="1" s="1"/>
  <c r="M233" i="1" s="1"/>
  <c r="M232" i="1" s="1"/>
  <c r="M231" i="1" s="1"/>
  <c r="M230" i="1" s="1"/>
  <c r="M229" i="1" s="1"/>
  <c r="M228" i="1" s="1"/>
  <c r="M227" i="1" s="1"/>
  <c r="M226" i="1" s="1"/>
  <c r="M225" i="1" s="1"/>
  <c r="M224" i="1" s="1"/>
  <c r="M223" i="1" s="1"/>
  <c r="M222" i="1" s="1"/>
  <c r="M221" i="1" s="1"/>
  <c r="M220" i="1" s="1"/>
  <c r="M219" i="1" s="1"/>
  <c r="M218" i="1" s="1"/>
  <c r="M217" i="1" s="1"/>
  <c r="M216" i="1" s="1"/>
  <c r="M215" i="1" s="1"/>
  <c r="M214" i="1" s="1"/>
  <c r="M213" i="1" s="1"/>
  <c r="M212" i="1" s="1"/>
  <c r="M211" i="1" s="1"/>
  <c r="M210" i="1" s="1"/>
  <c r="M209" i="1" s="1"/>
  <c r="M208" i="1" s="1"/>
  <c r="M207" i="1" s="1"/>
  <c r="M206" i="1" s="1"/>
  <c r="M205" i="1" s="1"/>
  <c r="M204" i="1" s="1"/>
  <c r="M203" i="1" s="1"/>
  <c r="M202" i="1" s="1"/>
  <c r="M201" i="1" s="1"/>
  <c r="M200" i="1" s="1"/>
  <c r="M199" i="1" s="1"/>
  <c r="M198" i="1" s="1"/>
  <c r="M197" i="1" s="1"/>
  <c r="M196" i="1" s="1"/>
  <c r="M195" i="1" s="1"/>
  <c r="M194" i="1" s="1"/>
  <c r="M193" i="1" s="1"/>
  <c r="M192" i="1" s="1"/>
  <c r="M191" i="1" s="1"/>
  <c r="M190" i="1" s="1"/>
  <c r="M189" i="1" s="1"/>
  <c r="M188" i="1" s="1"/>
  <c r="M187" i="1" s="1"/>
  <c r="M186" i="1" s="1"/>
  <c r="M185" i="1" s="1"/>
  <c r="M184" i="1" s="1"/>
  <c r="M183" i="1" s="1"/>
  <c r="M182" i="1" s="1"/>
  <c r="M181" i="1" s="1"/>
  <c r="M180" i="1" s="1"/>
  <c r="M179" i="1" s="1"/>
  <c r="M178" i="1" s="1"/>
  <c r="M177" i="1" s="1"/>
  <c r="M176" i="1" s="1"/>
  <c r="M175" i="1" s="1"/>
  <c r="M174" i="1" s="1"/>
  <c r="M173" i="1" s="1"/>
  <c r="M172" i="1" s="1"/>
  <c r="M171" i="1" s="1"/>
  <c r="M170" i="1" s="1"/>
  <c r="M169" i="1" s="1"/>
  <c r="M168" i="1" s="1"/>
  <c r="M167" i="1" s="1"/>
  <c r="M166" i="1" s="1"/>
  <c r="M165" i="1" s="1"/>
  <c r="M164" i="1" s="1"/>
  <c r="M163" i="1" s="1"/>
  <c r="M162" i="1" s="1"/>
  <c r="M161" i="1" s="1"/>
  <c r="M160" i="1" s="1"/>
  <c r="M159" i="1" s="1"/>
  <c r="M158" i="1" s="1"/>
  <c r="M157" i="1" s="1"/>
  <c r="M156" i="1" s="1"/>
  <c r="M155" i="1" s="1"/>
  <c r="M154" i="1" s="1"/>
  <c r="M153" i="1" s="1"/>
  <c r="M152" i="1" s="1"/>
  <c r="M151" i="1" s="1"/>
  <c r="M150" i="1" s="1"/>
  <c r="M149" i="1" s="1"/>
  <c r="M148" i="1" s="1"/>
  <c r="M147" i="1" s="1"/>
  <c r="M146" i="1" s="1"/>
  <c r="M145" i="1" s="1"/>
  <c r="M144" i="1" s="1"/>
  <c r="M143" i="1" s="1"/>
  <c r="M142" i="1" s="1"/>
  <c r="M141" i="1" s="1"/>
  <c r="M140" i="1" s="1"/>
  <c r="M139" i="1" s="1"/>
  <c r="M138" i="1" s="1"/>
  <c r="M137" i="1" s="1"/>
  <c r="M136" i="1" s="1"/>
  <c r="M135" i="1" s="1"/>
  <c r="M134" i="1" s="1"/>
  <c r="M133" i="1" s="1"/>
  <c r="M132" i="1" s="1"/>
  <c r="M131" i="1" s="1"/>
  <c r="M130" i="1" s="1"/>
  <c r="M129" i="1" s="1"/>
  <c r="M128" i="1" s="1"/>
  <c r="M127" i="1" s="1"/>
  <c r="M126" i="1" s="1"/>
  <c r="M125" i="1" s="1"/>
  <c r="M124" i="1" s="1"/>
  <c r="M123" i="1" s="1"/>
  <c r="M122" i="1" s="1"/>
  <c r="M121" i="1" s="1"/>
  <c r="M120" i="1" s="1"/>
  <c r="M119" i="1" s="1"/>
  <c r="M118" i="1" s="1"/>
  <c r="M117" i="1" s="1"/>
  <c r="M116" i="1" s="1"/>
  <c r="M115" i="1" s="1"/>
  <c r="M114" i="1" s="1"/>
  <c r="M113" i="1" s="1"/>
  <c r="M112" i="1" s="1"/>
  <c r="M111" i="1" s="1"/>
  <c r="M110" i="1" s="1"/>
  <c r="M109" i="1" s="1"/>
  <c r="M108" i="1" s="1"/>
  <c r="M107" i="1" s="1"/>
  <c r="M106" i="1" s="1"/>
  <c r="M105" i="1" s="1"/>
  <c r="M104" i="1" s="1"/>
  <c r="M103" i="1" s="1"/>
  <c r="M102" i="1" s="1"/>
  <c r="M101" i="1" s="1"/>
  <c r="M100" i="1" s="1"/>
  <c r="M99" i="1" s="1"/>
  <c r="M98" i="1" s="1"/>
  <c r="M97" i="1" s="1"/>
  <c r="M96" i="1" s="1"/>
  <c r="M95" i="1" s="1"/>
  <c r="M94" i="1" s="1"/>
  <c r="M93" i="1" s="1"/>
  <c r="M92" i="1" s="1"/>
  <c r="M91" i="1" s="1"/>
  <c r="M90" i="1" s="1"/>
  <c r="M89" i="1" s="1"/>
  <c r="M88" i="1" s="1"/>
  <c r="M87" i="1" s="1"/>
  <c r="M86" i="1" s="1"/>
  <c r="M85" i="1" s="1"/>
  <c r="M84" i="1" s="1"/>
  <c r="M83" i="1" s="1"/>
  <c r="M82" i="1" s="1"/>
  <c r="M81" i="1" s="1"/>
  <c r="M80" i="1" s="1"/>
  <c r="M79" i="1" s="1"/>
  <c r="M78" i="1" s="1"/>
  <c r="M77" i="1" s="1"/>
  <c r="M76" i="1" s="1"/>
  <c r="M75" i="1" s="1"/>
  <c r="M74" i="1" s="1"/>
  <c r="M73" i="1" s="1"/>
  <c r="M72" i="1" s="1"/>
  <c r="M71" i="1" s="1"/>
  <c r="M70" i="1" s="1"/>
  <c r="M69" i="1" s="1"/>
  <c r="M68" i="1" s="1"/>
  <c r="M67" i="1" s="1"/>
  <c r="M66" i="1" s="1"/>
  <c r="M65" i="1" s="1"/>
  <c r="M64" i="1" s="1"/>
  <c r="M63" i="1" s="1"/>
  <c r="M62" i="1" s="1"/>
  <c r="M61" i="1" s="1"/>
  <c r="M60" i="1" s="1"/>
  <c r="M59" i="1" s="1"/>
  <c r="M58" i="1" s="1"/>
  <c r="M57" i="1" s="1"/>
  <c r="M56" i="1" s="1"/>
  <c r="M55" i="1" s="1"/>
  <c r="M54" i="1" s="1"/>
  <c r="M53" i="1" s="1"/>
  <c r="M52" i="1" s="1"/>
  <c r="M51" i="1" s="1"/>
  <c r="M50" i="1" s="1"/>
  <c r="M49" i="1" s="1"/>
  <c r="M48" i="1" s="1"/>
  <c r="M47" i="1" s="1"/>
  <c r="M46" i="1" s="1"/>
  <c r="M45" i="1" s="1"/>
  <c r="M44" i="1" s="1"/>
  <c r="M43" i="1" s="1"/>
  <c r="M42" i="1" s="1"/>
  <c r="M41" i="1" s="1"/>
  <c r="M40" i="1" s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  <c r="M8" i="1" s="1"/>
  <c r="M7" i="1" s="1"/>
  <c r="M6" i="1" s="1"/>
  <c r="M5" i="1" s="1"/>
  <c r="M4" i="1" s="1"/>
  <c r="O302" i="4"/>
  <c r="N403" i="4"/>
  <c r="L403" i="1" s="1"/>
  <c r="M403" i="1" s="1"/>
  <c r="O403" i="4"/>
  <c r="N355" i="4"/>
  <c r="L355" i="1" s="1"/>
  <c r="M355" i="1" s="1"/>
  <c r="O355" i="4"/>
  <c r="N307" i="4"/>
  <c r="L307" i="1" s="1"/>
  <c r="M307" i="1" s="1"/>
  <c r="O307" i="4"/>
  <c r="N243" i="4"/>
  <c r="L243" i="1" s="1"/>
  <c r="O243" i="4"/>
  <c r="N186" i="4"/>
  <c r="L186" i="1" s="1"/>
  <c r="O186" i="4"/>
  <c r="N350" i="4"/>
  <c r="L350" i="1" s="1"/>
  <c r="M350" i="1" s="1"/>
  <c r="O350" i="4"/>
  <c r="N270" i="4"/>
  <c r="L270" i="1" s="1"/>
  <c r="N183" i="4"/>
  <c r="L183" i="1" s="1"/>
  <c r="N453" i="4"/>
  <c r="L453" i="1" s="1"/>
  <c r="M453" i="1" s="1"/>
  <c r="N347" i="4"/>
  <c r="L347" i="1" s="1"/>
  <c r="M347" i="1" s="1"/>
  <c r="N234" i="4"/>
  <c r="L234" i="1" s="1"/>
  <c r="N315" i="4"/>
  <c r="L315" i="1" s="1"/>
  <c r="M315" i="1" s="1"/>
  <c r="O315" i="4"/>
  <c r="N339" i="4"/>
  <c r="L339" i="1" s="1"/>
  <c r="M339" i="1" s="1"/>
  <c r="O339" i="4"/>
  <c r="N130" i="4"/>
  <c r="L130" i="1" s="1"/>
  <c r="O130" i="4"/>
  <c r="N129" i="4"/>
  <c r="L129" i="1" s="1"/>
  <c r="O129" i="4"/>
  <c r="N101" i="4"/>
  <c r="L101" i="1" s="1"/>
  <c r="O101" i="4"/>
  <c r="N111" i="4"/>
  <c r="L111" i="1" s="1"/>
  <c r="O111" i="4"/>
  <c r="N136" i="4"/>
  <c r="L136" i="1" s="1"/>
  <c r="O136" i="4"/>
  <c r="N102" i="4"/>
  <c r="L102" i="1" s="1"/>
  <c r="O102" i="4"/>
  <c r="N115" i="4"/>
  <c r="L115" i="1" s="1"/>
  <c r="O115" i="4"/>
  <c r="N128" i="4"/>
  <c r="L128" i="1" s="1"/>
  <c r="O128" i="4"/>
  <c r="N131" i="4"/>
  <c r="L131" i="1" s="1"/>
  <c r="O131" i="4"/>
  <c r="N109" i="4"/>
  <c r="L109" i="1" s="1"/>
  <c r="O109" i="4"/>
  <c r="N134" i="4"/>
  <c r="L134" i="1" s="1"/>
  <c r="O134" i="4"/>
  <c r="N144" i="4"/>
  <c r="L144" i="1" s="1"/>
  <c r="O144" i="4"/>
  <c r="O255" i="4"/>
  <c r="O195" i="4"/>
  <c r="O351" i="4"/>
  <c r="O11" i="4"/>
  <c r="N11" i="4"/>
  <c r="L11" i="1" s="1"/>
  <c r="O33" i="4"/>
  <c r="N33" i="4"/>
  <c r="L33" i="1" s="1"/>
  <c r="O46" i="4"/>
  <c r="N46" i="4"/>
  <c r="L46" i="1" s="1"/>
  <c r="O59" i="4"/>
  <c r="N59" i="4"/>
  <c r="L59" i="1" s="1"/>
  <c r="O81" i="4"/>
  <c r="N81" i="4"/>
  <c r="L81" i="1" s="1"/>
  <c r="O94" i="4"/>
  <c r="N94" i="4"/>
  <c r="L94" i="1" s="1"/>
  <c r="O64" i="4"/>
  <c r="N64" i="4"/>
  <c r="L64" i="1" s="1"/>
  <c r="O89" i="4"/>
  <c r="N89" i="4"/>
  <c r="L89" i="1" s="1"/>
  <c r="O13" i="4"/>
  <c r="N13" i="4"/>
  <c r="L13" i="1" s="1"/>
  <c r="O38" i="4"/>
  <c r="N38" i="4"/>
  <c r="L38" i="1" s="1"/>
  <c r="O48" i="4"/>
  <c r="N48" i="4"/>
  <c r="L48" i="1" s="1"/>
  <c r="O61" i="4"/>
  <c r="N61" i="4"/>
  <c r="L61" i="1" s="1"/>
  <c r="O86" i="4"/>
  <c r="N86" i="4"/>
  <c r="L86" i="1" s="1"/>
  <c r="O96" i="4"/>
  <c r="N96" i="4"/>
  <c r="L96" i="1" s="1"/>
  <c r="O15" i="4"/>
  <c r="N15" i="4"/>
  <c r="L15" i="1" s="1"/>
  <c r="O76" i="4"/>
  <c r="N76" i="4"/>
  <c r="L76" i="1" s="1"/>
  <c r="O29" i="4"/>
  <c r="N29" i="4"/>
  <c r="L29" i="1" s="1"/>
  <c r="O8" i="4"/>
  <c r="N8" i="4"/>
  <c r="L8" i="1" s="1"/>
  <c r="O30" i="4"/>
  <c r="N30" i="4"/>
  <c r="L30" i="1" s="1"/>
  <c r="O43" i="4"/>
  <c r="N43" i="4"/>
  <c r="L43" i="1" s="1"/>
  <c r="O56" i="4"/>
  <c r="N56" i="4"/>
  <c r="L56" i="1" s="1"/>
  <c r="O78" i="4"/>
  <c r="N78" i="4"/>
  <c r="L78" i="1" s="1"/>
  <c r="O91" i="4"/>
  <c r="N91" i="4"/>
  <c r="L91" i="1" s="1"/>
  <c r="N594" i="4"/>
  <c r="L594" i="1" s="1"/>
  <c r="M594" i="1" s="1"/>
  <c r="O594" i="4"/>
  <c r="N534" i="4"/>
  <c r="L534" i="1" s="1"/>
  <c r="M534" i="1" s="1"/>
  <c r="O534" i="4"/>
  <c r="N147" i="4"/>
  <c r="O147" i="4"/>
  <c r="N558" i="4"/>
  <c r="L558" i="1" s="1"/>
  <c r="M558" i="1" s="1"/>
  <c r="N535" i="4"/>
  <c r="L535" i="1" s="1"/>
  <c r="M535" i="1" s="1"/>
  <c r="O535" i="4"/>
  <c r="N488" i="4"/>
  <c r="L488" i="1" s="1"/>
  <c r="M488" i="1" s="1"/>
  <c r="O488" i="4"/>
  <c r="N423" i="4"/>
  <c r="L423" i="1" s="1"/>
  <c r="M423" i="1" s="1"/>
  <c r="O423" i="4"/>
  <c r="N371" i="4"/>
  <c r="L371" i="1" s="1"/>
  <c r="M371" i="1" s="1"/>
  <c r="O371" i="4"/>
  <c r="N306" i="4"/>
  <c r="L306" i="1" s="1"/>
  <c r="M306" i="1" s="1"/>
  <c r="O306" i="4"/>
  <c r="N640" i="4"/>
  <c r="L640" i="1" s="1"/>
  <c r="M640" i="1" s="1"/>
  <c r="O640" i="4"/>
  <c r="N616" i="4"/>
  <c r="L616" i="1" s="1"/>
  <c r="M616" i="1" s="1"/>
  <c r="O616" i="4"/>
  <c r="N605" i="4"/>
  <c r="L605" i="1" s="1"/>
  <c r="M605" i="1" s="1"/>
  <c r="O605" i="4"/>
  <c r="N579" i="4"/>
  <c r="L579" i="1" s="1"/>
  <c r="M579" i="1" s="1"/>
  <c r="O579" i="4"/>
  <c r="N556" i="4"/>
  <c r="L556" i="1" s="1"/>
  <c r="M556" i="1" s="1"/>
  <c r="O556" i="4"/>
  <c r="N533" i="4"/>
  <c r="L533" i="1" s="1"/>
  <c r="M533" i="1" s="1"/>
  <c r="O533" i="4"/>
  <c r="N507" i="4"/>
  <c r="L507" i="1" s="1"/>
  <c r="M507" i="1" s="1"/>
  <c r="N496" i="4"/>
  <c r="L496" i="1" s="1"/>
  <c r="M496" i="1" s="1"/>
  <c r="O496" i="4"/>
  <c r="N485" i="4"/>
  <c r="L485" i="1" s="1"/>
  <c r="M485" i="1" s="1"/>
  <c r="O485" i="4"/>
  <c r="N458" i="4"/>
  <c r="L458" i="1" s="1"/>
  <c r="M458" i="1" s="1"/>
  <c r="O458" i="4"/>
  <c r="N432" i="4"/>
  <c r="L432" i="1" s="1"/>
  <c r="M432" i="1" s="1"/>
  <c r="O432" i="4"/>
  <c r="N421" i="4"/>
  <c r="L421" i="1" s="1"/>
  <c r="M421" i="1" s="1"/>
  <c r="O421" i="4"/>
  <c r="N398" i="4"/>
  <c r="L398" i="1" s="1"/>
  <c r="M398" i="1" s="1"/>
  <c r="O398" i="4"/>
  <c r="N373" i="4"/>
  <c r="L373" i="1" s="1"/>
  <c r="M373" i="1" s="1"/>
  <c r="O373" i="4"/>
  <c r="N356" i="4"/>
  <c r="L356" i="1" s="1"/>
  <c r="M356" i="1" s="1"/>
  <c r="O356" i="4"/>
  <c r="N244" i="4"/>
  <c r="L244" i="1" s="1"/>
  <c r="O244" i="4"/>
  <c r="N597" i="4"/>
  <c r="L597" i="1" s="1"/>
  <c r="M597" i="1" s="1"/>
  <c r="O597" i="4"/>
  <c r="N514" i="4"/>
  <c r="L514" i="1" s="1"/>
  <c r="M514" i="1" s="1"/>
  <c r="O514" i="4"/>
  <c r="N438" i="4"/>
  <c r="L438" i="1" s="1"/>
  <c r="M438" i="1" s="1"/>
  <c r="O438" i="4"/>
  <c r="N231" i="4"/>
  <c r="L231" i="1" s="1"/>
  <c r="O231" i="4"/>
  <c r="N620" i="4"/>
  <c r="L620" i="1" s="1"/>
  <c r="M620" i="1" s="1"/>
  <c r="N522" i="4"/>
  <c r="L522" i="1" s="1"/>
  <c r="M522" i="1" s="1"/>
  <c r="O522" i="4"/>
  <c r="N357" i="4"/>
  <c r="L357" i="1" s="1"/>
  <c r="M357" i="1" s="1"/>
  <c r="O357" i="4"/>
  <c r="N333" i="4"/>
  <c r="L333" i="1" s="1"/>
  <c r="M333" i="1" s="1"/>
  <c r="O333" i="4"/>
  <c r="N317" i="4"/>
  <c r="L317" i="1" s="1"/>
  <c r="M317" i="1" s="1"/>
  <c r="N289" i="4"/>
  <c r="L289" i="1" s="1"/>
  <c r="O289" i="4"/>
  <c r="N265" i="4"/>
  <c r="L265" i="1" s="1"/>
  <c r="O265" i="4"/>
  <c r="N241" i="4"/>
  <c r="L241" i="1" s="1"/>
  <c r="O241" i="4"/>
  <c r="N213" i="4"/>
  <c r="L213" i="1" s="1"/>
  <c r="O213" i="4"/>
  <c r="N181" i="4"/>
  <c r="L181" i="1" s="1"/>
  <c r="O181" i="4"/>
  <c r="N637" i="4"/>
  <c r="L637" i="1" s="1"/>
  <c r="M637" i="1" s="1"/>
  <c r="O637" i="4"/>
  <c r="N602" i="4"/>
  <c r="L602" i="1" s="1"/>
  <c r="M602" i="1" s="1"/>
  <c r="O602" i="4"/>
  <c r="N576" i="4"/>
  <c r="L576" i="1" s="1"/>
  <c r="M576" i="1" s="1"/>
  <c r="N553" i="4"/>
  <c r="L553" i="1" s="1"/>
  <c r="M553" i="1" s="1"/>
  <c r="O553" i="4"/>
  <c r="N518" i="4"/>
  <c r="L518" i="1" s="1"/>
  <c r="M518" i="1" s="1"/>
  <c r="O518" i="4"/>
  <c r="N441" i="4"/>
  <c r="L441" i="1" s="1"/>
  <c r="M441" i="1" s="1"/>
  <c r="O441" i="4"/>
  <c r="N418" i="4"/>
  <c r="L418" i="1" s="1"/>
  <c r="M418" i="1" s="1"/>
  <c r="O418" i="4"/>
  <c r="N407" i="4"/>
  <c r="L407" i="1" s="1"/>
  <c r="M407" i="1" s="1"/>
  <c r="O407" i="4"/>
  <c r="N370" i="4"/>
  <c r="L370" i="1" s="1"/>
  <c r="M370" i="1" s="1"/>
  <c r="O370" i="4"/>
  <c r="N151" i="4"/>
  <c r="L151" i="1" s="1"/>
  <c r="O151" i="4"/>
  <c r="N268" i="4"/>
  <c r="L268" i="1" s="1"/>
  <c r="O268" i="4"/>
  <c r="N610" i="4"/>
  <c r="L610" i="1" s="1"/>
  <c r="M610" i="1" s="1"/>
  <c r="O610" i="4"/>
  <c r="N402" i="4"/>
  <c r="L402" i="1" s="1"/>
  <c r="M402" i="1" s="1"/>
  <c r="O402" i="4"/>
  <c r="N158" i="4"/>
  <c r="L158" i="1" s="1"/>
  <c r="O158" i="4"/>
  <c r="N459" i="4"/>
  <c r="L459" i="1" s="1"/>
  <c r="M459" i="1" s="1"/>
  <c r="O459" i="4"/>
  <c r="N375" i="4"/>
  <c r="L375" i="1" s="1"/>
  <c r="M375" i="1" s="1"/>
  <c r="O375" i="4"/>
  <c r="N563" i="4"/>
  <c r="L563" i="1" s="1"/>
  <c r="M563" i="1" s="1"/>
  <c r="O563" i="4"/>
  <c r="N426" i="4"/>
  <c r="L426" i="1" s="1"/>
  <c r="M426" i="1" s="1"/>
  <c r="O426" i="4"/>
  <c r="N606" i="4"/>
  <c r="L606" i="1" s="1"/>
  <c r="M606" i="1" s="1"/>
  <c r="O606" i="4"/>
  <c r="N500" i="4"/>
  <c r="L500" i="1" s="1"/>
  <c r="M500" i="1" s="1"/>
  <c r="O500" i="4"/>
  <c r="N401" i="4"/>
  <c r="L401" i="1" s="1"/>
  <c r="M401" i="1" s="1"/>
  <c r="O401" i="4"/>
  <c r="N215" i="4"/>
  <c r="L215" i="1" s="1"/>
  <c r="O215" i="4"/>
  <c r="N211" i="4"/>
  <c r="L211" i="1" s="1"/>
  <c r="O211" i="4"/>
  <c r="N310" i="4"/>
  <c r="L310" i="1" s="1"/>
  <c r="M310" i="1" s="1"/>
  <c r="O310" i="4"/>
  <c r="N214" i="4"/>
  <c r="L214" i="1" s="1"/>
  <c r="O214" i="4"/>
  <c r="N169" i="4"/>
  <c r="L169" i="1" s="1"/>
  <c r="O169" i="4"/>
  <c r="N216" i="4"/>
  <c r="L216" i="1" s="1"/>
  <c r="O216" i="4"/>
  <c r="N222" i="4"/>
  <c r="L222" i="1" s="1"/>
  <c r="N184" i="4"/>
  <c r="L184" i="1" s="1"/>
  <c r="O184" i="4"/>
  <c r="N165" i="4"/>
  <c r="L165" i="1" s="1"/>
  <c r="N323" i="4"/>
  <c r="L323" i="1" s="1"/>
  <c r="M323" i="1" s="1"/>
  <c r="O323" i="4"/>
  <c r="N156" i="4"/>
  <c r="L156" i="1" s="1"/>
  <c r="O156" i="4"/>
  <c r="N499" i="4"/>
  <c r="L499" i="1" s="1"/>
  <c r="M499" i="1" s="1"/>
  <c r="O499" i="4"/>
  <c r="N549" i="4"/>
  <c r="L549" i="1" s="1"/>
  <c r="M549" i="1" s="1"/>
  <c r="L645" i="1"/>
  <c r="N481" i="4"/>
  <c r="L481" i="1" s="1"/>
  <c r="M481" i="1" s="1"/>
  <c r="N361" i="4"/>
  <c r="L361" i="1" s="1"/>
  <c r="M361" i="1" s="1"/>
  <c r="N247" i="4"/>
  <c r="L247" i="1" s="1"/>
  <c r="O247" i="4"/>
  <c r="N230" i="4"/>
  <c r="L230" i="1" s="1"/>
  <c r="O230" i="4"/>
  <c r="N625" i="4"/>
  <c r="L625" i="1" s="1"/>
  <c r="M625" i="1" s="1"/>
  <c r="N529" i="4"/>
  <c r="L529" i="1" s="1"/>
  <c r="M529" i="1" s="1"/>
  <c r="O529" i="4"/>
  <c r="N443" i="4"/>
  <c r="L443" i="1" s="1"/>
  <c r="M443" i="1" s="1"/>
  <c r="O443" i="4"/>
  <c r="N390" i="4"/>
  <c r="L390" i="1" s="1"/>
  <c r="M390" i="1" s="1"/>
  <c r="N291" i="4"/>
  <c r="L291" i="1" s="1"/>
  <c r="N227" i="4"/>
  <c r="L227" i="1" s="1"/>
  <c r="N474" i="4"/>
  <c r="L474" i="1" s="1"/>
  <c r="M474" i="1" s="1"/>
  <c r="O474" i="4"/>
  <c r="N246" i="4"/>
  <c r="L246" i="1" s="1"/>
  <c r="O246" i="4"/>
  <c r="N282" i="4"/>
  <c r="L282" i="1" s="1"/>
  <c r="O282" i="4"/>
  <c r="N198" i="4"/>
  <c r="L198" i="1" s="1"/>
  <c r="O198" i="4"/>
  <c r="N555" i="4"/>
  <c r="L555" i="1" s="1"/>
  <c r="M555" i="1" s="1"/>
  <c r="N142" i="4"/>
  <c r="L142" i="1" s="1"/>
  <c r="O142" i="4"/>
  <c r="N141" i="4"/>
  <c r="L141" i="1" s="1"/>
  <c r="O141" i="4"/>
  <c r="N99" i="4"/>
  <c r="L99" i="1" s="1"/>
  <c r="O99" i="4"/>
  <c r="N124" i="4"/>
  <c r="L124" i="1" s="1"/>
  <c r="O124" i="4"/>
  <c r="N137" i="4"/>
  <c r="L137" i="1" s="1"/>
  <c r="O137" i="4"/>
  <c r="N103" i="4"/>
  <c r="L103" i="1" s="1"/>
  <c r="O103" i="4"/>
  <c r="N116" i="4"/>
  <c r="L116" i="1" s="1"/>
  <c r="O116" i="4"/>
  <c r="N138" i="4"/>
  <c r="L138" i="1" s="1"/>
  <c r="O138" i="4"/>
  <c r="N143" i="4"/>
  <c r="L143" i="1" s="1"/>
  <c r="O143" i="4"/>
  <c r="N122" i="4"/>
  <c r="L122" i="1" s="1"/>
  <c r="O122" i="4"/>
  <c r="N132" i="4"/>
  <c r="L132" i="1" s="1"/>
  <c r="O132" i="4"/>
  <c r="N145" i="4"/>
  <c r="L145" i="1" s="1"/>
  <c r="O145" i="4"/>
  <c r="O21" i="4"/>
  <c r="N21" i="4"/>
  <c r="L21" i="1" s="1"/>
  <c r="O34" i="4"/>
  <c r="N34" i="4"/>
  <c r="L34" i="1" s="1"/>
  <c r="O47" i="4"/>
  <c r="N47" i="4"/>
  <c r="L47" i="1" s="1"/>
  <c r="O69" i="4"/>
  <c r="N69" i="4"/>
  <c r="L69" i="1" s="1"/>
  <c r="O82" i="4"/>
  <c r="N82" i="4"/>
  <c r="L82" i="1" s="1"/>
  <c r="O95" i="4"/>
  <c r="N95" i="4"/>
  <c r="L95" i="1" s="1"/>
  <c r="O40" i="4"/>
  <c r="N40" i="4"/>
  <c r="L40" i="1" s="1"/>
  <c r="O65" i="4"/>
  <c r="N65" i="4"/>
  <c r="L65" i="1" s="1"/>
  <c r="O87" i="4"/>
  <c r="N87" i="4"/>
  <c r="L87" i="1" s="1"/>
  <c r="O26" i="4"/>
  <c r="N26" i="4"/>
  <c r="L26" i="1" s="1"/>
  <c r="O36" i="4"/>
  <c r="N36" i="4"/>
  <c r="L36" i="1" s="1"/>
  <c r="O49" i="4"/>
  <c r="N49" i="4"/>
  <c r="L49" i="1" s="1"/>
  <c r="O74" i="4"/>
  <c r="N74" i="4"/>
  <c r="L74" i="1" s="1"/>
  <c r="O84" i="4"/>
  <c r="N84" i="4"/>
  <c r="L84" i="1" s="1"/>
  <c r="O97" i="4"/>
  <c r="N97" i="4"/>
  <c r="L97" i="1" s="1"/>
  <c r="O52" i="4"/>
  <c r="N52" i="4"/>
  <c r="L52" i="1" s="1"/>
  <c r="O77" i="4"/>
  <c r="N77" i="4"/>
  <c r="L77" i="1" s="1"/>
  <c r="O27" i="4"/>
  <c r="N27" i="4"/>
  <c r="L27" i="1" s="1"/>
  <c r="O18" i="4"/>
  <c r="N18" i="4"/>
  <c r="L18" i="1" s="1"/>
  <c r="O31" i="4"/>
  <c r="N31" i="4"/>
  <c r="L31" i="1" s="1"/>
  <c r="O44" i="4"/>
  <c r="N44" i="4"/>
  <c r="L44" i="1" s="1"/>
  <c r="O66" i="4"/>
  <c r="N66" i="4"/>
  <c r="L66" i="1" s="1"/>
  <c r="O79" i="4"/>
  <c r="N79" i="4"/>
  <c r="L79" i="1" s="1"/>
  <c r="O92" i="4"/>
  <c r="N92" i="4"/>
  <c r="L92" i="1" s="1"/>
  <c r="M633" i="4"/>
  <c r="O634" i="4" s="1"/>
  <c r="M467" i="4"/>
  <c r="M491" i="4"/>
  <c r="M566" i="4"/>
  <c r="M220" i="4"/>
  <c r="M568" i="4"/>
  <c r="M557" i="4"/>
  <c r="M272" i="4"/>
  <c r="M313" i="4"/>
  <c r="M269" i="4"/>
  <c r="M221" i="4"/>
  <c r="O222" i="4" s="1"/>
  <c r="M201" i="4"/>
  <c r="O202" i="4" s="1"/>
  <c r="M565" i="4"/>
  <c r="M465" i="4"/>
  <c r="M395" i="4"/>
  <c r="M148" i="4"/>
  <c r="M298" i="4"/>
  <c r="M631" i="4"/>
  <c r="M628" i="4"/>
  <c r="M463" i="4"/>
  <c r="M391" i="4"/>
  <c r="M554" i="4"/>
  <c r="O555" i="4" s="1"/>
  <c r="M256" i="4"/>
  <c r="M271" i="4"/>
  <c r="M182" i="4"/>
  <c r="M630" i="4"/>
  <c r="M318" i="4"/>
  <c r="M569" i="4"/>
  <c r="O570" i="4" s="1"/>
  <c r="M632" i="4"/>
  <c r="M589" i="4"/>
  <c r="M506" i="4"/>
  <c r="M550" i="4"/>
  <c r="M413" i="4"/>
  <c r="M188" i="4"/>
  <c r="M266" i="4"/>
  <c r="M364" i="4"/>
  <c r="M296" i="4"/>
  <c r="M464" i="4"/>
  <c r="M414" i="4"/>
  <c r="M297" i="4"/>
  <c r="M257" i="4"/>
  <c r="M233" i="4"/>
  <c r="M504" i="4"/>
  <c r="M493" i="4"/>
  <c r="M454" i="4"/>
  <c r="M382" i="4"/>
  <c r="M200" i="4"/>
  <c r="M586" i="4"/>
  <c r="M503" i="4"/>
  <c r="M236" i="4"/>
  <c r="M170" i="4"/>
  <c r="M599" i="4"/>
  <c r="M623" i="4"/>
  <c r="M544" i="4"/>
  <c r="M384" i="4"/>
  <c r="M415" i="4"/>
  <c r="M368" i="4"/>
  <c r="O369" i="4" s="1"/>
  <c r="M345" i="4"/>
  <c r="M590" i="4"/>
  <c r="M466" i="4"/>
  <c r="M455" i="4"/>
  <c r="M383" i="4"/>
  <c r="M260" i="4"/>
  <c r="M587" i="4"/>
  <c r="M490" i="4"/>
  <c r="M299" i="4"/>
  <c r="M346" i="4"/>
  <c r="M203" i="4"/>
  <c r="O204" i="4" s="1"/>
  <c r="M343" i="4"/>
  <c r="M173" i="4"/>
  <c r="M386" i="4"/>
  <c r="M199" i="4"/>
  <c r="M545" i="4"/>
  <c r="O546" i="4" s="1"/>
  <c r="M320" i="4"/>
  <c r="M416" i="4"/>
  <c r="M494" i="4"/>
  <c r="O495" i="4" s="1"/>
  <c r="M316" i="4"/>
  <c r="M367" i="4"/>
  <c r="M335" i="4"/>
  <c r="M259" i="4"/>
  <c r="M235" i="4"/>
  <c r="M608" i="4"/>
  <c r="M511" i="4"/>
  <c r="M428" i="4"/>
  <c r="M232" i="4"/>
  <c r="M446" i="4"/>
  <c r="M392" i="4"/>
  <c r="M523" i="4"/>
  <c r="M285" i="4"/>
  <c r="M237" i="4"/>
  <c r="M626" i="4"/>
  <c r="M530" i="4"/>
  <c r="M482" i="4"/>
  <c r="M551" i="4"/>
  <c r="M501" i="4"/>
  <c r="M527" i="4"/>
  <c r="M479" i="4"/>
  <c r="M571" i="4"/>
  <c r="M548" i="4"/>
  <c r="O549" i="4" s="1"/>
  <c r="M359" i="4"/>
  <c r="M226" i="4"/>
  <c r="O227" i="4" s="1"/>
  <c r="M290" i="4"/>
  <c r="M209" i="4"/>
  <c r="M388" i="4"/>
  <c r="M362" i="4"/>
  <c r="M574" i="4"/>
  <c r="M389" i="4"/>
  <c r="O390" i="4" s="1"/>
  <c r="M342" i="4"/>
  <c r="M444" i="4"/>
  <c r="M344" i="4"/>
  <c r="M224" i="4"/>
  <c r="O225" i="4" s="1"/>
  <c r="M598" i="4"/>
  <c r="M575" i="4"/>
  <c r="O576" i="4" s="1"/>
  <c r="M524" i="4"/>
  <c r="M249" i="4"/>
  <c r="M624" i="4"/>
  <c r="M528" i="4"/>
  <c r="M480" i="4"/>
  <c r="M442" i="4"/>
  <c r="M175" i="4"/>
  <c r="M248" i="4"/>
  <c r="M451" i="4"/>
  <c r="M510" i="4"/>
  <c r="M284" i="4"/>
  <c r="M622" i="4"/>
  <c r="M476" i="4"/>
  <c r="M607" i="4"/>
  <c r="M572" i="4"/>
  <c r="O573" i="4" s="1"/>
  <c r="M448" i="4"/>
  <c r="M360" i="4"/>
  <c r="M251" i="4"/>
  <c r="O252" i="4" s="1"/>
  <c r="M358" i="4"/>
  <c r="M287" i="4"/>
  <c r="M250" i="4"/>
  <c r="M223" i="4"/>
  <c r="M164" i="4"/>
  <c r="M595" i="4"/>
  <c r="M445" i="4"/>
  <c r="M619" i="4"/>
  <c r="O620" i="4" s="1"/>
  <c r="M341" i="4"/>
  <c r="M293" i="4"/>
  <c r="M340" i="4"/>
  <c r="M292" i="4"/>
  <c r="M502" i="4"/>
  <c r="M452" i="4"/>
  <c r="M478" i="4"/>
  <c r="M286" i="4"/>
  <c r="M365" i="4"/>
  <c r="L147" i="1"/>
  <c r="N149" i="4"/>
  <c r="L149" i="1" s="1"/>
  <c r="A6" i="3"/>
  <c r="A5" i="3"/>
  <c r="A4" i="3"/>
  <c r="A3" i="3"/>
  <c r="A2" i="3"/>
  <c r="O471" i="4" l="1"/>
  <c r="O353" i="4"/>
  <c r="N365" i="4"/>
  <c r="L365" i="1" s="1"/>
  <c r="M365" i="1" s="1"/>
  <c r="O365" i="4"/>
  <c r="N164" i="4"/>
  <c r="L164" i="1" s="1"/>
  <c r="O164" i="4"/>
  <c r="N284" i="4"/>
  <c r="L284" i="1" s="1"/>
  <c r="O284" i="4"/>
  <c r="N624" i="4"/>
  <c r="L624" i="1" s="1"/>
  <c r="M624" i="1" s="1"/>
  <c r="O624" i="4"/>
  <c r="N388" i="4"/>
  <c r="L388" i="1" s="1"/>
  <c r="M388" i="1" s="1"/>
  <c r="O388" i="4"/>
  <c r="N285" i="4"/>
  <c r="L285" i="1" s="1"/>
  <c r="O285" i="4"/>
  <c r="N235" i="4"/>
  <c r="L235" i="1" s="1"/>
  <c r="O235" i="4"/>
  <c r="N343" i="4"/>
  <c r="L343" i="1" s="1"/>
  <c r="M343" i="1" s="1"/>
  <c r="O343" i="4"/>
  <c r="N455" i="4"/>
  <c r="L455" i="1" s="1"/>
  <c r="M455" i="1" s="1"/>
  <c r="O455" i="4"/>
  <c r="N454" i="4"/>
  <c r="L454" i="1" s="1"/>
  <c r="M454" i="1" s="1"/>
  <c r="O454" i="4"/>
  <c r="N296" i="4"/>
  <c r="L296" i="1" s="1"/>
  <c r="O296" i="4"/>
  <c r="N391" i="4"/>
  <c r="L391" i="1" s="1"/>
  <c r="M391" i="1" s="1"/>
  <c r="O391" i="4"/>
  <c r="N298" i="4"/>
  <c r="L298" i="1" s="1"/>
  <c r="O298" i="4"/>
  <c r="N467" i="4"/>
  <c r="L467" i="1" s="1"/>
  <c r="M467" i="1" s="1"/>
  <c r="O467" i="4"/>
  <c r="N478" i="4"/>
  <c r="L478" i="1" s="1"/>
  <c r="M478" i="1" s="1"/>
  <c r="O478" i="4"/>
  <c r="N445" i="4"/>
  <c r="L445" i="1" s="1"/>
  <c r="M445" i="1" s="1"/>
  <c r="O445" i="4"/>
  <c r="N360" i="4"/>
  <c r="L360" i="1" s="1"/>
  <c r="M360" i="1" s="1"/>
  <c r="O360" i="4"/>
  <c r="N451" i="4"/>
  <c r="L451" i="1" s="1"/>
  <c r="M451" i="1" s="1"/>
  <c r="O451" i="4"/>
  <c r="N524" i="4"/>
  <c r="L524" i="1" s="1"/>
  <c r="M524" i="1" s="1"/>
  <c r="O524" i="4"/>
  <c r="N574" i="4"/>
  <c r="L574" i="1" s="1"/>
  <c r="M574" i="1" s="1"/>
  <c r="O574" i="4"/>
  <c r="N290" i="4"/>
  <c r="L290" i="1" s="1"/>
  <c r="O290" i="4"/>
  <c r="N501" i="4"/>
  <c r="L501" i="1" s="1"/>
  <c r="M501" i="1" s="1"/>
  <c r="O501" i="4"/>
  <c r="N392" i="4"/>
  <c r="L392" i="1" s="1"/>
  <c r="M392" i="1" s="1"/>
  <c r="O392" i="4"/>
  <c r="N335" i="4"/>
  <c r="L335" i="1" s="1"/>
  <c r="M335" i="1" s="1"/>
  <c r="O335" i="4"/>
  <c r="N386" i="4"/>
  <c r="L386" i="1" s="1"/>
  <c r="M386" i="1" s="1"/>
  <c r="O386" i="4"/>
  <c r="N260" i="4"/>
  <c r="L260" i="1" s="1"/>
  <c r="O260" i="4"/>
  <c r="N384" i="4"/>
  <c r="L384" i="1" s="1"/>
  <c r="M384" i="1" s="1"/>
  <c r="O384" i="4"/>
  <c r="N200" i="4"/>
  <c r="L200" i="1" s="1"/>
  <c r="O200" i="4"/>
  <c r="N414" i="4"/>
  <c r="L414" i="1" s="1"/>
  <c r="M414" i="1" s="1"/>
  <c r="O414" i="4"/>
  <c r="N506" i="4"/>
  <c r="L506" i="1" s="1"/>
  <c r="M506" i="1" s="1"/>
  <c r="O506" i="4"/>
  <c r="N256" i="4"/>
  <c r="L256" i="1" s="1"/>
  <c r="O256" i="4"/>
  <c r="N395" i="4"/>
  <c r="L395" i="1" s="1"/>
  <c r="M395" i="1" s="1"/>
  <c r="O395" i="4"/>
  <c r="N341" i="4"/>
  <c r="L341" i="1" s="1"/>
  <c r="M341" i="1" s="1"/>
  <c r="O341" i="4"/>
  <c r="N358" i="4"/>
  <c r="L358" i="1" s="1"/>
  <c r="M358" i="1" s="1"/>
  <c r="O358" i="4"/>
  <c r="N598" i="4"/>
  <c r="L598" i="1" s="1"/>
  <c r="M598" i="1" s="1"/>
  <c r="O598" i="4"/>
  <c r="N342" i="4"/>
  <c r="L342" i="1" s="1"/>
  <c r="M342" i="1" s="1"/>
  <c r="O342" i="4"/>
  <c r="N482" i="4"/>
  <c r="L482" i="1" s="1"/>
  <c r="M482" i="1" s="1"/>
  <c r="O482" i="4"/>
  <c r="N232" i="4"/>
  <c r="L232" i="1" s="1"/>
  <c r="O232" i="4"/>
  <c r="N490" i="4"/>
  <c r="L490" i="1" s="1"/>
  <c r="M490" i="1" s="1"/>
  <c r="O490" i="4"/>
  <c r="N503" i="4"/>
  <c r="L503" i="1" s="1"/>
  <c r="M503" i="1" s="1"/>
  <c r="O503" i="4"/>
  <c r="N257" i="4"/>
  <c r="L257" i="1" s="1"/>
  <c r="O257" i="4"/>
  <c r="N182" i="4"/>
  <c r="L182" i="1" s="1"/>
  <c r="O182" i="4"/>
  <c r="N565" i="4"/>
  <c r="L565" i="1" s="1"/>
  <c r="M565" i="1" s="1"/>
  <c r="O565" i="4"/>
  <c r="N340" i="4"/>
  <c r="L340" i="1" s="1"/>
  <c r="M340" i="1" s="1"/>
  <c r="O340" i="4"/>
  <c r="N250" i="4"/>
  <c r="L250" i="1" s="1"/>
  <c r="O250" i="4"/>
  <c r="N476" i="4"/>
  <c r="L476" i="1" s="1"/>
  <c r="M476" i="1" s="1"/>
  <c r="O476" i="4"/>
  <c r="N480" i="4"/>
  <c r="L480" i="1" s="1"/>
  <c r="M480" i="1" s="1"/>
  <c r="O480" i="4"/>
  <c r="N344" i="4"/>
  <c r="L344" i="1" s="1"/>
  <c r="M344" i="1" s="1"/>
  <c r="O344" i="4"/>
  <c r="N571" i="4"/>
  <c r="L571" i="1" s="1"/>
  <c r="M571" i="1" s="1"/>
  <c r="O571" i="4"/>
  <c r="N626" i="4"/>
  <c r="L626" i="1" s="1"/>
  <c r="M626" i="1" s="1"/>
  <c r="O626" i="4"/>
  <c r="N511" i="4"/>
  <c r="L511" i="1" s="1"/>
  <c r="M511" i="1" s="1"/>
  <c r="O511" i="4"/>
  <c r="N416" i="4"/>
  <c r="L416" i="1" s="1"/>
  <c r="M416" i="1" s="1"/>
  <c r="O416" i="4"/>
  <c r="N346" i="4"/>
  <c r="L346" i="1" s="1"/>
  <c r="M346" i="1" s="1"/>
  <c r="O346" i="4"/>
  <c r="N590" i="4"/>
  <c r="L590" i="1" s="1"/>
  <c r="M590" i="1" s="1"/>
  <c r="O590" i="4"/>
  <c r="N170" i="4"/>
  <c r="L170" i="1" s="1"/>
  <c r="O170" i="4"/>
  <c r="N504" i="4"/>
  <c r="L504" i="1" s="1"/>
  <c r="M504" i="1" s="1"/>
  <c r="O504" i="4"/>
  <c r="N266" i="4"/>
  <c r="L266" i="1" s="1"/>
  <c r="O266" i="4"/>
  <c r="N318" i="4"/>
  <c r="L318" i="1" s="1"/>
  <c r="M318" i="1" s="1"/>
  <c r="O318" i="4"/>
  <c r="N628" i="4"/>
  <c r="L628" i="1" s="1"/>
  <c r="M628" i="1" s="1"/>
  <c r="O628" i="4"/>
  <c r="N221" i="4"/>
  <c r="L221" i="1" s="1"/>
  <c r="O221" i="4"/>
  <c r="N557" i="4"/>
  <c r="L557" i="1" s="1"/>
  <c r="M557" i="1" s="1"/>
  <c r="O557" i="4"/>
  <c r="O291" i="4"/>
  <c r="O625" i="4"/>
  <c r="O481" i="4"/>
  <c r="O165" i="4"/>
  <c r="N452" i="4"/>
  <c r="L452" i="1" s="1"/>
  <c r="M452" i="1" s="1"/>
  <c r="O452" i="4"/>
  <c r="N293" i="4"/>
  <c r="L293" i="1" s="1"/>
  <c r="O293" i="4"/>
  <c r="N595" i="4"/>
  <c r="L595" i="1" s="1"/>
  <c r="M595" i="1" s="1"/>
  <c r="O595" i="4"/>
  <c r="N287" i="4"/>
  <c r="L287" i="1" s="1"/>
  <c r="O287" i="4"/>
  <c r="N448" i="4"/>
  <c r="L448" i="1" s="1"/>
  <c r="M448" i="1" s="1"/>
  <c r="O448" i="4"/>
  <c r="N622" i="4"/>
  <c r="L622" i="1" s="1"/>
  <c r="M622" i="1" s="1"/>
  <c r="O622" i="4"/>
  <c r="N248" i="4"/>
  <c r="L248" i="1" s="1"/>
  <c r="O248" i="4"/>
  <c r="N528" i="4"/>
  <c r="L528" i="1" s="1"/>
  <c r="M528" i="1" s="1"/>
  <c r="O528" i="4"/>
  <c r="N575" i="4"/>
  <c r="L575" i="1" s="1"/>
  <c r="M575" i="1" s="1"/>
  <c r="O575" i="4"/>
  <c r="N444" i="4"/>
  <c r="L444" i="1" s="1"/>
  <c r="M444" i="1" s="1"/>
  <c r="O444" i="4"/>
  <c r="N362" i="4"/>
  <c r="L362" i="1" s="1"/>
  <c r="M362" i="1" s="1"/>
  <c r="O362" i="4"/>
  <c r="N226" i="4"/>
  <c r="L226" i="1" s="1"/>
  <c r="O226" i="4"/>
  <c r="N479" i="4"/>
  <c r="L479" i="1" s="1"/>
  <c r="M479" i="1" s="1"/>
  <c r="O479" i="4"/>
  <c r="N551" i="4"/>
  <c r="L551" i="1" s="1"/>
  <c r="M551" i="1" s="1"/>
  <c r="O551" i="4"/>
  <c r="N237" i="4"/>
  <c r="L237" i="1" s="1"/>
  <c r="O237" i="4"/>
  <c r="N446" i="4"/>
  <c r="L446" i="1" s="1"/>
  <c r="M446" i="1" s="1"/>
  <c r="O446" i="4"/>
  <c r="N608" i="4"/>
  <c r="L608" i="1" s="1"/>
  <c r="M608" i="1" s="1"/>
  <c r="O608" i="4"/>
  <c r="N367" i="4"/>
  <c r="L367" i="1" s="1"/>
  <c r="M367" i="1" s="1"/>
  <c r="O367" i="4"/>
  <c r="N320" i="4"/>
  <c r="L320" i="1" s="1"/>
  <c r="M320" i="1" s="1"/>
  <c r="O320" i="4"/>
  <c r="N173" i="4"/>
  <c r="L173" i="1" s="1"/>
  <c r="O173" i="4"/>
  <c r="O174" i="4"/>
  <c r="N299" i="4"/>
  <c r="L299" i="1" s="1"/>
  <c r="O299" i="4"/>
  <c r="N383" i="4"/>
  <c r="L383" i="1" s="1"/>
  <c r="M383" i="1" s="1"/>
  <c r="O383" i="4"/>
  <c r="N345" i="4"/>
  <c r="L345" i="1" s="1"/>
  <c r="M345" i="1" s="1"/>
  <c r="O345" i="4"/>
  <c r="N544" i="4"/>
  <c r="L544" i="1" s="1"/>
  <c r="M544" i="1" s="1"/>
  <c r="O544" i="4"/>
  <c r="N236" i="4"/>
  <c r="L236" i="1" s="1"/>
  <c r="O236" i="4"/>
  <c r="N382" i="4"/>
  <c r="L382" i="1" s="1"/>
  <c r="M382" i="1" s="1"/>
  <c r="O382" i="4"/>
  <c r="N233" i="4"/>
  <c r="L233" i="1" s="1"/>
  <c r="O233" i="4"/>
  <c r="N464" i="4"/>
  <c r="L464" i="1" s="1"/>
  <c r="M464" i="1" s="1"/>
  <c r="O464" i="4"/>
  <c r="N188" i="4"/>
  <c r="L188" i="1" s="1"/>
  <c r="O188" i="4"/>
  <c r="N589" i="4"/>
  <c r="L589" i="1" s="1"/>
  <c r="M589" i="1" s="1"/>
  <c r="O589" i="4"/>
  <c r="N630" i="4"/>
  <c r="L630" i="1" s="1"/>
  <c r="M630" i="1" s="1"/>
  <c r="O630" i="4"/>
  <c r="N554" i="4"/>
  <c r="L554" i="1" s="1"/>
  <c r="M554" i="1" s="1"/>
  <c r="O554" i="4"/>
  <c r="N631" i="4"/>
  <c r="L631" i="1" s="1"/>
  <c r="M631" i="1" s="1"/>
  <c r="O631" i="4"/>
  <c r="N465" i="4"/>
  <c r="L465" i="1" s="1"/>
  <c r="M465" i="1" s="1"/>
  <c r="O465" i="4"/>
  <c r="N269" i="4"/>
  <c r="L269" i="1" s="1"/>
  <c r="O269" i="4"/>
  <c r="N568" i="4"/>
  <c r="L568" i="1" s="1"/>
  <c r="M568" i="1" s="1"/>
  <c r="O568" i="4"/>
  <c r="N491" i="4"/>
  <c r="L491" i="1" s="1"/>
  <c r="M491" i="1" s="1"/>
  <c r="O491" i="4"/>
  <c r="O347" i="4"/>
  <c r="O183" i="4"/>
  <c r="O505" i="4"/>
  <c r="O492" i="4"/>
  <c r="O552" i="4"/>
  <c r="O189" i="4"/>
  <c r="O596" i="4"/>
  <c r="O267" i="4"/>
  <c r="O319" i="4"/>
  <c r="O477" i="4"/>
  <c r="O609" i="4"/>
  <c r="O483" i="4"/>
  <c r="O629" i="4"/>
  <c r="O336" i="4"/>
  <c r="O261" i="4"/>
  <c r="O396" i="4"/>
  <c r="O591" i="4"/>
  <c r="O363" i="4"/>
  <c r="N572" i="4"/>
  <c r="L572" i="1" s="1"/>
  <c r="M572" i="1" s="1"/>
  <c r="O572" i="4"/>
  <c r="N359" i="4"/>
  <c r="L359" i="1" s="1"/>
  <c r="M359" i="1" s="1"/>
  <c r="O359" i="4"/>
  <c r="N545" i="4"/>
  <c r="L545" i="1" s="1"/>
  <c r="M545" i="1" s="1"/>
  <c r="O545" i="4"/>
  <c r="N623" i="4"/>
  <c r="L623" i="1" s="1"/>
  <c r="M623" i="1" s="1"/>
  <c r="O623" i="4"/>
  <c r="N632" i="4"/>
  <c r="L632" i="1" s="1"/>
  <c r="M632" i="1" s="1"/>
  <c r="O632" i="4"/>
  <c r="N220" i="4"/>
  <c r="L220" i="1" s="1"/>
  <c r="O220" i="4"/>
  <c r="N502" i="4"/>
  <c r="L502" i="1" s="1"/>
  <c r="M502" i="1" s="1"/>
  <c r="O502" i="4"/>
  <c r="N175" i="4"/>
  <c r="L175" i="1" s="1"/>
  <c r="O175" i="4"/>
  <c r="N527" i="4"/>
  <c r="L527" i="1" s="1"/>
  <c r="M527" i="1" s="1"/>
  <c r="O527" i="4"/>
  <c r="N316" i="4"/>
  <c r="L316" i="1" s="1"/>
  <c r="M316" i="1" s="1"/>
  <c r="O316" i="4"/>
  <c r="N368" i="4"/>
  <c r="L368" i="1" s="1"/>
  <c r="M368" i="1" s="1"/>
  <c r="O368" i="4"/>
  <c r="N413" i="4"/>
  <c r="L413" i="1" s="1"/>
  <c r="M413" i="1" s="1"/>
  <c r="O413" i="4"/>
  <c r="N313" i="4"/>
  <c r="L313" i="1" s="1"/>
  <c r="M313" i="1" s="1"/>
  <c r="O313" i="4"/>
  <c r="O361" i="4"/>
  <c r="O317" i="4"/>
  <c r="O507" i="4"/>
  <c r="O558" i="4"/>
  <c r="N286" i="4"/>
  <c r="L286" i="1" s="1"/>
  <c r="O286" i="4"/>
  <c r="N292" i="4"/>
  <c r="L292" i="1" s="1"/>
  <c r="O292" i="4"/>
  <c r="N619" i="4"/>
  <c r="L619" i="1" s="1"/>
  <c r="M619" i="1" s="1"/>
  <c r="O619" i="4"/>
  <c r="N223" i="4"/>
  <c r="L223" i="1" s="1"/>
  <c r="O223" i="4"/>
  <c r="N251" i="4"/>
  <c r="L251" i="1" s="1"/>
  <c r="O251" i="4"/>
  <c r="N607" i="4"/>
  <c r="L607" i="1" s="1"/>
  <c r="M607" i="1" s="1"/>
  <c r="O607" i="4"/>
  <c r="N510" i="4"/>
  <c r="L510" i="1" s="1"/>
  <c r="M510" i="1" s="1"/>
  <c r="O510" i="4"/>
  <c r="N442" i="4"/>
  <c r="L442" i="1" s="1"/>
  <c r="M442" i="1" s="1"/>
  <c r="O442" i="4"/>
  <c r="N249" i="4"/>
  <c r="L249" i="1" s="1"/>
  <c r="O249" i="4"/>
  <c r="N224" i="4"/>
  <c r="L224" i="1" s="1"/>
  <c r="O224" i="4"/>
  <c r="N389" i="4"/>
  <c r="L389" i="1" s="1"/>
  <c r="M389" i="1" s="1"/>
  <c r="O389" i="4"/>
  <c r="N209" i="4"/>
  <c r="L209" i="1" s="1"/>
  <c r="O209" i="4"/>
  <c r="N548" i="4"/>
  <c r="L548" i="1" s="1"/>
  <c r="M548" i="1" s="1"/>
  <c r="O548" i="4"/>
  <c r="N644" i="4"/>
  <c r="L644" i="1" s="1"/>
  <c r="M644" i="1" s="1"/>
  <c r="O644" i="4"/>
  <c r="N530" i="4"/>
  <c r="L530" i="1" s="1"/>
  <c r="M530" i="1" s="1"/>
  <c r="O530" i="4"/>
  <c r="N523" i="4"/>
  <c r="L523" i="1" s="1"/>
  <c r="M523" i="1" s="1"/>
  <c r="O523" i="4"/>
  <c r="N428" i="4"/>
  <c r="L428" i="1" s="1"/>
  <c r="M428" i="1" s="1"/>
  <c r="O428" i="4"/>
  <c r="N259" i="4"/>
  <c r="L259" i="1" s="1"/>
  <c r="O259" i="4"/>
  <c r="N494" i="4"/>
  <c r="L494" i="1" s="1"/>
  <c r="M494" i="1" s="1"/>
  <c r="O494" i="4"/>
  <c r="N199" i="4"/>
  <c r="L199" i="1" s="1"/>
  <c r="O199" i="4"/>
  <c r="N203" i="4"/>
  <c r="L203" i="1" s="1"/>
  <c r="O203" i="4"/>
  <c r="N587" i="4"/>
  <c r="L587" i="1" s="1"/>
  <c r="M587" i="1" s="1"/>
  <c r="O587" i="4"/>
  <c r="N466" i="4"/>
  <c r="L466" i="1" s="1"/>
  <c r="M466" i="1" s="1"/>
  <c r="O466" i="4"/>
  <c r="N415" i="4"/>
  <c r="L415" i="1" s="1"/>
  <c r="M415" i="1" s="1"/>
  <c r="O415" i="4"/>
  <c r="N599" i="4"/>
  <c r="L599" i="1" s="1"/>
  <c r="M599" i="1" s="1"/>
  <c r="O599" i="4"/>
  <c r="N586" i="4"/>
  <c r="L586" i="1" s="1"/>
  <c r="M586" i="1" s="1"/>
  <c r="O586" i="4"/>
  <c r="N493" i="4"/>
  <c r="L493" i="1" s="1"/>
  <c r="M493" i="1" s="1"/>
  <c r="O493" i="4"/>
  <c r="N297" i="4"/>
  <c r="L297" i="1" s="1"/>
  <c r="O297" i="4"/>
  <c r="N364" i="4"/>
  <c r="L364" i="1" s="1"/>
  <c r="M364" i="1" s="1"/>
  <c r="O364" i="4"/>
  <c r="N550" i="4"/>
  <c r="L550" i="1" s="1"/>
  <c r="M550" i="1" s="1"/>
  <c r="O550" i="4"/>
  <c r="N569" i="4"/>
  <c r="L569" i="1" s="1"/>
  <c r="M569" i="1" s="1"/>
  <c r="O569" i="4"/>
  <c r="N271" i="4"/>
  <c r="L271" i="1" s="1"/>
  <c r="O271" i="4"/>
  <c r="N463" i="4"/>
  <c r="L463" i="1" s="1"/>
  <c r="M463" i="1" s="1"/>
  <c r="O463" i="4"/>
  <c r="N148" i="4"/>
  <c r="L148" i="1" s="1"/>
  <c r="O148" i="4"/>
  <c r="N201" i="4"/>
  <c r="L201" i="1" s="1"/>
  <c r="O201" i="4"/>
  <c r="N272" i="4"/>
  <c r="L272" i="1" s="1"/>
  <c r="O272" i="4"/>
  <c r="N566" i="4"/>
  <c r="L566" i="1" s="1"/>
  <c r="M566" i="1" s="1"/>
  <c r="O566" i="4"/>
  <c r="N633" i="4"/>
  <c r="L633" i="1" s="1"/>
  <c r="M633" i="1" s="1"/>
  <c r="O633" i="4"/>
  <c r="O234" i="4"/>
  <c r="O453" i="4"/>
  <c r="O270" i="4"/>
  <c r="O385" i="4"/>
  <c r="O314" i="4"/>
  <c r="O238" i="4"/>
  <c r="O512" i="4"/>
  <c r="O429" i="4"/>
  <c r="O273" i="4"/>
  <c r="O321" i="4"/>
  <c r="O567" i="4"/>
  <c r="O387" i="4"/>
  <c r="O171" i="4"/>
  <c r="O449" i="4"/>
  <c r="O258" i="4"/>
  <c r="O366" i="4"/>
  <c r="O588" i="4"/>
  <c r="O525" i="4"/>
  <c r="O288" i="4"/>
  <c r="O300" i="4"/>
  <c r="O417" i="4"/>
  <c r="O468" i="4"/>
  <c r="O531" i="4"/>
  <c r="O627" i="4"/>
  <c r="O393" i="4"/>
  <c r="O210" i="4"/>
  <c r="O447" i="4"/>
  <c r="O600" i="4"/>
  <c r="O176" i="4"/>
  <c r="O456" i="4"/>
  <c r="O294" i="4"/>
  <c r="O149" i="4"/>
  <c r="A1" i="3"/>
</calcChain>
</file>

<file path=xl/sharedStrings.xml><?xml version="1.0" encoding="utf-8"?>
<sst xmlns="http://schemas.openxmlformats.org/spreadsheetml/2006/main" count="108" uniqueCount="75">
  <si>
    <t>Year</t>
  </si>
  <si>
    <t>Month</t>
  </si>
  <si>
    <t>CPI</t>
  </si>
  <si>
    <t>FRED: CPIAUCSL</t>
  </si>
  <si>
    <t>CoreCPI</t>
  </si>
  <si>
    <t>FRED: CPILFESL</t>
  </si>
  <si>
    <t>Legend:</t>
  </si>
  <si>
    <t>yellow =</t>
  </si>
  <si>
    <t xml:space="preserve">original series, mostly downloaded from Fed St. Louis online database </t>
  </si>
  <si>
    <t>blue =</t>
  </si>
  <si>
    <t>own calculations based on yellow series</t>
  </si>
  <si>
    <t>FFR</t>
  </si>
  <si>
    <t>FRED: FEDFUNDS</t>
  </si>
  <si>
    <t>Effective Federal Funds Rate, Percent, Quarterly, Not Seasonally Adjusted</t>
  </si>
  <si>
    <t>Unemp</t>
  </si>
  <si>
    <t>FRED: UNRATE</t>
  </si>
  <si>
    <t>Unemployment Rate, Percent, Quarterly, Seasonally Adjusted</t>
  </si>
  <si>
    <t>BondSprd</t>
  </si>
  <si>
    <t>FRED: BAA10YM</t>
  </si>
  <si>
    <t>Potential output</t>
  </si>
  <si>
    <t>Prices</t>
  </si>
  <si>
    <t>Interest rate</t>
  </si>
  <si>
    <t>Unemployment</t>
  </si>
  <si>
    <t>Bond premium</t>
  </si>
  <si>
    <t>IP</t>
  </si>
  <si>
    <t>FRED: INDPRO</t>
  </si>
  <si>
    <t>Industrial Production: Total Index, Index 2012=100, Monthly, Seasonally Adjusted</t>
  </si>
  <si>
    <t>Consumer Price Index for All Urban Consumers: All Items in U.S. City Average, Index 1982-1984=100, Monthly, Seasonally Adjusted</t>
  </si>
  <si>
    <t>Consumer Price Index for All Urban Consumers: All Items Less Food and Energy in U.S. City Average, Index 1982-1984=100, Monthly, Seasonally Adjusted</t>
  </si>
  <si>
    <t>Moody's Seasoned Baa Corporate Bond Yield Relative to Yield on 10-Year Treasury Constant Maturity, Percent, Monthly, Not Seasonally Adjusted</t>
  </si>
  <si>
    <t>Real activity</t>
  </si>
  <si>
    <t>MGDPIHS</t>
  </si>
  <si>
    <t>Monthly real GDP indicator</t>
  </si>
  <si>
    <t>Source: https://ihsmarkit.com/products/us-monthly-gdp-index.html</t>
  </si>
  <si>
    <t>Quarter</t>
  </si>
  <si>
    <t>GDP</t>
  </si>
  <si>
    <t>PotGDP</t>
  </si>
  <si>
    <t>Chicago Fed National Activity Index, m/m growth above/below potential</t>
  </si>
  <si>
    <t>FRED: CFNAI</t>
  </si>
  <si>
    <t>GDPgap</t>
  </si>
  <si>
    <t>log(PotGDP)</t>
  </si>
  <si>
    <t>GDPgrowth</t>
  </si>
  <si>
    <t>oriChicago</t>
  </si>
  <si>
    <t>rescChicago</t>
  </si>
  <si>
    <t>mpsprGK</t>
  </si>
  <si>
    <t>Monetary policy surprises by Gertler &amp; Karadi (2015)</t>
  </si>
  <si>
    <t>Online appendix, labelled mp1_tc</t>
  </si>
  <si>
    <t>Monetary policy surprise</t>
  </si>
  <si>
    <t>PPI</t>
  </si>
  <si>
    <t>Commodity prices</t>
  </si>
  <si>
    <t>Producer Price Index by Commodity: All Commodities, Index 1982=100, Monthly, Not Seasonally Adjusted</t>
  </si>
  <si>
    <t>FRED: PPIACO</t>
  </si>
  <si>
    <t>EBP</t>
  </si>
  <si>
    <t>Risk premium</t>
  </si>
  <si>
    <t>Source: https://www.federalreserve.gov/econresdata/notes/feds-notes/2016/updating-the-recession-risk-and-the-excess-bond-premium-20161006.html</t>
  </si>
  <si>
    <t>Excess bond premium constructed as in Gilchrist &amp; Zakrajsek (2012)</t>
  </si>
  <si>
    <t>mpsprGK4</t>
  </si>
  <si>
    <t>One-year ahead Monetary policy surprises by Gertler &amp; Karadi (2015)</t>
  </si>
  <si>
    <t>Online appendix, labelled ff4_tc</t>
  </si>
  <si>
    <t>mpsprNS</t>
  </si>
  <si>
    <t>Monetary policy surprises by Nakamura &amp; Steinsson (2018)</t>
  </si>
  <si>
    <t>Source: https://eml.berkeley.edu/~enakamura/papers.html</t>
  </si>
  <si>
    <t>mpsprRR</t>
  </si>
  <si>
    <t>Monetary policy surprises according to Romer &amp; Romer (2014)</t>
  </si>
  <si>
    <t>Compiled and provided by http://silviamirandaagrippino.com/code-data</t>
  </si>
  <si>
    <t>mpsprMA</t>
  </si>
  <si>
    <t>Monetary policy surprises of Gertler &amp; Karadi, cleaned for the Information effect by Miranda-Agrippino</t>
  </si>
  <si>
    <t>FFRshadow</t>
  </si>
  <si>
    <t>FFR shadow</t>
  </si>
  <si>
    <t>from 1990m1: Shadow policy rate from Wu &amp; Xia( 2016)</t>
  </si>
  <si>
    <t>Source: https://sites.google.com/view/jingcynthiawu/shadow-rates</t>
  </si>
  <si>
    <t>FFRshadow2</t>
  </si>
  <si>
    <t>FFR shadow2</t>
  </si>
  <si>
    <t>from 1978m1: Shadow policy rate from De Rezende &amp; Ristiniemi</t>
  </si>
  <si>
    <t>Source: https://rafaelbderezende.wixsite.com/rafaelbderezende/research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</si>
</sst>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000000"/>
    <numFmt numFmtId="166" formatCode="0.000000000"/>
    <numFmt numFmtId="167" formatCode="0.0000"/>
    <numFmt numFmtId="168" formatCode="0.0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1" fillId="0" borderId="0" xfId="0" applyFont="1"/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166" fontId="4" fillId="0" borderId="0" xfId="0" applyNumberFormat="1" applyFont="1"/>
    <xf numFmtId="166" fontId="2" fillId="0" borderId="0" xfId="0" applyNumberFormat="1" applyFont="1"/>
    <xf numFmtId="166" fontId="3" fillId="0" borderId="0" xfId="0" applyNumberFormat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4" fontId="1" fillId="0" borderId="0" xfId="1" applyNumberFormat="1"/>
    <xf numFmtId="164" fontId="1" fillId="0" borderId="0" xfId="2" applyNumberFormat="1"/>
    <xf numFmtId="0" fontId="2" fillId="0" borderId="0" xfId="0" applyFont="1"/>
    <xf numFmtId="11" fontId="2" fillId="0" borderId="0" xfId="0" applyNumberFormat="1" applyFont="1"/>
  </cellXfs>
  <cellStyles count="3">
    <cellStyle name="Normal" xfId="0" builtinId="0"/>
    <cellStyle name="Normal 3" xfId="2" xr:uid="{A9276AFF-805F-1941-996D-F5EC3BB50212}"/>
    <cellStyle name="Normal 5" xfId="1" xr:uid="{415728E0-EE48-8C49-ADD8-785FA1106A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E46EF-34D4-2E4B-969F-258D545301E3}">
  <dimension ref="A1:V698"/>
  <sheetViews>
    <sheetView tabSelected="1" zoomScale="110" zoomScaleNormal="110" workbookViewId="0">
      <pane xSplit="2" ySplit="1" topLeftCell="C232" activePane="bottomRight" state="frozen"/>
      <selection pane="topRight" activeCell="C1" sqref="C1"/>
      <selection pane="bottomLeft" activeCell="A2" sqref="A2"/>
      <selection pane="bottomRight" activeCell="I255" sqref="I255"/>
    </sheetView>
  </sheetViews>
  <sheetFormatPr baseColWidth="10" defaultRowHeight="16" x14ac:dyDescent="0.2"/>
  <cols>
    <col min="3" max="5" width="14.33203125" bestFit="1" customWidth="1"/>
    <col min="6" max="7" width="13.1640625" bestFit="1" customWidth="1"/>
    <col min="8" max="8" width="12.1640625" bestFit="1" customWidth="1"/>
    <col min="9" max="9" width="13.83203125" bestFit="1" customWidth="1"/>
    <col min="10" max="10" width="12.6640625" bestFit="1" customWidth="1"/>
    <col min="11" max="11" width="15.6640625" bestFit="1" customWidth="1"/>
    <col min="12" max="12" width="16.33203125" bestFit="1" customWidth="1"/>
    <col min="13" max="13" width="13.83203125" bestFit="1" customWidth="1"/>
    <col min="14" max="14" width="12.33203125" bestFit="1" customWidth="1"/>
    <col min="15" max="15" width="14.33203125" bestFit="1" customWidth="1"/>
    <col min="16" max="17" width="12.33203125" bestFit="1" customWidth="1"/>
    <col min="18" max="20" width="12.6640625" bestFit="1" customWidth="1"/>
    <col min="21" max="22" width="13.1640625" bestFit="1" customWidth="1"/>
  </cols>
  <sheetData>
    <row r="1" spans="1:22" x14ac:dyDescent="0.2">
      <c r="A1" t="s">
        <v>0</v>
      </c>
      <c r="B1" t="s">
        <v>1</v>
      </c>
      <c r="C1" s="2" t="s">
        <v>24</v>
      </c>
      <c r="D1" s="2" t="s">
        <v>2</v>
      </c>
      <c r="E1" s="2" t="s">
        <v>4</v>
      </c>
      <c r="F1" s="2" t="s">
        <v>11</v>
      </c>
      <c r="G1" s="2" t="s">
        <v>14</v>
      </c>
      <c r="H1" s="2" t="s">
        <v>17</v>
      </c>
      <c r="I1" s="2" t="s">
        <v>42</v>
      </c>
      <c r="J1" s="3" t="s">
        <v>43</v>
      </c>
      <c r="K1" s="2" t="s">
        <v>31</v>
      </c>
      <c r="L1" s="3" t="s">
        <v>36</v>
      </c>
      <c r="M1" s="3" t="s">
        <v>39</v>
      </c>
      <c r="N1" s="2" t="s">
        <v>44</v>
      </c>
      <c r="O1" s="2" t="s">
        <v>48</v>
      </c>
      <c r="P1" s="2" t="s">
        <v>52</v>
      </c>
      <c r="Q1" s="2" t="s">
        <v>56</v>
      </c>
      <c r="R1" s="2" t="s">
        <v>59</v>
      </c>
      <c r="S1" s="2" t="s">
        <v>62</v>
      </c>
      <c r="T1" s="2" t="s">
        <v>65</v>
      </c>
      <c r="U1" s="2" t="s">
        <v>67</v>
      </c>
      <c r="V1" s="2" t="s">
        <v>71</v>
      </c>
    </row>
    <row r="2" spans="1:22" x14ac:dyDescent="0.2">
      <c r="A2">
        <v>1967</v>
      </c>
      <c r="B2">
        <v>1</v>
      </c>
      <c r="C2" s="12">
        <v>35.163800000000002</v>
      </c>
      <c r="D2" s="1">
        <v>32.9</v>
      </c>
      <c r="E2" s="1">
        <v>34.200000000000003</v>
      </c>
      <c r="F2" s="13">
        <v>4.9400000000000004</v>
      </c>
      <c r="G2" s="14">
        <v>3.9</v>
      </c>
      <c r="H2" s="13">
        <v>1.39</v>
      </c>
      <c r="I2" s="8"/>
      <c r="J2" s="8"/>
      <c r="K2" s="8"/>
      <c r="L2" s="8"/>
      <c r="M2" s="8"/>
      <c r="N2" s="8"/>
      <c r="O2" s="1">
        <v>33.4</v>
      </c>
      <c r="P2" s="8"/>
      <c r="Q2" s="8"/>
      <c r="R2" s="8"/>
      <c r="S2" s="8"/>
      <c r="T2" s="8"/>
      <c r="U2" s="8">
        <f t="shared" ref="U2:U20" si="0">F2</f>
        <v>4.9400000000000004</v>
      </c>
      <c r="V2" s="8">
        <f t="shared" ref="V2:V4" si="1">F2</f>
        <v>4.9400000000000004</v>
      </c>
    </row>
    <row r="3" spans="1:22" x14ac:dyDescent="0.2">
      <c r="A3">
        <v>1967</v>
      </c>
      <c r="B3">
        <v>2</v>
      </c>
      <c r="C3" s="12">
        <v>34.765000000000001</v>
      </c>
      <c r="D3" s="1">
        <v>33</v>
      </c>
      <c r="E3" s="1">
        <v>34.200000000000003</v>
      </c>
      <c r="F3" s="13">
        <v>5</v>
      </c>
      <c r="G3" s="14">
        <v>3.8</v>
      </c>
      <c r="H3" s="13">
        <v>1.19</v>
      </c>
      <c r="I3" s="8"/>
      <c r="J3" s="8"/>
      <c r="K3" s="8"/>
      <c r="L3" s="8">
        <f>help_quarterly_to_monthly!N3</f>
        <v>4675.2196797627112</v>
      </c>
      <c r="M3" s="8"/>
      <c r="N3" s="8"/>
      <c r="O3" s="1">
        <v>33.4</v>
      </c>
      <c r="P3" s="8"/>
      <c r="Q3" s="8"/>
      <c r="R3" s="8"/>
      <c r="S3" s="8"/>
      <c r="T3" s="8"/>
      <c r="U3" s="8">
        <f t="shared" si="0"/>
        <v>5</v>
      </c>
      <c r="V3" s="8">
        <f t="shared" si="1"/>
        <v>5</v>
      </c>
    </row>
    <row r="4" spans="1:22" x14ac:dyDescent="0.2">
      <c r="A4">
        <v>1967</v>
      </c>
      <c r="B4">
        <v>3</v>
      </c>
      <c r="C4" s="12">
        <v>34.569099999999999</v>
      </c>
      <c r="D4" s="1">
        <v>33</v>
      </c>
      <c r="E4" s="1">
        <v>34.299999999999997</v>
      </c>
      <c r="F4" s="13">
        <v>4.53</v>
      </c>
      <c r="G4" s="14">
        <v>3.8</v>
      </c>
      <c r="H4" s="13">
        <v>1.31</v>
      </c>
      <c r="I4" s="13">
        <v>-0.35</v>
      </c>
      <c r="J4" s="8">
        <f t="shared" ref="J4:J67" si="2">I4*0.4099-0.1</f>
        <v>-0.24346499999999999</v>
      </c>
      <c r="K4" s="8"/>
      <c r="L4" s="8">
        <f>help_quarterly_to_monthly!N4</f>
        <v>4692.6402051553268</v>
      </c>
      <c r="M4" s="8">
        <f>M5-J5</f>
        <v>1.6212250393102319</v>
      </c>
      <c r="N4" s="8"/>
      <c r="O4" s="1">
        <v>33.299999999999997</v>
      </c>
      <c r="P4" s="8"/>
      <c r="Q4" s="8"/>
      <c r="R4" s="8"/>
      <c r="S4" s="8"/>
      <c r="T4" s="8"/>
      <c r="U4" s="8">
        <f t="shared" si="0"/>
        <v>4.53</v>
      </c>
      <c r="V4" s="8">
        <f t="shared" si="1"/>
        <v>4.53</v>
      </c>
    </row>
    <row r="5" spans="1:22" x14ac:dyDescent="0.2">
      <c r="A5">
        <v>1967</v>
      </c>
      <c r="B5">
        <v>4</v>
      </c>
      <c r="C5" s="12">
        <v>34.895099999999999</v>
      </c>
      <c r="D5" s="1">
        <v>33.1</v>
      </c>
      <c r="E5" s="1">
        <v>34.4</v>
      </c>
      <c r="F5" s="13">
        <v>4.05</v>
      </c>
      <c r="G5" s="14">
        <v>3.8</v>
      </c>
      <c r="H5" s="13">
        <v>1.24</v>
      </c>
      <c r="I5" s="13">
        <v>0</v>
      </c>
      <c r="J5" s="8">
        <f t="shared" si="2"/>
        <v>-0.1</v>
      </c>
      <c r="K5" s="8"/>
      <c r="L5" s="8">
        <f>help_quarterly_to_monthly!N5</f>
        <v>4710.1256418731218</v>
      </c>
      <c r="M5" s="8">
        <f t="shared" ref="M5:M67" si="3">M6-J6</f>
        <v>1.5212250393102318</v>
      </c>
      <c r="N5" s="8"/>
      <c r="O5" s="1">
        <v>33.1</v>
      </c>
      <c r="P5" s="8"/>
      <c r="Q5" s="8"/>
      <c r="R5" s="8"/>
      <c r="S5" s="8"/>
      <c r="T5" s="8"/>
      <c r="U5" s="8">
        <f t="shared" si="0"/>
        <v>4.05</v>
      </c>
      <c r="V5" s="8">
        <f t="shared" ref="V5:V33" si="4">F5</f>
        <v>4.05</v>
      </c>
    </row>
    <row r="6" spans="1:22" x14ac:dyDescent="0.2">
      <c r="A6">
        <v>1967</v>
      </c>
      <c r="B6">
        <v>5</v>
      </c>
      <c r="C6" s="12">
        <v>34.590699999999998</v>
      </c>
      <c r="D6" s="1">
        <v>33.1</v>
      </c>
      <c r="E6" s="1">
        <v>34.5</v>
      </c>
      <c r="F6" s="13">
        <v>3.94</v>
      </c>
      <c r="G6" s="14">
        <v>3.8</v>
      </c>
      <c r="H6" s="13">
        <v>1.1100000000000001</v>
      </c>
      <c r="I6" s="13">
        <v>-0.56000000000000005</v>
      </c>
      <c r="J6" s="8">
        <f t="shared" si="2"/>
        <v>-0.32954400000000006</v>
      </c>
      <c r="K6" s="8"/>
      <c r="L6" s="8">
        <f>help_quarterly_to_monthly!N6</f>
        <v>4727.6762317848297</v>
      </c>
      <c r="M6" s="8">
        <f t="shared" si="3"/>
        <v>1.1916810393102317</v>
      </c>
      <c r="N6" s="8"/>
      <c r="O6" s="1">
        <v>33.299999999999997</v>
      </c>
      <c r="P6" s="8"/>
      <c r="Q6" s="8"/>
      <c r="R6" s="8"/>
      <c r="S6" s="8"/>
      <c r="T6" s="8"/>
      <c r="U6" s="8">
        <f t="shared" si="0"/>
        <v>3.94</v>
      </c>
      <c r="V6" s="8">
        <f t="shared" si="4"/>
        <v>3.94</v>
      </c>
    </row>
    <row r="7" spans="1:22" x14ac:dyDescent="0.2">
      <c r="A7">
        <v>1967</v>
      </c>
      <c r="B7">
        <v>6</v>
      </c>
      <c r="C7" s="12">
        <v>34.586300000000001</v>
      </c>
      <c r="D7" s="1">
        <v>33.299999999999997</v>
      </c>
      <c r="E7" s="1">
        <v>34.6</v>
      </c>
      <c r="F7" s="13">
        <v>3.98</v>
      </c>
      <c r="G7" s="14">
        <v>3.9</v>
      </c>
      <c r="H7" s="13">
        <v>1.1299999999999999</v>
      </c>
      <c r="I7" s="13">
        <v>0.03</v>
      </c>
      <c r="J7" s="8">
        <f t="shared" si="2"/>
        <v>-8.7703000000000003E-2</v>
      </c>
      <c r="K7" s="8"/>
      <c r="L7" s="8">
        <f>help_quarterly_to_monthly!N7</f>
        <v>4745.5240628951633</v>
      </c>
      <c r="M7" s="8">
        <f t="shared" si="3"/>
        <v>1.1039780393102316</v>
      </c>
      <c r="N7" s="8"/>
      <c r="O7" s="1">
        <v>33.5</v>
      </c>
      <c r="P7" s="8"/>
      <c r="Q7" s="8"/>
      <c r="R7" s="8"/>
      <c r="S7" s="8"/>
      <c r="T7" s="8"/>
      <c r="U7" s="8">
        <f t="shared" si="0"/>
        <v>3.98</v>
      </c>
      <c r="V7" s="8">
        <f t="shared" si="4"/>
        <v>3.98</v>
      </c>
    </row>
    <row r="8" spans="1:22" x14ac:dyDescent="0.2">
      <c r="A8">
        <v>1967</v>
      </c>
      <c r="B8">
        <v>7</v>
      </c>
      <c r="C8" s="12">
        <v>34.507599999999996</v>
      </c>
      <c r="D8" s="1">
        <v>33.4</v>
      </c>
      <c r="E8" s="1">
        <v>34.700000000000003</v>
      </c>
      <c r="F8" s="13">
        <v>3.79</v>
      </c>
      <c r="G8" s="14">
        <v>3.8</v>
      </c>
      <c r="H8" s="13">
        <v>1.1000000000000001</v>
      </c>
      <c r="I8" s="13">
        <v>-0.33</v>
      </c>
      <c r="J8" s="8">
        <f t="shared" si="2"/>
        <v>-0.235267</v>
      </c>
      <c r="K8" s="8"/>
      <c r="L8" s="8">
        <f>help_quarterly_to_monthly!N8</f>
        <v>4763.4392727894337</v>
      </c>
      <c r="M8" s="8">
        <f t="shared" si="3"/>
        <v>0.86871103931023175</v>
      </c>
      <c r="N8" s="8"/>
      <c r="O8" s="1">
        <v>33.5</v>
      </c>
      <c r="P8" s="8"/>
      <c r="Q8" s="8"/>
      <c r="R8" s="8"/>
      <c r="S8" s="8"/>
      <c r="T8" s="8"/>
      <c r="U8" s="8">
        <f t="shared" si="0"/>
        <v>3.79</v>
      </c>
      <c r="V8" s="8">
        <f t="shared" si="4"/>
        <v>3.79</v>
      </c>
    </row>
    <row r="9" spans="1:22" x14ac:dyDescent="0.2">
      <c r="A9">
        <v>1967</v>
      </c>
      <c r="B9">
        <v>8</v>
      </c>
      <c r="C9" s="12">
        <v>35.168700000000001</v>
      </c>
      <c r="D9" s="1">
        <v>33.5</v>
      </c>
      <c r="E9" s="1">
        <v>34.9</v>
      </c>
      <c r="F9" s="13">
        <v>3.9</v>
      </c>
      <c r="G9" s="14">
        <v>3.8</v>
      </c>
      <c r="H9" s="13">
        <v>1.05</v>
      </c>
      <c r="I9" s="13">
        <v>1.02</v>
      </c>
      <c r="J9" s="8">
        <f t="shared" si="2"/>
        <v>0.31809799999999999</v>
      </c>
      <c r="K9" s="8"/>
      <c r="L9" s="8">
        <f>help_quarterly_to_monthly!N9</f>
        <v>4781.4221158347118</v>
      </c>
      <c r="M9" s="8">
        <f t="shared" si="3"/>
        <v>1.1868090393102317</v>
      </c>
      <c r="N9" s="8"/>
      <c r="O9" s="1">
        <v>33.4</v>
      </c>
      <c r="P9" s="8"/>
      <c r="Q9" s="8"/>
      <c r="R9" s="8"/>
      <c r="S9" s="8"/>
      <c r="T9" s="8"/>
      <c r="U9" s="8">
        <f t="shared" si="0"/>
        <v>3.9</v>
      </c>
      <c r="V9" s="8">
        <f t="shared" si="4"/>
        <v>3.9</v>
      </c>
    </row>
    <row r="10" spans="1:22" x14ac:dyDescent="0.2">
      <c r="A10">
        <v>1967</v>
      </c>
      <c r="B10">
        <v>9</v>
      </c>
      <c r="C10" s="12">
        <v>35.111600000000003</v>
      </c>
      <c r="D10" s="1">
        <v>33.6</v>
      </c>
      <c r="E10" s="1">
        <v>35</v>
      </c>
      <c r="F10" s="13">
        <v>3.99</v>
      </c>
      <c r="G10" s="14">
        <v>3.8</v>
      </c>
      <c r="H10" s="13">
        <v>1.1000000000000001</v>
      </c>
      <c r="I10" s="13">
        <v>-0.05</v>
      </c>
      <c r="J10" s="8">
        <f t="shared" si="2"/>
        <v>-0.120495</v>
      </c>
      <c r="K10" s="8"/>
      <c r="L10" s="8">
        <f>help_quarterly_to_monthly!N10</f>
        <v>4799.7428796829308</v>
      </c>
      <c r="M10" s="8">
        <f t="shared" si="3"/>
        <v>1.0663140393102317</v>
      </c>
      <c r="N10" s="8"/>
      <c r="O10" s="1">
        <v>33.4</v>
      </c>
      <c r="P10" s="8"/>
      <c r="Q10" s="8"/>
      <c r="R10" s="8"/>
      <c r="S10" s="8"/>
      <c r="T10" s="8"/>
      <c r="U10" s="8">
        <f t="shared" si="0"/>
        <v>3.99</v>
      </c>
      <c r="V10" s="8">
        <f t="shared" si="4"/>
        <v>3.99</v>
      </c>
    </row>
    <row r="11" spans="1:22" x14ac:dyDescent="0.2">
      <c r="A11">
        <v>1967</v>
      </c>
      <c r="B11">
        <v>10</v>
      </c>
      <c r="C11" s="12">
        <v>35.397599999999997</v>
      </c>
      <c r="D11" s="1">
        <v>33.700000000000003</v>
      </c>
      <c r="E11" s="1">
        <v>35.1</v>
      </c>
      <c r="F11" s="13">
        <v>3.88</v>
      </c>
      <c r="G11" s="14">
        <v>4</v>
      </c>
      <c r="H11" s="13">
        <v>1.04</v>
      </c>
      <c r="I11" s="13">
        <v>0.02</v>
      </c>
      <c r="J11" s="8">
        <f t="shared" si="2"/>
        <v>-9.1802000000000009E-2</v>
      </c>
      <c r="K11" s="8"/>
      <c r="L11" s="8">
        <f>help_quarterly_to_monthly!N11</f>
        <v>4818.1338423924699</v>
      </c>
      <c r="M11" s="8">
        <f t="shared" si="3"/>
        <v>0.97451203931023167</v>
      </c>
      <c r="N11" s="8"/>
      <c r="O11" s="1">
        <v>33.4</v>
      </c>
      <c r="P11" s="8"/>
      <c r="Q11" s="8"/>
      <c r="R11" s="8"/>
      <c r="S11" s="8"/>
      <c r="T11" s="8"/>
      <c r="U11" s="8">
        <f t="shared" si="0"/>
        <v>3.88</v>
      </c>
      <c r="V11" s="8">
        <f t="shared" si="4"/>
        <v>3.88</v>
      </c>
    </row>
    <row r="12" spans="1:22" x14ac:dyDescent="0.2">
      <c r="A12">
        <v>1967</v>
      </c>
      <c r="B12">
        <v>11</v>
      </c>
      <c r="C12" s="12">
        <v>35.903799999999997</v>
      </c>
      <c r="D12" s="1">
        <v>33.9</v>
      </c>
      <c r="E12" s="1">
        <v>35.200000000000003</v>
      </c>
      <c r="F12" s="13">
        <v>4.13</v>
      </c>
      <c r="G12" s="14">
        <v>3.9</v>
      </c>
      <c r="H12" s="13">
        <v>0.97</v>
      </c>
      <c r="I12" s="13">
        <v>1.34</v>
      </c>
      <c r="J12" s="8">
        <f t="shared" si="2"/>
        <v>0.44926600000000005</v>
      </c>
      <c r="K12" s="8"/>
      <c r="L12" s="8">
        <f>help_quarterly_to_monthly!N12</f>
        <v>4836.5952729411874</v>
      </c>
      <c r="M12" s="8">
        <f t="shared" si="3"/>
        <v>1.4237780393102317</v>
      </c>
      <c r="N12" s="8"/>
      <c r="O12" s="1">
        <v>33.4</v>
      </c>
      <c r="P12" s="8"/>
      <c r="Q12" s="8"/>
      <c r="R12" s="8"/>
      <c r="S12" s="8"/>
      <c r="T12" s="8"/>
      <c r="U12" s="8">
        <f t="shared" si="0"/>
        <v>4.13</v>
      </c>
      <c r="V12" s="8">
        <f t="shared" si="4"/>
        <v>4.13</v>
      </c>
    </row>
    <row r="13" spans="1:22" x14ac:dyDescent="0.2">
      <c r="A13">
        <v>1967</v>
      </c>
      <c r="B13">
        <v>12</v>
      </c>
      <c r="C13" s="12">
        <v>36.290500000000002</v>
      </c>
      <c r="D13" s="1">
        <v>34</v>
      </c>
      <c r="E13" s="1">
        <v>35.4</v>
      </c>
      <c r="F13" s="13">
        <v>4.51</v>
      </c>
      <c r="G13" s="14">
        <v>3.8</v>
      </c>
      <c r="H13" s="13">
        <v>1.23</v>
      </c>
      <c r="I13" s="13">
        <v>0.99</v>
      </c>
      <c r="J13" s="8">
        <f t="shared" si="2"/>
        <v>0.30580099999999999</v>
      </c>
      <c r="K13" s="8"/>
      <c r="L13" s="8">
        <f>help_quarterly_to_monthly!N13</f>
        <v>4854.9737102981189</v>
      </c>
      <c r="M13" s="8">
        <f t="shared" si="3"/>
        <v>1.7295790393102317</v>
      </c>
      <c r="N13" s="8"/>
      <c r="O13" s="1">
        <v>33.700000000000003</v>
      </c>
      <c r="P13" s="8"/>
      <c r="Q13" s="8"/>
      <c r="R13" s="8"/>
      <c r="S13" s="8"/>
      <c r="T13" s="8"/>
      <c r="U13" s="8">
        <f t="shared" si="0"/>
        <v>4.51</v>
      </c>
      <c r="V13" s="8">
        <f t="shared" si="4"/>
        <v>4.51</v>
      </c>
    </row>
    <row r="14" spans="1:22" x14ac:dyDescent="0.2">
      <c r="A14">
        <v>1968</v>
      </c>
      <c r="B14">
        <v>1</v>
      </c>
      <c r="C14" s="12">
        <v>36.251399999999997</v>
      </c>
      <c r="D14" s="1">
        <v>34.1</v>
      </c>
      <c r="E14" s="1">
        <v>35.5</v>
      </c>
      <c r="F14" s="13">
        <v>4.6100000000000003</v>
      </c>
      <c r="G14" s="14">
        <v>3.7</v>
      </c>
      <c r="H14" s="13">
        <v>1.31</v>
      </c>
      <c r="I14" s="13">
        <v>-0.46</v>
      </c>
      <c r="J14" s="8">
        <f t="shared" si="2"/>
        <v>-0.28855399999999998</v>
      </c>
      <c r="K14" s="8"/>
      <c r="L14" s="8">
        <f>help_quarterly_to_monthly!N14</f>
        <v>4873.4219833433108</v>
      </c>
      <c r="M14" s="8">
        <f t="shared" si="3"/>
        <v>1.4410250393102317</v>
      </c>
      <c r="N14" s="8"/>
      <c r="O14" s="1">
        <v>33.799999999999997</v>
      </c>
      <c r="P14" s="8"/>
      <c r="Q14" s="8"/>
      <c r="R14" s="8"/>
      <c r="S14" s="8"/>
      <c r="T14" s="8"/>
      <c r="U14" s="8">
        <f t="shared" si="0"/>
        <v>4.6100000000000003</v>
      </c>
      <c r="V14" s="8">
        <f t="shared" si="4"/>
        <v>4.6100000000000003</v>
      </c>
    </row>
    <row r="15" spans="1:22" x14ac:dyDescent="0.2">
      <c r="A15">
        <v>1968</v>
      </c>
      <c r="B15">
        <v>2</v>
      </c>
      <c r="C15" s="12">
        <v>36.381300000000003</v>
      </c>
      <c r="D15" s="1">
        <v>34.200000000000003</v>
      </c>
      <c r="E15" s="1">
        <v>35.700000000000003</v>
      </c>
      <c r="F15" s="13">
        <v>4.71</v>
      </c>
      <c r="G15" s="14">
        <v>3.8</v>
      </c>
      <c r="H15" s="13">
        <v>1.24</v>
      </c>
      <c r="I15" s="13">
        <v>0.42</v>
      </c>
      <c r="J15" s="8">
        <f t="shared" si="2"/>
        <v>7.2157999999999972E-2</v>
      </c>
      <c r="K15" s="8"/>
      <c r="L15" s="8">
        <f>help_quarterly_to_monthly!N15</f>
        <v>4891.9403574433427</v>
      </c>
      <c r="M15" s="8">
        <f t="shared" si="3"/>
        <v>1.5131830393102317</v>
      </c>
      <c r="N15" s="8"/>
      <c r="O15" s="1">
        <v>34</v>
      </c>
      <c r="P15" s="8"/>
      <c r="Q15" s="8"/>
      <c r="R15" s="8"/>
      <c r="S15" s="8"/>
      <c r="T15" s="8"/>
      <c r="U15" s="8">
        <f t="shared" si="0"/>
        <v>4.71</v>
      </c>
      <c r="V15" s="8">
        <f t="shared" si="4"/>
        <v>4.71</v>
      </c>
    </row>
    <row r="16" spans="1:22" x14ac:dyDescent="0.2">
      <c r="A16">
        <v>1968</v>
      </c>
      <c r="B16">
        <v>3</v>
      </c>
      <c r="C16" s="12">
        <v>36.494900000000001</v>
      </c>
      <c r="D16" s="1">
        <v>34.299999999999997</v>
      </c>
      <c r="E16" s="1">
        <v>35.799999999999997</v>
      </c>
      <c r="F16" s="13">
        <v>5.05</v>
      </c>
      <c r="G16" s="14">
        <v>3.7</v>
      </c>
      <c r="H16" s="13">
        <v>1.1100000000000001</v>
      </c>
      <c r="I16" s="13">
        <v>0.38</v>
      </c>
      <c r="J16" s="8">
        <f t="shared" si="2"/>
        <v>5.5761999999999978E-2</v>
      </c>
      <c r="K16" s="8"/>
      <c r="L16" s="8">
        <f>help_quarterly_to_monthly!N16</f>
        <v>4910.0762546217138</v>
      </c>
      <c r="M16" s="8">
        <f t="shared" si="3"/>
        <v>1.5689450393102318</v>
      </c>
      <c r="N16" s="8"/>
      <c r="O16" s="1">
        <v>34.1</v>
      </c>
      <c r="P16" s="8"/>
      <c r="Q16" s="8"/>
      <c r="R16" s="8"/>
      <c r="S16" s="8"/>
      <c r="T16" s="8"/>
      <c r="U16" s="8">
        <f t="shared" si="0"/>
        <v>5.05</v>
      </c>
      <c r="V16" s="8">
        <f t="shared" si="4"/>
        <v>5.05</v>
      </c>
    </row>
    <row r="17" spans="1:22" x14ac:dyDescent="0.2">
      <c r="A17">
        <v>1968</v>
      </c>
      <c r="B17">
        <v>4</v>
      </c>
      <c r="C17" s="12">
        <v>36.547699999999999</v>
      </c>
      <c r="D17" s="1">
        <v>34.4</v>
      </c>
      <c r="E17" s="1">
        <v>35.9</v>
      </c>
      <c r="F17" s="13">
        <v>5.76</v>
      </c>
      <c r="G17" s="14">
        <v>3.5</v>
      </c>
      <c r="H17" s="13">
        <v>1.33</v>
      </c>
      <c r="I17" s="13">
        <v>0.12</v>
      </c>
      <c r="J17" s="8">
        <f t="shared" si="2"/>
        <v>-5.081200000000001E-2</v>
      </c>
      <c r="K17" s="8"/>
      <c r="L17" s="8">
        <f>help_quarterly_to_monthly!N17</f>
        <v>4928.2793870365094</v>
      </c>
      <c r="M17" s="8">
        <f t="shared" si="3"/>
        <v>1.5181330393102317</v>
      </c>
      <c r="N17" s="8"/>
      <c r="O17" s="1">
        <v>34.1</v>
      </c>
      <c r="P17" s="8"/>
      <c r="Q17" s="8"/>
      <c r="R17" s="8"/>
      <c r="S17" s="8"/>
      <c r="T17" s="8"/>
      <c r="U17" s="8">
        <f t="shared" si="0"/>
        <v>5.76</v>
      </c>
      <c r="V17" s="8">
        <f t="shared" si="4"/>
        <v>5.76</v>
      </c>
    </row>
    <row r="18" spans="1:22" x14ac:dyDescent="0.2">
      <c r="A18">
        <v>1968</v>
      </c>
      <c r="B18">
        <v>5</v>
      </c>
      <c r="C18" s="12">
        <v>36.957700000000003</v>
      </c>
      <c r="D18" s="1">
        <v>34.5</v>
      </c>
      <c r="E18" s="1">
        <v>36</v>
      </c>
      <c r="F18" s="13">
        <v>6.12</v>
      </c>
      <c r="G18" s="14">
        <v>3.5</v>
      </c>
      <c r="H18" s="13">
        <v>1.1599999999999999</v>
      </c>
      <c r="I18" s="13">
        <v>0.65</v>
      </c>
      <c r="J18" s="8">
        <f t="shared" si="2"/>
        <v>0.16643499999999997</v>
      </c>
      <c r="K18" s="8"/>
      <c r="L18" s="8">
        <f>help_quarterly_to_monthly!N18</f>
        <v>4946.5500039489953</v>
      </c>
      <c r="M18" s="8">
        <f t="shared" si="3"/>
        <v>1.6845680393102316</v>
      </c>
      <c r="N18" s="8"/>
      <c r="O18" s="1">
        <v>34.200000000000003</v>
      </c>
      <c r="P18" s="8"/>
      <c r="Q18" s="8"/>
      <c r="R18" s="8"/>
      <c r="S18" s="8"/>
      <c r="T18" s="8"/>
      <c r="U18" s="8">
        <f t="shared" si="0"/>
        <v>6.12</v>
      </c>
      <c r="V18" s="8">
        <f t="shared" si="4"/>
        <v>6.12</v>
      </c>
    </row>
    <row r="19" spans="1:22" x14ac:dyDescent="0.2">
      <c r="A19">
        <v>1968</v>
      </c>
      <c r="B19">
        <v>6</v>
      </c>
      <c r="C19" s="12">
        <v>37.093400000000003</v>
      </c>
      <c r="D19" s="1">
        <v>34.700000000000003</v>
      </c>
      <c r="E19" s="1">
        <v>36.200000000000003</v>
      </c>
      <c r="F19" s="13">
        <v>6.07</v>
      </c>
      <c r="G19" s="14">
        <v>3.7</v>
      </c>
      <c r="H19" s="13">
        <v>1.35</v>
      </c>
      <c r="I19" s="13">
        <v>0.26</v>
      </c>
      <c r="J19" s="8">
        <f t="shared" si="2"/>
        <v>6.5739999999999965E-3</v>
      </c>
      <c r="K19" s="8"/>
      <c r="L19" s="8">
        <f>help_quarterly_to_monthly!N19</f>
        <v>4964.8643942574154</v>
      </c>
      <c r="M19" s="8">
        <f t="shared" si="3"/>
        <v>1.6911420393102317</v>
      </c>
      <c r="N19" s="8"/>
      <c r="O19" s="1">
        <v>34.200000000000003</v>
      </c>
      <c r="P19" s="8"/>
      <c r="Q19" s="8"/>
      <c r="R19" s="8"/>
      <c r="S19" s="8"/>
      <c r="T19" s="8"/>
      <c r="U19" s="8">
        <f t="shared" si="0"/>
        <v>6.07</v>
      </c>
      <c r="V19" s="8">
        <f t="shared" si="4"/>
        <v>6.07</v>
      </c>
    </row>
    <row r="20" spans="1:22" x14ac:dyDescent="0.2">
      <c r="A20">
        <v>1968</v>
      </c>
      <c r="B20">
        <v>7</v>
      </c>
      <c r="C20" s="12">
        <v>37.0366</v>
      </c>
      <c r="D20" s="1">
        <v>34.9</v>
      </c>
      <c r="E20" s="1">
        <v>36.4</v>
      </c>
      <c r="F20" s="13">
        <v>6.03</v>
      </c>
      <c r="G20" s="14">
        <v>3.7</v>
      </c>
      <c r="H20" s="13">
        <v>1.48</v>
      </c>
      <c r="I20" s="13">
        <v>0.23</v>
      </c>
      <c r="J20" s="8">
        <f t="shared" si="2"/>
        <v>-5.7230000000000059E-3</v>
      </c>
      <c r="K20" s="8"/>
      <c r="L20" s="8">
        <f>help_quarterly_to_monthly!N20</f>
        <v>4983.2465928144229</v>
      </c>
      <c r="M20" s="8">
        <f t="shared" si="3"/>
        <v>1.6854190393102317</v>
      </c>
      <c r="N20" s="8"/>
      <c r="O20" s="1">
        <v>34.299999999999997</v>
      </c>
      <c r="P20" s="8"/>
      <c r="Q20" s="8"/>
      <c r="R20" s="8"/>
      <c r="S20" s="8"/>
      <c r="T20" s="8"/>
      <c r="U20" s="8">
        <f t="shared" si="0"/>
        <v>6.03</v>
      </c>
      <c r="V20" s="8">
        <f t="shared" si="4"/>
        <v>6.03</v>
      </c>
    </row>
    <row r="21" spans="1:22" x14ac:dyDescent="0.2">
      <c r="A21">
        <v>1968</v>
      </c>
      <c r="B21">
        <v>8</v>
      </c>
      <c r="C21" s="12">
        <v>37.139899999999997</v>
      </c>
      <c r="D21" s="1">
        <v>35</v>
      </c>
      <c r="E21" s="1">
        <v>36.5</v>
      </c>
      <c r="F21" s="13">
        <v>6.03</v>
      </c>
      <c r="G21" s="14">
        <v>3.5</v>
      </c>
      <c r="H21" s="13">
        <v>1.4</v>
      </c>
      <c r="I21" s="13">
        <v>0.01</v>
      </c>
      <c r="J21" s="8">
        <f t="shared" si="2"/>
        <v>-9.5901E-2</v>
      </c>
      <c r="K21" s="8"/>
      <c r="L21" s="8">
        <f>help_quarterly_to_monthly!N21</f>
        <v>5001.6968506771846</v>
      </c>
      <c r="M21" s="8">
        <f t="shared" si="3"/>
        <v>1.5895180393102317</v>
      </c>
      <c r="N21" s="8"/>
      <c r="O21" s="1">
        <v>34.200000000000003</v>
      </c>
      <c r="P21" s="8"/>
      <c r="Q21" s="8"/>
      <c r="R21" s="8"/>
      <c r="S21" s="8"/>
      <c r="T21" s="8"/>
      <c r="U21" s="8">
        <f t="shared" ref="U21:U76" si="5">F21</f>
        <v>6.03</v>
      </c>
      <c r="V21" s="8">
        <f t="shared" si="4"/>
        <v>6.03</v>
      </c>
    </row>
    <row r="22" spans="1:22" x14ac:dyDescent="0.2">
      <c r="A22">
        <v>1968</v>
      </c>
      <c r="B22">
        <v>9</v>
      </c>
      <c r="C22" s="12">
        <v>37.2806</v>
      </c>
      <c r="D22" s="1">
        <v>35.1</v>
      </c>
      <c r="E22" s="1">
        <v>36.700000000000003</v>
      </c>
      <c r="F22" s="13">
        <v>5.78</v>
      </c>
      <c r="G22" s="14">
        <v>3.4</v>
      </c>
      <c r="H22" s="13">
        <v>1.33</v>
      </c>
      <c r="I22" s="13">
        <v>0.48</v>
      </c>
      <c r="J22" s="8">
        <f t="shared" si="2"/>
        <v>9.6751999999999977E-2</v>
      </c>
      <c r="K22" s="8"/>
      <c r="L22" s="8">
        <f>help_quarterly_to_monthly!N22</f>
        <v>5020.1205991633442</v>
      </c>
      <c r="M22" s="8">
        <f t="shared" si="3"/>
        <v>1.6862700393102317</v>
      </c>
      <c r="N22" s="8"/>
      <c r="O22" s="1">
        <v>34.4</v>
      </c>
      <c r="P22" s="8"/>
      <c r="Q22" s="8"/>
      <c r="R22" s="8"/>
      <c r="S22" s="8"/>
      <c r="T22" s="8"/>
      <c r="U22" s="8">
        <f>F22</f>
        <v>5.78</v>
      </c>
      <c r="V22" s="8">
        <f t="shared" si="4"/>
        <v>5.78</v>
      </c>
    </row>
    <row r="23" spans="1:22" x14ac:dyDescent="0.2">
      <c r="A23">
        <v>1968</v>
      </c>
      <c r="B23">
        <v>10</v>
      </c>
      <c r="C23" s="12">
        <v>37.354599999999998</v>
      </c>
      <c r="D23" s="1">
        <v>35.299999999999997</v>
      </c>
      <c r="E23" s="1">
        <v>36.9</v>
      </c>
      <c r="F23" s="13">
        <v>5.91</v>
      </c>
      <c r="G23" s="14">
        <v>3.4</v>
      </c>
      <c r="H23" s="13">
        <v>1.26</v>
      </c>
      <c r="I23" s="13">
        <v>0.55000000000000004</v>
      </c>
      <c r="J23" s="8">
        <f t="shared" si="2"/>
        <v>0.125445</v>
      </c>
      <c r="K23" s="8"/>
      <c r="L23" s="8">
        <f>help_quarterly_to_monthly!N23</f>
        <v>5038.612211520197</v>
      </c>
      <c r="M23" s="8">
        <f t="shared" si="3"/>
        <v>1.8117150393102317</v>
      </c>
      <c r="N23" s="8"/>
      <c r="O23" s="1">
        <v>34.4</v>
      </c>
      <c r="P23" s="8"/>
      <c r="Q23" s="8"/>
      <c r="R23" s="8"/>
      <c r="S23" s="8"/>
      <c r="T23" s="8"/>
      <c r="U23" s="8">
        <f t="shared" si="5"/>
        <v>5.91</v>
      </c>
      <c r="V23" s="8">
        <f t="shared" si="4"/>
        <v>5.91</v>
      </c>
    </row>
    <row r="24" spans="1:22" x14ac:dyDescent="0.2">
      <c r="A24">
        <v>1968</v>
      </c>
      <c r="B24">
        <v>11</v>
      </c>
      <c r="C24" s="12">
        <v>37.837800000000001</v>
      </c>
      <c r="D24" s="1">
        <v>35.4</v>
      </c>
      <c r="E24" s="1">
        <v>37.1</v>
      </c>
      <c r="F24" s="13">
        <v>5.82</v>
      </c>
      <c r="G24" s="14">
        <v>3.4</v>
      </c>
      <c r="H24" s="13">
        <v>1.31</v>
      </c>
      <c r="I24" s="13">
        <v>0.8</v>
      </c>
      <c r="J24" s="8">
        <f t="shared" si="2"/>
        <v>0.22791999999999998</v>
      </c>
      <c r="K24" s="8"/>
      <c r="L24" s="8">
        <f>help_quarterly_to_monthly!N24</f>
        <v>5057.1719377242689</v>
      </c>
      <c r="M24" s="8">
        <f t="shared" si="3"/>
        <v>2.0396350393102316</v>
      </c>
      <c r="N24" s="8"/>
      <c r="O24" s="1">
        <v>34.5</v>
      </c>
      <c r="P24" s="8"/>
      <c r="Q24" s="8"/>
      <c r="R24" s="8"/>
      <c r="S24" s="8"/>
      <c r="T24" s="8"/>
      <c r="U24" s="8">
        <f t="shared" si="5"/>
        <v>5.82</v>
      </c>
      <c r="V24" s="8">
        <f t="shared" si="4"/>
        <v>5.82</v>
      </c>
    </row>
    <row r="25" spans="1:22" x14ac:dyDescent="0.2">
      <c r="A25">
        <v>1968</v>
      </c>
      <c r="B25">
        <v>12</v>
      </c>
      <c r="C25" s="12">
        <v>37.957299999999996</v>
      </c>
      <c r="D25" s="1">
        <v>35.6</v>
      </c>
      <c r="E25" s="1">
        <v>37.200000000000003</v>
      </c>
      <c r="F25" s="13">
        <v>6.02</v>
      </c>
      <c r="G25" s="14">
        <v>3.4</v>
      </c>
      <c r="H25" s="13">
        <v>1.2</v>
      </c>
      <c r="I25" s="13">
        <v>0</v>
      </c>
      <c r="J25" s="8">
        <f t="shared" si="2"/>
        <v>-0.1</v>
      </c>
      <c r="K25" s="8"/>
      <c r="L25" s="8">
        <f>help_quarterly_to_monthly!N25</f>
        <v>5074.9998780561073</v>
      </c>
      <c r="M25" s="8">
        <f t="shared" si="3"/>
        <v>1.9396350393102317</v>
      </c>
      <c r="N25" s="8"/>
      <c r="O25" s="1">
        <v>34.6</v>
      </c>
      <c r="P25" s="8"/>
      <c r="Q25" s="8"/>
      <c r="R25" s="8"/>
      <c r="S25" s="8"/>
      <c r="T25" s="8"/>
      <c r="U25" s="8">
        <f t="shared" si="5"/>
        <v>6.02</v>
      </c>
      <c r="V25" s="8">
        <f t="shared" si="4"/>
        <v>6.02</v>
      </c>
    </row>
    <row r="26" spans="1:22" x14ac:dyDescent="0.2">
      <c r="A26">
        <v>1969</v>
      </c>
      <c r="B26">
        <v>1</v>
      </c>
      <c r="C26" s="12">
        <v>38.186900000000001</v>
      </c>
      <c r="D26" s="1">
        <v>35.700000000000003</v>
      </c>
      <c r="E26" s="1">
        <v>37.299999999999997</v>
      </c>
      <c r="F26" s="13">
        <v>6.3</v>
      </c>
      <c r="G26" s="14">
        <v>3.4</v>
      </c>
      <c r="H26" s="13">
        <v>1.28</v>
      </c>
      <c r="I26" s="13">
        <v>0.33</v>
      </c>
      <c r="J26" s="8">
        <f t="shared" si="2"/>
        <v>3.5266999999999993E-2</v>
      </c>
      <c r="K26" s="8"/>
      <c r="L26" s="8">
        <f>help_quarterly_to_monthly!N26</f>
        <v>5092.8906668456111</v>
      </c>
      <c r="M26" s="8">
        <f t="shared" si="3"/>
        <v>1.9749020393102317</v>
      </c>
      <c r="N26" s="8"/>
      <c r="O26" s="1">
        <v>34.799999999999997</v>
      </c>
      <c r="P26" s="8"/>
      <c r="Q26" s="8"/>
      <c r="R26" s="8"/>
      <c r="S26" s="8"/>
      <c r="T26" s="8"/>
      <c r="U26" s="8">
        <f t="shared" si="5"/>
        <v>6.3</v>
      </c>
      <c r="V26" s="8">
        <f t="shared" si="4"/>
        <v>6.3</v>
      </c>
    </row>
    <row r="27" spans="1:22" x14ac:dyDescent="0.2">
      <c r="A27">
        <v>1969</v>
      </c>
      <c r="B27">
        <v>2</v>
      </c>
      <c r="C27" s="12">
        <v>38.4313</v>
      </c>
      <c r="D27" s="1">
        <v>35.799999999999997</v>
      </c>
      <c r="E27" s="1">
        <v>37.6</v>
      </c>
      <c r="F27" s="13">
        <v>6.61</v>
      </c>
      <c r="G27" s="14">
        <v>3.4</v>
      </c>
      <c r="H27" s="13">
        <v>1.1100000000000001</v>
      </c>
      <c r="I27" s="13">
        <v>0.5</v>
      </c>
      <c r="J27" s="8">
        <f t="shared" si="2"/>
        <v>0.10494999999999999</v>
      </c>
      <c r="K27" s="8"/>
      <c r="L27" s="8">
        <f>help_quarterly_to_monthly!N27</f>
        <v>5110.8445256511241</v>
      </c>
      <c r="M27" s="8">
        <f t="shared" si="3"/>
        <v>2.0798520393102318</v>
      </c>
      <c r="N27" s="8"/>
      <c r="O27" s="1">
        <v>35</v>
      </c>
      <c r="P27" s="8"/>
      <c r="Q27" s="8"/>
      <c r="R27" s="8"/>
      <c r="S27" s="8"/>
      <c r="T27" s="8"/>
      <c r="U27" s="8">
        <f t="shared" si="5"/>
        <v>6.61</v>
      </c>
      <c r="V27" s="8">
        <f t="shared" si="4"/>
        <v>6.61</v>
      </c>
    </row>
    <row r="28" spans="1:22" x14ac:dyDescent="0.2">
      <c r="A28">
        <v>1969</v>
      </c>
      <c r="B28">
        <v>3</v>
      </c>
      <c r="C28" s="12">
        <v>38.732599999999998</v>
      </c>
      <c r="D28" s="1">
        <v>36.1</v>
      </c>
      <c r="E28" s="1">
        <v>37.799999999999997</v>
      </c>
      <c r="F28" s="13">
        <v>6.79</v>
      </c>
      <c r="G28" s="14">
        <v>3.4</v>
      </c>
      <c r="H28" s="13">
        <v>1.21</v>
      </c>
      <c r="I28" s="13">
        <v>0.49</v>
      </c>
      <c r="J28" s="8">
        <f t="shared" si="2"/>
        <v>0.100851</v>
      </c>
      <c r="K28" s="8"/>
      <c r="L28" s="8">
        <f>help_quarterly_to_monthly!N28</f>
        <v>5128.0108986339819</v>
      </c>
      <c r="M28" s="8">
        <f t="shared" si="3"/>
        <v>2.1807030393102318</v>
      </c>
      <c r="N28" s="8"/>
      <c r="O28" s="1">
        <v>35.200000000000003</v>
      </c>
      <c r="P28" s="8"/>
      <c r="Q28" s="8"/>
      <c r="R28" s="8"/>
      <c r="S28" s="9">
        <v>-0.216744002618662</v>
      </c>
      <c r="T28" s="8"/>
      <c r="U28" s="8">
        <f t="shared" si="5"/>
        <v>6.79</v>
      </c>
      <c r="V28" s="8">
        <f t="shared" si="4"/>
        <v>6.79</v>
      </c>
    </row>
    <row r="29" spans="1:22" x14ac:dyDescent="0.2">
      <c r="A29">
        <v>1969</v>
      </c>
      <c r="B29">
        <v>4</v>
      </c>
      <c r="C29" s="12">
        <v>38.5901</v>
      </c>
      <c r="D29" s="1">
        <v>36.299999999999997</v>
      </c>
      <c r="E29" s="1">
        <v>38.1</v>
      </c>
      <c r="F29" s="13">
        <v>7.41</v>
      </c>
      <c r="G29" s="14">
        <v>3.4</v>
      </c>
      <c r="H29" s="13">
        <v>1.37</v>
      </c>
      <c r="I29" s="13">
        <v>0.04</v>
      </c>
      <c r="J29" s="8">
        <f t="shared" si="2"/>
        <v>-8.3604000000000012E-2</v>
      </c>
      <c r="K29" s="8"/>
      <c r="L29" s="8">
        <f>help_quarterly_to_monthly!N29</f>
        <v>5145.2349302601251</v>
      </c>
      <c r="M29" s="8">
        <f t="shared" si="3"/>
        <v>2.097099039310232</v>
      </c>
      <c r="N29" s="8"/>
      <c r="O29" s="1">
        <v>35.299999999999997</v>
      </c>
      <c r="P29" s="8"/>
      <c r="Q29" s="8"/>
      <c r="R29" s="8"/>
      <c r="S29" s="9">
        <v>0.47364725527222801</v>
      </c>
      <c r="T29" s="8"/>
      <c r="U29" s="8">
        <f t="shared" si="5"/>
        <v>7.41</v>
      </c>
      <c r="V29" s="8">
        <f t="shared" si="4"/>
        <v>7.41</v>
      </c>
    </row>
    <row r="30" spans="1:22" x14ac:dyDescent="0.2">
      <c r="A30">
        <v>1969</v>
      </c>
      <c r="B30">
        <v>5</v>
      </c>
      <c r="C30" s="12">
        <v>38.444299999999998</v>
      </c>
      <c r="D30" s="1">
        <v>36.4</v>
      </c>
      <c r="E30" s="1">
        <v>38.1</v>
      </c>
      <c r="F30" s="13">
        <v>8.67</v>
      </c>
      <c r="G30" s="14">
        <v>3.4</v>
      </c>
      <c r="H30" s="13">
        <v>1.2</v>
      </c>
      <c r="I30" s="13">
        <v>-0.02</v>
      </c>
      <c r="J30" s="8">
        <f t="shared" si="2"/>
        <v>-0.108198</v>
      </c>
      <c r="K30" s="8"/>
      <c r="L30" s="8">
        <f>help_quarterly_to_monthly!N30</f>
        <v>5162.5168141941749</v>
      </c>
      <c r="M30" s="8">
        <f t="shared" si="3"/>
        <v>1.9889010393102322</v>
      </c>
      <c r="N30" s="8"/>
      <c r="O30" s="1">
        <v>35.5</v>
      </c>
      <c r="P30" s="8"/>
      <c r="Q30" s="8"/>
      <c r="R30" s="8"/>
      <c r="S30" s="9">
        <v>0.201944183952318</v>
      </c>
      <c r="T30" s="8"/>
      <c r="U30" s="8">
        <f>F30</f>
        <v>8.67</v>
      </c>
      <c r="V30" s="8">
        <f t="shared" si="4"/>
        <v>8.67</v>
      </c>
    </row>
    <row r="31" spans="1:22" x14ac:dyDescent="0.2">
      <c r="A31">
        <v>1969</v>
      </c>
      <c r="B31">
        <v>6</v>
      </c>
      <c r="C31" s="12">
        <v>38.819800000000001</v>
      </c>
      <c r="D31" s="1">
        <v>36.6</v>
      </c>
      <c r="E31" s="1">
        <v>38.299999999999997</v>
      </c>
      <c r="F31" s="13">
        <v>8.9</v>
      </c>
      <c r="G31" s="14">
        <v>3.5</v>
      </c>
      <c r="H31" s="13">
        <v>1.1299999999999999</v>
      </c>
      <c r="I31" s="13">
        <v>0.37</v>
      </c>
      <c r="J31" s="8">
        <f t="shared" si="2"/>
        <v>5.1662999999999987E-2</v>
      </c>
      <c r="K31" s="8"/>
      <c r="L31" s="8">
        <f>help_quarterly_to_monthly!N31</f>
        <v>5178.8643135616348</v>
      </c>
      <c r="M31" s="8">
        <f t="shared" si="3"/>
        <v>2.0405640393102322</v>
      </c>
      <c r="N31" s="8"/>
      <c r="O31" s="1">
        <v>35.700000000000003</v>
      </c>
      <c r="P31" s="8"/>
      <c r="Q31" s="8"/>
      <c r="R31" s="8"/>
      <c r="S31" s="9">
        <v>-2.8904462031101E-3</v>
      </c>
      <c r="T31" s="8"/>
      <c r="U31" s="8">
        <f t="shared" si="5"/>
        <v>8.9</v>
      </c>
      <c r="V31" s="8">
        <f t="shared" si="4"/>
        <v>8.9</v>
      </c>
    </row>
    <row r="32" spans="1:22" x14ac:dyDescent="0.2">
      <c r="A32">
        <v>1969</v>
      </c>
      <c r="B32">
        <v>7</v>
      </c>
      <c r="C32" s="12">
        <v>39.024799999999999</v>
      </c>
      <c r="D32" s="1">
        <v>36.799999999999997</v>
      </c>
      <c r="E32" s="1">
        <v>38.5</v>
      </c>
      <c r="F32" s="13">
        <v>8.61</v>
      </c>
      <c r="G32" s="14">
        <v>3.5</v>
      </c>
      <c r="H32" s="13">
        <v>1.1200000000000001</v>
      </c>
      <c r="I32" s="13">
        <v>0.16</v>
      </c>
      <c r="J32" s="8">
        <f t="shared" si="2"/>
        <v>-3.4416000000000002E-2</v>
      </c>
      <c r="K32" s="8"/>
      <c r="L32" s="8">
        <f>help_quarterly_to_monthly!N32</f>
        <v>5195.2635785204029</v>
      </c>
      <c r="M32" s="8">
        <f t="shared" si="3"/>
        <v>2.006148039310232</v>
      </c>
      <c r="N32" s="8"/>
      <c r="O32" s="1">
        <v>35.799999999999997</v>
      </c>
      <c r="P32" s="8"/>
      <c r="Q32" s="8"/>
      <c r="R32" s="8"/>
      <c r="S32" s="9">
        <v>0.190340379535239</v>
      </c>
      <c r="T32" s="8"/>
      <c r="U32" s="8">
        <f t="shared" si="5"/>
        <v>8.61</v>
      </c>
      <c r="V32" s="8">
        <f t="shared" si="4"/>
        <v>8.61</v>
      </c>
    </row>
    <row r="33" spans="1:22" x14ac:dyDescent="0.2">
      <c r="A33">
        <v>1969</v>
      </c>
      <c r="B33">
        <v>8</v>
      </c>
      <c r="C33" s="12">
        <v>39.1145</v>
      </c>
      <c r="D33" s="1">
        <v>36.9</v>
      </c>
      <c r="E33" s="1">
        <v>38.700000000000003</v>
      </c>
      <c r="F33" s="13">
        <v>9.19</v>
      </c>
      <c r="G33" s="14">
        <v>3.5</v>
      </c>
      <c r="H33" s="13">
        <v>1.17</v>
      </c>
      <c r="I33" s="13">
        <v>0.44</v>
      </c>
      <c r="J33" s="8">
        <f t="shared" si="2"/>
        <v>8.0355999999999983E-2</v>
      </c>
      <c r="K33" s="8"/>
      <c r="L33" s="8">
        <f>help_quarterly_to_monthly!N33</f>
        <v>5211.7147729901517</v>
      </c>
      <c r="M33" s="8">
        <f t="shared" si="3"/>
        <v>2.0865040393102321</v>
      </c>
      <c r="N33" s="8"/>
      <c r="O33" s="1">
        <v>35.700000000000003</v>
      </c>
      <c r="P33" s="8"/>
      <c r="Q33" s="8"/>
      <c r="R33" s="8"/>
      <c r="S33" s="9">
        <v>0.308661814036019</v>
      </c>
      <c r="T33" s="8"/>
      <c r="U33" s="8">
        <f t="shared" si="5"/>
        <v>9.19</v>
      </c>
      <c r="V33" s="8">
        <f t="shared" si="4"/>
        <v>9.19</v>
      </c>
    </row>
    <row r="34" spans="1:22" x14ac:dyDescent="0.2">
      <c r="A34">
        <v>1969</v>
      </c>
      <c r="B34">
        <v>9</v>
      </c>
      <c r="C34" s="12">
        <v>39.105699999999999</v>
      </c>
      <c r="D34" s="1">
        <v>37.1</v>
      </c>
      <c r="E34" s="1">
        <v>38.9</v>
      </c>
      <c r="F34" s="13">
        <v>9.15</v>
      </c>
      <c r="G34" s="14">
        <v>3.7</v>
      </c>
      <c r="H34" s="13">
        <v>0.89</v>
      </c>
      <c r="I34" s="13">
        <v>-0.09</v>
      </c>
      <c r="J34" s="8">
        <f t="shared" si="2"/>
        <v>-0.13689100000000001</v>
      </c>
      <c r="K34" s="8"/>
      <c r="L34" s="8">
        <f>help_quarterly_to_monthly!N34</f>
        <v>5227.3897545112623</v>
      </c>
      <c r="M34" s="8">
        <f t="shared" si="3"/>
        <v>1.9496130393102322</v>
      </c>
      <c r="N34" s="8"/>
      <c r="O34" s="1">
        <v>35.799999999999997</v>
      </c>
      <c r="P34" s="8"/>
      <c r="Q34" s="8"/>
      <c r="R34" s="8"/>
      <c r="S34" s="9">
        <v>2.34700623967838E-2</v>
      </c>
      <c r="T34" s="8"/>
      <c r="U34" s="8">
        <f t="shared" si="5"/>
        <v>9.15</v>
      </c>
      <c r="V34" s="8">
        <f t="shared" ref="V34:V77" si="6">F34</f>
        <v>9.15</v>
      </c>
    </row>
    <row r="35" spans="1:22" x14ac:dyDescent="0.2">
      <c r="A35">
        <v>1969</v>
      </c>
      <c r="B35">
        <v>10</v>
      </c>
      <c r="C35" s="12">
        <v>39.117100000000001</v>
      </c>
      <c r="D35" s="1">
        <v>37.299999999999997</v>
      </c>
      <c r="E35" s="1">
        <v>39.1</v>
      </c>
      <c r="F35" s="13">
        <v>9</v>
      </c>
      <c r="G35" s="14">
        <v>3.7</v>
      </c>
      <c r="H35" s="13">
        <v>1.1200000000000001</v>
      </c>
      <c r="I35" s="13">
        <v>0.19</v>
      </c>
      <c r="J35" s="8">
        <f t="shared" si="2"/>
        <v>-2.2119000000000014E-2</v>
      </c>
      <c r="K35" s="8"/>
      <c r="L35" s="8">
        <f>help_quarterly_to_monthly!N35</f>
        <v>5243.1118807930497</v>
      </c>
      <c r="M35" s="8">
        <f t="shared" si="3"/>
        <v>1.9274940393102322</v>
      </c>
      <c r="N35" s="8"/>
      <c r="O35" s="1">
        <v>35.9</v>
      </c>
      <c r="P35" s="8"/>
      <c r="Q35" s="8"/>
      <c r="R35" s="8"/>
      <c r="S35" s="9">
        <v>0.11467102485090699</v>
      </c>
      <c r="T35" s="8"/>
      <c r="U35" s="8">
        <f t="shared" si="5"/>
        <v>9</v>
      </c>
      <c r="V35" s="8">
        <f t="shared" si="6"/>
        <v>9</v>
      </c>
    </row>
    <row r="36" spans="1:22" x14ac:dyDescent="0.2">
      <c r="A36">
        <v>1969</v>
      </c>
      <c r="B36">
        <v>11</v>
      </c>
      <c r="C36" s="12">
        <v>38.748399999999997</v>
      </c>
      <c r="D36" s="1">
        <v>37.5</v>
      </c>
      <c r="E36" s="1">
        <v>39.200000000000003</v>
      </c>
      <c r="F36" s="13">
        <v>8.85</v>
      </c>
      <c r="G36" s="14">
        <v>3.5</v>
      </c>
      <c r="H36" s="13">
        <v>1.1100000000000001</v>
      </c>
      <c r="I36" s="13">
        <v>-0.8</v>
      </c>
      <c r="J36" s="8">
        <f t="shared" si="2"/>
        <v>-0.42791999999999997</v>
      </c>
      <c r="K36" s="8"/>
      <c r="L36" s="8">
        <f>help_quarterly_to_monthly!N36</f>
        <v>5258.8812936301601</v>
      </c>
      <c r="M36" s="8">
        <f t="shared" si="3"/>
        <v>1.4995740393102324</v>
      </c>
      <c r="N36" s="8"/>
      <c r="O36" s="1">
        <v>36.1</v>
      </c>
      <c r="P36" s="8"/>
      <c r="Q36" s="8"/>
      <c r="R36" s="8"/>
      <c r="S36" s="9">
        <v>1.0025074156059599E-2</v>
      </c>
      <c r="T36" s="8"/>
      <c r="U36" s="8">
        <f t="shared" si="5"/>
        <v>8.85</v>
      </c>
      <c r="V36" s="8">
        <f t="shared" si="6"/>
        <v>8.85</v>
      </c>
    </row>
    <row r="37" spans="1:22" x14ac:dyDescent="0.2">
      <c r="A37">
        <v>1969</v>
      </c>
      <c r="B37">
        <v>12</v>
      </c>
      <c r="C37" s="12">
        <v>38.644399999999997</v>
      </c>
      <c r="D37" s="1">
        <v>37.700000000000003</v>
      </c>
      <c r="E37" s="1">
        <v>39.4</v>
      </c>
      <c r="F37" s="13">
        <v>8.9700000000000006</v>
      </c>
      <c r="G37" s="14">
        <v>3.5</v>
      </c>
      <c r="H37" s="13">
        <v>1</v>
      </c>
      <c r="I37" s="13">
        <v>-0.24</v>
      </c>
      <c r="J37" s="8">
        <f t="shared" si="2"/>
        <v>-0.198376</v>
      </c>
      <c r="K37" s="8"/>
      <c r="L37" s="8">
        <f>help_quarterly_to_monthly!N37</f>
        <v>5273.9013977946333</v>
      </c>
      <c r="M37" s="8">
        <f t="shared" si="3"/>
        <v>1.3011980393102323</v>
      </c>
      <c r="N37" s="8"/>
      <c r="O37" s="1">
        <v>36.299999999999997</v>
      </c>
      <c r="P37" s="8"/>
      <c r="Q37" s="8"/>
      <c r="R37" s="8"/>
      <c r="S37" s="9">
        <v>8.0493709616190595E-2</v>
      </c>
      <c r="T37" s="8"/>
      <c r="U37" s="8">
        <f t="shared" si="5"/>
        <v>8.9700000000000006</v>
      </c>
      <c r="V37" s="8">
        <f t="shared" si="6"/>
        <v>8.9700000000000006</v>
      </c>
    </row>
    <row r="38" spans="1:22" x14ac:dyDescent="0.2">
      <c r="A38">
        <v>1970</v>
      </c>
      <c r="B38">
        <v>1</v>
      </c>
      <c r="C38" s="12">
        <v>37.928800000000003</v>
      </c>
      <c r="D38" s="1">
        <v>37.9</v>
      </c>
      <c r="E38" s="1">
        <v>39.6</v>
      </c>
      <c r="F38" s="13">
        <v>8.98</v>
      </c>
      <c r="G38" s="14">
        <v>3.9</v>
      </c>
      <c r="H38" s="13">
        <v>1.07</v>
      </c>
      <c r="I38" s="13">
        <v>-1.35</v>
      </c>
      <c r="J38" s="8">
        <f t="shared" si="2"/>
        <v>-0.65336499999999997</v>
      </c>
      <c r="K38" s="8"/>
      <c r="L38" s="8">
        <f>help_quarterly_to_monthly!N38</f>
        <v>5288.9644014878295</v>
      </c>
      <c r="M38" s="8">
        <f t="shared" si="3"/>
        <v>0.64783303931023217</v>
      </c>
      <c r="N38" s="8"/>
      <c r="O38" s="1">
        <v>36.5</v>
      </c>
      <c r="P38" s="8"/>
      <c r="Q38" s="8"/>
      <c r="R38" s="8"/>
      <c r="S38" s="9">
        <v>-0.11268137884820301</v>
      </c>
      <c r="T38" s="8"/>
      <c r="U38" s="8">
        <f t="shared" si="5"/>
        <v>8.98</v>
      </c>
      <c r="V38" s="8">
        <f t="shared" si="6"/>
        <v>8.98</v>
      </c>
    </row>
    <row r="39" spans="1:22" x14ac:dyDescent="0.2">
      <c r="A39">
        <v>1970</v>
      </c>
      <c r="B39">
        <v>2</v>
      </c>
      <c r="C39" s="12">
        <v>37.903799999999997</v>
      </c>
      <c r="D39" s="1">
        <v>38.1</v>
      </c>
      <c r="E39" s="1">
        <v>39.799999999999997</v>
      </c>
      <c r="F39" s="13">
        <v>8.98</v>
      </c>
      <c r="G39" s="14">
        <v>4.2</v>
      </c>
      <c r="H39" s="13">
        <v>1.54</v>
      </c>
      <c r="I39" s="13">
        <v>-0.15</v>
      </c>
      <c r="J39" s="8">
        <f t="shared" si="2"/>
        <v>-0.16148499999999999</v>
      </c>
      <c r="K39" s="8"/>
      <c r="L39" s="8">
        <f>help_quarterly_to_monthly!N39</f>
        <v>5304.0704272368348</v>
      </c>
      <c r="M39" s="8">
        <f t="shared" si="3"/>
        <v>0.48634803931023218</v>
      </c>
      <c r="N39" s="8"/>
      <c r="O39" s="1">
        <v>36.700000000000003</v>
      </c>
      <c r="P39" s="8"/>
      <c r="Q39" s="8"/>
      <c r="R39" s="8"/>
      <c r="S39" s="9">
        <v>-0.29985156880136998</v>
      </c>
      <c r="T39" s="8"/>
      <c r="U39" s="8">
        <f t="shared" si="5"/>
        <v>8.98</v>
      </c>
      <c r="V39" s="8">
        <f t="shared" si="6"/>
        <v>8.98</v>
      </c>
    </row>
    <row r="40" spans="1:22" x14ac:dyDescent="0.2">
      <c r="A40">
        <v>1970</v>
      </c>
      <c r="B40">
        <v>3</v>
      </c>
      <c r="C40" s="12">
        <v>37.854599999999998</v>
      </c>
      <c r="D40" s="1">
        <v>38.299999999999997</v>
      </c>
      <c r="E40" s="1">
        <v>40.1</v>
      </c>
      <c r="F40" s="13">
        <v>7.76</v>
      </c>
      <c r="G40" s="14">
        <v>4.4000000000000004</v>
      </c>
      <c r="H40" s="13">
        <v>1.56</v>
      </c>
      <c r="I40" s="13">
        <v>-0.57999999999999996</v>
      </c>
      <c r="J40" s="8">
        <f t="shared" si="2"/>
        <v>-0.33774199999999999</v>
      </c>
      <c r="K40" s="8"/>
      <c r="L40" s="8">
        <f>help_quarterly_to_monthly!N40</f>
        <v>5318.3874138700749</v>
      </c>
      <c r="M40" s="8">
        <f t="shared" si="3"/>
        <v>0.14860603931023217</v>
      </c>
      <c r="N40" s="8"/>
      <c r="O40" s="1">
        <v>36.700000000000003</v>
      </c>
      <c r="P40" s="8"/>
      <c r="Q40" s="8"/>
      <c r="R40" s="8"/>
      <c r="S40" s="9">
        <v>-8.4653372291329895E-2</v>
      </c>
      <c r="T40" s="8"/>
      <c r="U40" s="8">
        <f t="shared" si="5"/>
        <v>7.76</v>
      </c>
      <c r="V40" s="8">
        <f t="shared" si="6"/>
        <v>7.76</v>
      </c>
    </row>
    <row r="41" spans="1:22" x14ac:dyDescent="0.2">
      <c r="A41">
        <v>1970</v>
      </c>
      <c r="B41">
        <v>4</v>
      </c>
      <c r="C41" s="12">
        <v>37.757300000000001</v>
      </c>
      <c r="D41" s="1">
        <v>38.5</v>
      </c>
      <c r="E41" s="1">
        <v>40.4</v>
      </c>
      <c r="F41" s="13">
        <v>8.1</v>
      </c>
      <c r="G41" s="14">
        <v>4.5999999999999996</v>
      </c>
      <c r="H41" s="13">
        <v>1.31</v>
      </c>
      <c r="I41" s="13">
        <v>-0.7</v>
      </c>
      <c r="J41" s="8">
        <f t="shared" si="2"/>
        <v>-0.38693</v>
      </c>
      <c r="K41" s="8"/>
      <c r="L41" s="8">
        <f>help_quarterly_to_monthly!N41</f>
        <v>5332.7430455607318</v>
      </c>
      <c r="M41" s="8">
        <f t="shared" si="3"/>
        <v>-0.23832396068976783</v>
      </c>
      <c r="N41" s="8"/>
      <c r="O41" s="1">
        <v>36.799999999999997</v>
      </c>
      <c r="P41" s="8"/>
      <c r="Q41" s="8"/>
      <c r="R41" s="8"/>
      <c r="S41" s="9">
        <v>-0.109508138009329</v>
      </c>
      <c r="T41" s="8"/>
      <c r="U41" s="8">
        <f t="shared" si="5"/>
        <v>8.1</v>
      </c>
      <c r="V41" s="8">
        <f t="shared" si="6"/>
        <v>8.1</v>
      </c>
    </row>
    <row r="42" spans="1:22" x14ac:dyDescent="0.2">
      <c r="A42">
        <v>1970</v>
      </c>
      <c r="B42">
        <v>5</v>
      </c>
      <c r="C42" s="12">
        <v>37.713299999999997</v>
      </c>
      <c r="D42" s="1">
        <v>38.6</v>
      </c>
      <c r="E42" s="1">
        <v>40.5</v>
      </c>
      <c r="F42" s="13">
        <v>7.95</v>
      </c>
      <c r="G42" s="14">
        <v>4.8</v>
      </c>
      <c r="H42" s="13">
        <v>1.07</v>
      </c>
      <c r="I42" s="13">
        <v>-0.32</v>
      </c>
      <c r="J42" s="8">
        <f t="shared" si="2"/>
        <v>-0.23116800000000001</v>
      </c>
      <c r="K42" s="8"/>
      <c r="L42" s="8">
        <f>help_quarterly_to_monthly!N42</f>
        <v>5347.1374266213106</v>
      </c>
      <c r="M42" s="8">
        <f t="shared" si="3"/>
        <v>-0.46949196068976784</v>
      </c>
      <c r="N42" s="8"/>
      <c r="O42" s="1">
        <v>36.799999999999997</v>
      </c>
      <c r="P42" s="8"/>
      <c r="Q42" s="8"/>
      <c r="R42" s="8"/>
      <c r="S42" s="9">
        <v>0.32552537475516902</v>
      </c>
      <c r="T42" s="8"/>
      <c r="U42" s="8">
        <f t="shared" si="5"/>
        <v>7.95</v>
      </c>
      <c r="V42" s="8">
        <f t="shared" si="6"/>
        <v>7.95</v>
      </c>
    </row>
    <row r="43" spans="1:22" x14ac:dyDescent="0.2">
      <c r="A43">
        <v>1970</v>
      </c>
      <c r="B43">
        <v>6</v>
      </c>
      <c r="C43" s="12">
        <v>37.591299999999997</v>
      </c>
      <c r="D43" s="1">
        <v>38.799999999999997</v>
      </c>
      <c r="E43" s="1">
        <v>40.799999999999997</v>
      </c>
      <c r="F43" s="13">
        <v>7.61</v>
      </c>
      <c r="G43" s="14">
        <v>4.9000000000000004</v>
      </c>
      <c r="H43" s="13">
        <v>1.41</v>
      </c>
      <c r="I43" s="13">
        <v>-0.27</v>
      </c>
      <c r="J43" s="8">
        <f t="shared" si="2"/>
        <v>-0.210673</v>
      </c>
      <c r="K43" s="8"/>
      <c r="L43" s="8">
        <f>help_quarterly_to_monthly!N43</f>
        <v>5361.132135679667</v>
      </c>
      <c r="M43" s="8">
        <f t="shared" si="3"/>
        <v>-0.68016496068976784</v>
      </c>
      <c r="N43" s="8"/>
      <c r="O43" s="1">
        <v>36.9</v>
      </c>
      <c r="P43" s="8"/>
      <c r="Q43" s="8"/>
      <c r="R43" s="8"/>
      <c r="S43" s="9">
        <v>-0.17130235187746901</v>
      </c>
      <c r="T43" s="8"/>
      <c r="U43" s="8">
        <f t="shared" si="5"/>
        <v>7.61</v>
      </c>
      <c r="V43" s="8">
        <f t="shared" si="6"/>
        <v>7.61</v>
      </c>
    </row>
    <row r="44" spans="1:22" x14ac:dyDescent="0.2">
      <c r="A44">
        <v>1970</v>
      </c>
      <c r="B44">
        <v>7</v>
      </c>
      <c r="C44" s="12">
        <v>37.683599999999998</v>
      </c>
      <c r="D44" s="1">
        <v>38.9</v>
      </c>
      <c r="E44" s="1">
        <v>40.9</v>
      </c>
      <c r="F44" s="13">
        <v>7.21</v>
      </c>
      <c r="G44" s="14">
        <v>5</v>
      </c>
      <c r="H44" s="13">
        <v>1.94</v>
      </c>
      <c r="I44" s="13">
        <v>-0.01</v>
      </c>
      <c r="J44" s="8">
        <f t="shared" si="2"/>
        <v>-0.10409900000000001</v>
      </c>
      <c r="K44" s="8"/>
      <c r="L44" s="8">
        <f>help_quarterly_to_monthly!N44</f>
        <v>5375.1634721642422</v>
      </c>
      <c r="M44" s="8">
        <f t="shared" si="3"/>
        <v>-0.78426396068976789</v>
      </c>
      <c r="N44" s="8"/>
      <c r="O44" s="1">
        <v>37.1</v>
      </c>
      <c r="P44" s="8"/>
      <c r="Q44" s="8"/>
      <c r="R44" s="8"/>
      <c r="S44" s="9">
        <v>-0.22330292806389199</v>
      </c>
      <c r="T44" s="8"/>
      <c r="U44" s="8">
        <f t="shared" si="5"/>
        <v>7.21</v>
      </c>
      <c r="V44" s="8">
        <f t="shared" si="6"/>
        <v>7.21</v>
      </c>
    </row>
    <row r="45" spans="1:22" x14ac:dyDescent="0.2">
      <c r="A45">
        <v>1970</v>
      </c>
      <c r="B45">
        <v>8</v>
      </c>
      <c r="C45" s="12">
        <v>37.616399999999999</v>
      </c>
      <c r="D45" s="1">
        <v>39</v>
      </c>
      <c r="E45" s="1">
        <v>41.1</v>
      </c>
      <c r="F45" s="13">
        <v>6.62</v>
      </c>
      <c r="G45" s="14">
        <v>5.0999999999999996</v>
      </c>
      <c r="H45" s="13">
        <v>1.91</v>
      </c>
      <c r="I45" s="13">
        <v>-0.56000000000000005</v>
      </c>
      <c r="J45" s="8">
        <f t="shared" si="2"/>
        <v>-0.32954400000000006</v>
      </c>
      <c r="K45" s="8"/>
      <c r="L45" s="8">
        <f>help_quarterly_to_monthly!N45</f>
        <v>5389.2315319375957</v>
      </c>
      <c r="M45" s="8">
        <f t="shared" si="3"/>
        <v>-1.113807960689768</v>
      </c>
      <c r="N45" s="8"/>
      <c r="O45" s="1">
        <v>36.9</v>
      </c>
      <c r="P45" s="8"/>
      <c r="Q45" s="8"/>
      <c r="R45" s="8"/>
      <c r="S45" s="9">
        <v>-0.46692180170169301</v>
      </c>
      <c r="T45" s="8"/>
      <c r="U45" s="8">
        <f t="shared" si="5"/>
        <v>6.62</v>
      </c>
      <c r="V45" s="8">
        <f t="shared" si="6"/>
        <v>6.62</v>
      </c>
    </row>
    <row r="46" spans="1:22" x14ac:dyDescent="0.2">
      <c r="A46">
        <v>1970</v>
      </c>
      <c r="B46">
        <v>9</v>
      </c>
      <c r="C46" s="12">
        <v>37.357100000000003</v>
      </c>
      <c r="D46" s="1">
        <v>39.200000000000003</v>
      </c>
      <c r="E46" s="1">
        <v>41.3</v>
      </c>
      <c r="F46" s="13">
        <v>6.29</v>
      </c>
      <c r="G46" s="14">
        <v>5.4</v>
      </c>
      <c r="H46" s="13">
        <v>2</v>
      </c>
      <c r="I46" s="13">
        <v>-0.64</v>
      </c>
      <c r="J46" s="8">
        <f t="shared" si="2"/>
        <v>-0.36233599999999999</v>
      </c>
      <c r="K46" s="8"/>
      <c r="L46" s="8">
        <f>help_quarterly_to_monthly!N46</f>
        <v>5403.1877297156962</v>
      </c>
      <c r="M46" s="8">
        <f t="shared" si="3"/>
        <v>-1.4761439606897679</v>
      </c>
      <c r="N46" s="8"/>
      <c r="O46" s="1">
        <v>37.1</v>
      </c>
      <c r="P46" s="8"/>
      <c r="Q46" s="8"/>
      <c r="R46" s="8"/>
      <c r="S46" s="9">
        <v>-0.22743364405157099</v>
      </c>
      <c r="T46" s="8"/>
      <c r="U46" s="8">
        <f t="shared" si="5"/>
        <v>6.29</v>
      </c>
      <c r="V46" s="8">
        <f t="shared" si="6"/>
        <v>6.29</v>
      </c>
    </row>
    <row r="47" spans="1:22" x14ac:dyDescent="0.2">
      <c r="A47">
        <v>1970</v>
      </c>
      <c r="B47">
        <v>10</v>
      </c>
      <c r="C47" s="12">
        <v>36.6098</v>
      </c>
      <c r="D47" s="1">
        <v>39.4</v>
      </c>
      <c r="E47" s="1">
        <v>41.5</v>
      </c>
      <c r="F47" s="13">
        <v>6.2</v>
      </c>
      <c r="G47" s="14">
        <v>5.5</v>
      </c>
      <c r="H47" s="13">
        <v>2</v>
      </c>
      <c r="I47" s="13">
        <v>-1.79</v>
      </c>
      <c r="J47" s="8">
        <f t="shared" si="2"/>
        <v>-0.83372099999999993</v>
      </c>
      <c r="K47" s="8"/>
      <c r="L47" s="8">
        <f>help_quarterly_to_monthly!N47</f>
        <v>5417.1800690949267</v>
      </c>
      <c r="M47" s="8">
        <f t="shared" si="3"/>
        <v>-2.3098649606897679</v>
      </c>
      <c r="N47" s="8"/>
      <c r="O47" s="1">
        <v>37.1</v>
      </c>
      <c r="P47" s="8"/>
      <c r="Q47" s="8"/>
      <c r="R47" s="8"/>
      <c r="S47" s="9">
        <v>-1.2188123405952E-2</v>
      </c>
      <c r="T47" s="8"/>
      <c r="U47" s="8">
        <f t="shared" si="5"/>
        <v>6.2</v>
      </c>
      <c r="V47" s="8">
        <f t="shared" si="6"/>
        <v>6.2</v>
      </c>
    </row>
    <row r="48" spans="1:22" x14ac:dyDescent="0.2">
      <c r="A48">
        <v>1970</v>
      </c>
      <c r="B48">
        <v>11</v>
      </c>
      <c r="C48" s="12">
        <v>36.388100000000001</v>
      </c>
      <c r="D48" s="1">
        <v>39.6</v>
      </c>
      <c r="E48" s="1">
        <v>41.8</v>
      </c>
      <c r="F48" s="13">
        <v>5.6</v>
      </c>
      <c r="G48" s="14">
        <v>5.9</v>
      </c>
      <c r="H48" s="13">
        <v>2.54</v>
      </c>
      <c r="I48" s="13">
        <v>-1.02</v>
      </c>
      <c r="J48" s="8">
        <f t="shared" si="2"/>
        <v>-0.51809799999999995</v>
      </c>
      <c r="K48" s="8"/>
      <c r="L48" s="8">
        <f>help_quarterly_to_monthly!N48</f>
        <v>5431.2086436692116</v>
      </c>
      <c r="M48" s="8">
        <f t="shared" si="3"/>
        <v>-2.827962960689768</v>
      </c>
      <c r="N48" s="8"/>
      <c r="O48" s="1">
        <v>37.1</v>
      </c>
      <c r="P48" s="8"/>
      <c r="Q48" s="8"/>
      <c r="R48" s="8"/>
      <c r="S48" s="9">
        <v>-0.36707186763759497</v>
      </c>
      <c r="T48" s="8"/>
      <c r="U48" s="8">
        <f t="shared" si="5"/>
        <v>5.6</v>
      </c>
      <c r="V48" s="8">
        <f t="shared" si="6"/>
        <v>5.6</v>
      </c>
    </row>
    <row r="49" spans="1:22" x14ac:dyDescent="0.2">
      <c r="A49">
        <v>1970</v>
      </c>
      <c r="B49">
        <v>12</v>
      </c>
      <c r="C49" s="12">
        <v>37.223700000000001</v>
      </c>
      <c r="D49" s="1">
        <v>39.799999999999997</v>
      </c>
      <c r="E49" s="1">
        <v>42</v>
      </c>
      <c r="F49" s="13">
        <v>4.9000000000000004</v>
      </c>
      <c r="G49" s="14">
        <v>6.1</v>
      </c>
      <c r="H49" s="13">
        <v>2.73</v>
      </c>
      <c r="I49" s="13">
        <v>1.64</v>
      </c>
      <c r="J49" s="8">
        <f t="shared" si="2"/>
        <v>0.57223599999999997</v>
      </c>
      <c r="K49" s="8"/>
      <c r="L49" s="8">
        <f>help_quarterly_to_monthly!N49</f>
        <v>5445.7236293972273</v>
      </c>
      <c r="M49" s="8">
        <f t="shared" si="3"/>
        <v>-2.2557269606897679</v>
      </c>
      <c r="N49" s="8"/>
      <c r="O49" s="1">
        <v>37.1</v>
      </c>
      <c r="P49" s="8"/>
      <c r="Q49" s="8"/>
      <c r="R49" s="8"/>
      <c r="S49" s="9">
        <v>-0.25590470827302503</v>
      </c>
      <c r="T49" s="8"/>
      <c r="U49" s="8">
        <f t="shared" si="5"/>
        <v>4.9000000000000004</v>
      </c>
      <c r="V49" s="8">
        <f t="shared" si="6"/>
        <v>4.9000000000000004</v>
      </c>
    </row>
    <row r="50" spans="1:22" x14ac:dyDescent="0.2">
      <c r="A50">
        <v>1971</v>
      </c>
      <c r="B50">
        <v>1</v>
      </c>
      <c r="C50" s="12">
        <v>37.510100000000001</v>
      </c>
      <c r="D50" s="1">
        <v>39.9</v>
      </c>
      <c r="E50" s="1">
        <v>42.1</v>
      </c>
      <c r="F50" s="13">
        <v>4.1399999999999997</v>
      </c>
      <c r="G50" s="14">
        <v>5.9</v>
      </c>
      <c r="H50" s="13">
        <v>2.5</v>
      </c>
      <c r="I50" s="13">
        <v>0.56000000000000005</v>
      </c>
      <c r="J50" s="8">
        <f t="shared" si="2"/>
        <v>0.12954400000000002</v>
      </c>
      <c r="K50" s="8"/>
      <c r="L50" s="8">
        <f>help_quarterly_to_monthly!N50</f>
        <v>5460.2774066400798</v>
      </c>
      <c r="M50" s="8">
        <f t="shared" si="3"/>
        <v>-2.1261829606897678</v>
      </c>
      <c r="N50" s="8"/>
      <c r="O50" s="1">
        <v>37.299999999999997</v>
      </c>
      <c r="P50" s="8"/>
      <c r="Q50" s="8"/>
      <c r="R50" s="8"/>
      <c r="S50" s="9">
        <v>-0.68094633459291898</v>
      </c>
      <c r="T50" s="8"/>
      <c r="U50" s="8">
        <f t="shared" si="5"/>
        <v>4.1399999999999997</v>
      </c>
      <c r="V50" s="8">
        <f t="shared" si="6"/>
        <v>4.1399999999999997</v>
      </c>
    </row>
    <row r="51" spans="1:22" x14ac:dyDescent="0.2">
      <c r="A51">
        <v>1971</v>
      </c>
      <c r="B51">
        <v>2</v>
      </c>
      <c r="C51" s="12">
        <v>37.438600000000001</v>
      </c>
      <c r="D51" s="1">
        <v>39.9</v>
      </c>
      <c r="E51" s="1">
        <v>42.2</v>
      </c>
      <c r="F51" s="13">
        <v>3.72</v>
      </c>
      <c r="G51" s="14">
        <v>5.9</v>
      </c>
      <c r="H51" s="13">
        <v>2.2799999999999998</v>
      </c>
      <c r="I51" s="13">
        <v>0</v>
      </c>
      <c r="J51" s="8">
        <f t="shared" si="2"/>
        <v>-0.1</v>
      </c>
      <c r="K51" s="8"/>
      <c r="L51" s="8">
        <f>help_quarterly_to_monthly!N51</f>
        <v>5474.8700790686689</v>
      </c>
      <c r="M51" s="8">
        <f t="shared" si="3"/>
        <v>-2.2261829606897678</v>
      </c>
      <c r="N51" s="8"/>
      <c r="O51" s="1">
        <v>37.700000000000003</v>
      </c>
      <c r="P51" s="8"/>
      <c r="Q51" s="8"/>
      <c r="R51" s="8"/>
      <c r="S51" s="9">
        <v>-6.5620182196383103E-2</v>
      </c>
      <c r="T51" s="8"/>
      <c r="U51" s="8">
        <f t="shared" si="5"/>
        <v>3.72</v>
      </c>
      <c r="V51" s="8">
        <f t="shared" si="6"/>
        <v>3.72</v>
      </c>
    </row>
    <row r="52" spans="1:22" x14ac:dyDescent="0.2">
      <c r="A52">
        <v>1971</v>
      </c>
      <c r="B52">
        <v>3</v>
      </c>
      <c r="C52" s="12">
        <v>37.398000000000003</v>
      </c>
      <c r="D52" s="1">
        <v>40</v>
      </c>
      <c r="E52" s="1">
        <v>42.2</v>
      </c>
      <c r="F52" s="13">
        <v>3.71</v>
      </c>
      <c r="G52" s="14">
        <v>6</v>
      </c>
      <c r="H52" s="13">
        <v>2.76</v>
      </c>
      <c r="I52" s="13">
        <v>-0.06</v>
      </c>
      <c r="J52" s="8">
        <f t="shared" si="2"/>
        <v>-0.12459400000000001</v>
      </c>
      <c r="K52" s="8"/>
      <c r="L52" s="8">
        <f>help_quarterly_to_monthly!N52</f>
        <v>5490.3169766924302</v>
      </c>
      <c r="M52" s="8">
        <f t="shared" si="3"/>
        <v>-2.3507769606897679</v>
      </c>
      <c r="N52" s="8"/>
      <c r="O52" s="1">
        <v>37.799999999999997</v>
      </c>
      <c r="P52" s="8"/>
      <c r="Q52" s="8"/>
      <c r="R52" s="8"/>
      <c r="S52" s="9">
        <v>-9.7643005968403002E-2</v>
      </c>
      <c r="T52" s="8"/>
      <c r="U52" s="8">
        <f t="shared" si="5"/>
        <v>3.71</v>
      </c>
      <c r="V52" s="8">
        <f t="shared" si="6"/>
        <v>3.71</v>
      </c>
    </row>
    <row r="53" spans="1:22" x14ac:dyDescent="0.2">
      <c r="A53">
        <v>1971</v>
      </c>
      <c r="B53">
        <v>4</v>
      </c>
      <c r="C53" s="12">
        <v>37.607999999999997</v>
      </c>
      <c r="D53" s="1">
        <v>40.1</v>
      </c>
      <c r="E53" s="1">
        <v>42.4</v>
      </c>
      <c r="F53" s="13">
        <v>4.16</v>
      </c>
      <c r="G53" s="14">
        <v>5.9</v>
      </c>
      <c r="H53" s="13">
        <v>2.62</v>
      </c>
      <c r="I53" s="13">
        <v>0.46</v>
      </c>
      <c r="J53" s="8">
        <f t="shared" si="2"/>
        <v>8.8553999999999994E-2</v>
      </c>
      <c r="K53" s="8"/>
      <c r="L53" s="8">
        <f>help_quarterly_to_monthly!N53</f>
        <v>5505.8074564729823</v>
      </c>
      <c r="M53" s="8">
        <f t="shared" si="3"/>
        <v>-2.2622229606897681</v>
      </c>
      <c r="N53" s="8"/>
      <c r="O53" s="1">
        <v>37.9</v>
      </c>
      <c r="P53" s="8"/>
      <c r="Q53" s="8"/>
      <c r="R53" s="8"/>
      <c r="S53" s="9">
        <v>0.40470587969836003</v>
      </c>
      <c r="T53" s="8"/>
      <c r="U53" s="8">
        <f t="shared" si="5"/>
        <v>4.16</v>
      </c>
      <c r="V53" s="8">
        <f t="shared" si="6"/>
        <v>4.16</v>
      </c>
    </row>
    <row r="54" spans="1:22" x14ac:dyDescent="0.2">
      <c r="A54">
        <v>1971</v>
      </c>
      <c r="B54">
        <v>5</v>
      </c>
      <c r="C54" s="12">
        <v>37.798900000000003</v>
      </c>
      <c r="D54" s="1">
        <v>40.299999999999997</v>
      </c>
      <c r="E54" s="1">
        <v>42.6</v>
      </c>
      <c r="F54" s="13">
        <v>4.63</v>
      </c>
      <c r="G54" s="14">
        <v>5.9</v>
      </c>
      <c r="H54" s="13">
        <v>2.23</v>
      </c>
      <c r="I54" s="13">
        <v>0.43</v>
      </c>
      <c r="J54" s="8">
        <f t="shared" si="2"/>
        <v>7.6256999999999991E-2</v>
      </c>
      <c r="K54" s="8"/>
      <c r="L54" s="8">
        <f>help_quarterly_to_monthly!N54</f>
        <v>5521.3416413738132</v>
      </c>
      <c r="M54" s="8">
        <f t="shared" si="3"/>
        <v>-2.1859659606897681</v>
      </c>
      <c r="N54" s="8"/>
      <c r="O54" s="1">
        <v>38.1</v>
      </c>
      <c r="P54" s="8"/>
      <c r="Q54" s="8"/>
      <c r="R54" s="8"/>
      <c r="S54" s="9">
        <v>3.9243048041741203E-2</v>
      </c>
      <c r="T54" s="8"/>
      <c r="U54" s="8">
        <f t="shared" si="5"/>
        <v>4.63</v>
      </c>
      <c r="V54" s="8">
        <f t="shared" si="6"/>
        <v>4.63</v>
      </c>
    </row>
    <row r="55" spans="1:22" x14ac:dyDescent="0.2">
      <c r="A55">
        <v>1971</v>
      </c>
      <c r="B55">
        <v>6</v>
      </c>
      <c r="C55" s="12">
        <v>37.9574</v>
      </c>
      <c r="D55" s="1">
        <v>40.5</v>
      </c>
      <c r="E55" s="1">
        <v>42.8</v>
      </c>
      <c r="F55" s="13">
        <v>4.91</v>
      </c>
      <c r="G55" s="14">
        <v>5.9</v>
      </c>
      <c r="H55" s="13">
        <v>2.23</v>
      </c>
      <c r="I55" s="13">
        <v>0.4</v>
      </c>
      <c r="J55" s="8">
        <f t="shared" si="2"/>
        <v>6.3959999999999989E-2</v>
      </c>
      <c r="K55" s="8"/>
      <c r="L55" s="8">
        <f>help_quarterly_to_monthly!N55</f>
        <v>5537.2863548068635</v>
      </c>
      <c r="M55" s="8">
        <f t="shared" si="3"/>
        <v>-2.1220059606897683</v>
      </c>
      <c r="N55" s="8"/>
      <c r="O55" s="1">
        <v>38.200000000000003</v>
      </c>
      <c r="P55" s="8"/>
      <c r="Q55" s="8"/>
      <c r="R55" s="8"/>
      <c r="S55" s="9">
        <v>0.40053046795209202</v>
      </c>
      <c r="T55" s="8"/>
      <c r="U55" s="8">
        <f t="shared" si="5"/>
        <v>4.91</v>
      </c>
      <c r="V55" s="8">
        <f t="shared" si="6"/>
        <v>4.91</v>
      </c>
    </row>
    <row r="56" spans="1:22" x14ac:dyDescent="0.2">
      <c r="A56">
        <v>1971</v>
      </c>
      <c r="B56">
        <v>7</v>
      </c>
      <c r="C56" s="12">
        <v>37.847200000000001</v>
      </c>
      <c r="D56" s="1">
        <v>40.6</v>
      </c>
      <c r="E56" s="1">
        <v>42.9</v>
      </c>
      <c r="F56" s="13">
        <v>5.31</v>
      </c>
      <c r="G56" s="14">
        <v>6</v>
      </c>
      <c r="H56" s="13">
        <v>2.0299999999999998</v>
      </c>
      <c r="I56" s="13">
        <v>-0.14000000000000001</v>
      </c>
      <c r="J56" s="8">
        <f t="shared" si="2"/>
        <v>-0.15738600000000003</v>
      </c>
      <c r="K56" s="8"/>
      <c r="L56" s="8">
        <f>help_quarterly_to_monthly!N56</f>
        <v>5553.2771139119577</v>
      </c>
      <c r="M56" s="8">
        <f t="shared" si="3"/>
        <v>-2.2793919606897686</v>
      </c>
      <c r="N56" s="8"/>
      <c r="O56" s="1">
        <v>38.299999999999997</v>
      </c>
      <c r="P56" s="8"/>
      <c r="Q56" s="8"/>
      <c r="R56" s="8"/>
      <c r="S56" s="9">
        <v>-5.8467264969785E-2</v>
      </c>
      <c r="T56" s="8"/>
      <c r="U56" s="8">
        <f t="shared" si="5"/>
        <v>5.31</v>
      </c>
      <c r="V56" s="8">
        <f t="shared" si="6"/>
        <v>5.31</v>
      </c>
    </row>
    <row r="57" spans="1:22" x14ac:dyDescent="0.2">
      <c r="A57">
        <v>1971</v>
      </c>
      <c r="B57">
        <v>8</v>
      </c>
      <c r="C57" s="12">
        <v>37.627600000000001</v>
      </c>
      <c r="D57" s="1">
        <v>40.700000000000003</v>
      </c>
      <c r="E57" s="1">
        <v>43</v>
      </c>
      <c r="F57" s="13">
        <v>5.57</v>
      </c>
      <c r="G57" s="14">
        <v>6.1</v>
      </c>
      <c r="H57" s="13">
        <v>2.1800000000000002</v>
      </c>
      <c r="I57" s="13">
        <v>-0.06</v>
      </c>
      <c r="J57" s="8">
        <f t="shared" si="2"/>
        <v>-0.12459400000000001</v>
      </c>
      <c r="K57" s="8"/>
      <c r="L57" s="8">
        <f>help_quarterly_to_monthly!N57</f>
        <v>5569.3140516613139</v>
      </c>
      <c r="M57" s="8">
        <f t="shared" si="3"/>
        <v>-2.4039859606897687</v>
      </c>
      <c r="N57" s="8"/>
      <c r="O57" s="1">
        <v>38.5</v>
      </c>
      <c r="P57" s="8"/>
      <c r="Q57" s="8"/>
      <c r="R57" s="8"/>
      <c r="S57" s="9">
        <v>0</v>
      </c>
      <c r="T57" s="8"/>
      <c r="U57" s="8">
        <f t="shared" si="5"/>
        <v>5.57</v>
      </c>
      <c r="V57" s="8">
        <f t="shared" si="6"/>
        <v>5.57</v>
      </c>
    </row>
    <row r="58" spans="1:22" x14ac:dyDescent="0.2">
      <c r="A58">
        <v>1971</v>
      </c>
      <c r="B58">
        <v>9</v>
      </c>
      <c r="C58" s="12">
        <v>38.239100000000001</v>
      </c>
      <c r="D58" s="1">
        <v>40.799999999999997</v>
      </c>
      <c r="E58" s="1">
        <v>43</v>
      </c>
      <c r="F58" s="13">
        <v>5.55</v>
      </c>
      <c r="G58" s="14">
        <v>6</v>
      </c>
      <c r="H58" s="13">
        <v>2.4500000000000002</v>
      </c>
      <c r="I58" s="13">
        <v>1</v>
      </c>
      <c r="J58" s="8">
        <f t="shared" si="2"/>
        <v>0.30989999999999995</v>
      </c>
      <c r="K58" s="8"/>
      <c r="L58" s="8">
        <f>help_quarterly_to_monthly!N58</f>
        <v>5585.3029983323831</v>
      </c>
      <c r="M58" s="8">
        <f t="shared" si="3"/>
        <v>-2.0940859606897688</v>
      </c>
      <c r="N58" s="8"/>
      <c r="O58" s="1">
        <v>38.299999999999997</v>
      </c>
      <c r="P58" s="8"/>
      <c r="Q58" s="8"/>
      <c r="R58" s="8"/>
      <c r="S58" s="9">
        <v>0</v>
      </c>
      <c r="T58" s="8"/>
      <c r="U58" s="8">
        <f t="shared" si="5"/>
        <v>5.55</v>
      </c>
      <c r="V58" s="8">
        <f t="shared" si="6"/>
        <v>5.55</v>
      </c>
    </row>
    <row r="59" spans="1:22" x14ac:dyDescent="0.2">
      <c r="A59">
        <v>1971</v>
      </c>
      <c r="B59">
        <v>10</v>
      </c>
      <c r="C59" s="12">
        <v>38.525300000000001</v>
      </c>
      <c r="D59" s="1">
        <v>40.9</v>
      </c>
      <c r="E59" s="1">
        <v>43.1</v>
      </c>
      <c r="F59" s="13">
        <v>5.2</v>
      </c>
      <c r="G59" s="14">
        <v>5.8</v>
      </c>
      <c r="H59" s="13">
        <v>2.5499999999999998</v>
      </c>
      <c r="I59" s="13">
        <v>0.43</v>
      </c>
      <c r="J59" s="8">
        <f t="shared" si="2"/>
        <v>7.6256999999999991E-2</v>
      </c>
      <c r="K59" s="8"/>
      <c r="L59" s="8">
        <f>help_quarterly_to_monthly!N59</f>
        <v>5601.3378476789476</v>
      </c>
      <c r="M59" s="8">
        <f t="shared" si="3"/>
        <v>-2.0178289606897688</v>
      </c>
      <c r="N59" s="8"/>
      <c r="O59" s="1">
        <v>38.299999999999997</v>
      </c>
      <c r="P59" s="8"/>
      <c r="Q59" s="8"/>
      <c r="R59" s="8"/>
      <c r="S59" s="9">
        <v>-0.36020301458633303</v>
      </c>
      <c r="T59" s="8"/>
      <c r="U59" s="8">
        <f t="shared" si="5"/>
        <v>5.2</v>
      </c>
      <c r="V59" s="8">
        <f t="shared" si="6"/>
        <v>5.2</v>
      </c>
    </row>
    <row r="60" spans="1:22" x14ac:dyDescent="0.2">
      <c r="A60">
        <v>1971</v>
      </c>
      <c r="B60">
        <v>11</v>
      </c>
      <c r="C60" s="12">
        <v>38.688800000000001</v>
      </c>
      <c r="D60" s="1">
        <v>41</v>
      </c>
      <c r="E60" s="1">
        <v>43.2</v>
      </c>
      <c r="F60" s="13">
        <v>4.91</v>
      </c>
      <c r="G60" s="14">
        <v>6</v>
      </c>
      <c r="H60" s="13">
        <v>2.57</v>
      </c>
      <c r="I60" s="13">
        <v>0.65</v>
      </c>
      <c r="J60" s="8">
        <f t="shared" si="2"/>
        <v>0.16643499999999997</v>
      </c>
      <c r="K60" s="8"/>
      <c r="L60" s="8">
        <f>help_quarterly_to_monthly!N60</f>
        <v>5617.4187314830242</v>
      </c>
      <c r="M60" s="8">
        <f t="shared" si="3"/>
        <v>-1.8513939606897689</v>
      </c>
      <c r="N60" s="8"/>
      <c r="O60" s="1">
        <v>38.299999999999997</v>
      </c>
      <c r="P60" s="8"/>
      <c r="Q60" s="8"/>
      <c r="R60" s="8"/>
      <c r="S60" s="9">
        <v>-0.36071247736210499</v>
      </c>
      <c r="T60" s="8"/>
      <c r="U60" s="8">
        <f t="shared" si="5"/>
        <v>4.91</v>
      </c>
      <c r="V60" s="8">
        <f t="shared" si="6"/>
        <v>4.91</v>
      </c>
    </row>
    <row r="61" spans="1:22" x14ac:dyDescent="0.2">
      <c r="A61">
        <v>1971</v>
      </c>
      <c r="B61">
        <v>12</v>
      </c>
      <c r="C61" s="12">
        <v>39.1355</v>
      </c>
      <c r="D61" s="1">
        <v>41.1</v>
      </c>
      <c r="E61" s="1">
        <v>43.3</v>
      </c>
      <c r="F61" s="13">
        <v>4.1399999999999997</v>
      </c>
      <c r="G61" s="14">
        <v>6</v>
      </c>
      <c r="H61" s="13">
        <v>2.4500000000000002</v>
      </c>
      <c r="I61" s="13">
        <v>0.84</v>
      </c>
      <c r="J61" s="8">
        <f t="shared" si="2"/>
        <v>0.24431599999999995</v>
      </c>
      <c r="K61" s="8"/>
      <c r="L61" s="8">
        <f>help_quarterly_to_monthly!N61</f>
        <v>5633.0326984160793</v>
      </c>
      <c r="M61" s="8">
        <f t="shared" si="3"/>
        <v>-1.6070779606897689</v>
      </c>
      <c r="N61" s="8"/>
      <c r="O61" s="1">
        <v>38.6</v>
      </c>
      <c r="P61" s="8"/>
      <c r="Q61" s="8"/>
      <c r="R61" s="8"/>
      <c r="S61" s="9">
        <v>-0.90767806733921197</v>
      </c>
      <c r="T61" s="8"/>
      <c r="U61" s="8">
        <f t="shared" si="5"/>
        <v>4.1399999999999997</v>
      </c>
      <c r="V61" s="8">
        <f t="shared" si="6"/>
        <v>4.1399999999999997</v>
      </c>
    </row>
    <row r="62" spans="1:22" x14ac:dyDescent="0.2">
      <c r="A62">
        <v>1972</v>
      </c>
      <c r="B62">
        <v>1</v>
      </c>
      <c r="C62" s="12">
        <v>40.072800000000001</v>
      </c>
      <c r="D62" s="1">
        <v>41.2</v>
      </c>
      <c r="E62" s="1">
        <v>43.5</v>
      </c>
      <c r="F62" s="13">
        <v>3.51</v>
      </c>
      <c r="G62" s="14">
        <v>5.8</v>
      </c>
      <c r="H62" s="13">
        <v>2.2799999999999998</v>
      </c>
      <c r="I62" s="13">
        <v>1.42</v>
      </c>
      <c r="J62" s="8">
        <f t="shared" si="2"/>
        <v>0.48205799999999999</v>
      </c>
      <c r="K62" s="8"/>
      <c r="L62" s="8">
        <f>help_quarterly_to_monthly!N62</f>
        <v>5648.6900653474231</v>
      </c>
      <c r="M62" s="8">
        <f t="shared" si="3"/>
        <v>-1.1250199606897688</v>
      </c>
      <c r="N62" s="8"/>
      <c r="O62" s="1">
        <v>38.799999999999997</v>
      </c>
      <c r="P62" s="8"/>
      <c r="Q62" s="8"/>
      <c r="R62" s="8"/>
      <c r="S62" s="9">
        <v>-0.24242865422503901</v>
      </c>
      <c r="T62" s="8"/>
      <c r="U62" s="8">
        <f t="shared" si="5"/>
        <v>3.51</v>
      </c>
      <c r="V62" s="8">
        <f t="shared" si="6"/>
        <v>3.51</v>
      </c>
    </row>
    <row r="63" spans="1:22" x14ac:dyDescent="0.2">
      <c r="A63">
        <v>1972</v>
      </c>
      <c r="B63">
        <v>2</v>
      </c>
      <c r="C63" s="12">
        <v>40.478900000000003</v>
      </c>
      <c r="D63" s="1">
        <v>41.4</v>
      </c>
      <c r="E63" s="1">
        <v>43.6</v>
      </c>
      <c r="F63" s="13">
        <v>3.3</v>
      </c>
      <c r="G63" s="14">
        <v>5.7</v>
      </c>
      <c r="H63" s="13">
        <v>2.15</v>
      </c>
      <c r="I63" s="13">
        <v>0.39</v>
      </c>
      <c r="J63" s="8">
        <f t="shared" si="2"/>
        <v>5.9860999999999998E-2</v>
      </c>
      <c r="K63" s="8"/>
      <c r="L63" s="8">
        <f>help_quarterly_to_monthly!N63</f>
        <v>5664.3909529100865</v>
      </c>
      <c r="M63" s="8">
        <f t="shared" si="3"/>
        <v>-1.0651589606897689</v>
      </c>
      <c r="N63" s="8"/>
      <c r="O63" s="1">
        <v>39.200000000000003</v>
      </c>
      <c r="P63" s="8"/>
      <c r="Q63" s="8"/>
      <c r="R63" s="8"/>
      <c r="S63" s="9">
        <v>-7.3960040913117905E-2</v>
      </c>
      <c r="T63" s="8"/>
      <c r="U63" s="8">
        <f t="shared" si="5"/>
        <v>3.3</v>
      </c>
      <c r="V63" s="8">
        <f t="shared" si="6"/>
        <v>3.3</v>
      </c>
    </row>
    <row r="64" spans="1:22" x14ac:dyDescent="0.2">
      <c r="A64">
        <v>1972</v>
      </c>
      <c r="B64">
        <v>3</v>
      </c>
      <c r="C64" s="12">
        <v>40.761000000000003</v>
      </c>
      <c r="D64" s="1">
        <v>41.4</v>
      </c>
      <c r="E64" s="1">
        <v>43.6</v>
      </c>
      <c r="F64" s="13">
        <v>3.83</v>
      </c>
      <c r="G64" s="14">
        <v>5.8</v>
      </c>
      <c r="H64" s="13">
        <v>2.17</v>
      </c>
      <c r="I64" s="13">
        <v>1.04</v>
      </c>
      <c r="J64" s="8">
        <f t="shared" si="2"/>
        <v>0.32629600000000003</v>
      </c>
      <c r="K64" s="8"/>
      <c r="L64" s="8">
        <f>help_quarterly_to_monthly!N64</f>
        <v>5679.2766051740819</v>
      </c>
      <c r="M64" s="8">
        <f t="shared" si="3"/>
        <v>-0.73886296068976898</v>
      </c>
      <c r="N64" s="8"/>
      <c r="O64" s="1">
        <v>39.200000000000003</v>
      </c>
      <c r="P64" s="8"/>
      <c r="Q64" s="8"/>
      <c r="R64" s="8"/>
      <c r="S64" s="9">
        <v>0.25064818828999103</v>
      </c>
      <c r="T64" s="8"/>
      <c r="U64" s="8">
        <f t="shared" si="5"/>
        <v>3.83</v>
      </c>
      <c r="V64" s="8">
        <f t="shared" si="6"/>
        <v>3.83</v>
      </c>
    </row>
    <row r="65" spans="1:22" x14ac:dyDescent="0.2">
      <c r="A65">
        <v>1972</v>
      </c>
      <c r="B65">
        <v>4</v>
      </c>
      <c r="C65" s="12">
        <v>41.165399999999998</v>
      </c>
      <c r="D65" s="1">
        <v>41.5</v>
      </c>
      <c r="E65" s="1">
        <v>43.8</v>
      </c>
      <c r="F65" s="13">
        <v>4.17</v>
      </c>
      <c r="G65" s="14">
        <v>5.7</v>
      </c>
      <c r="H65" s="13">
        <v>2.0499999999999998</v>
      </c>
      <c r="I65" s="13">
        <v>0.74</v>
      </c>
      <c r="J65" s="8">
        <f t="shared" si="2"/>
        <v>0.20332599999999998</v>
      </c>
      <c r="K65" s="8"/>
      <c r="L65" s="8">
        <f>help_quarterly_to_monthly!N65</f>
        <v>5694.2013759673418</v>
      </c>
      <c r="M65" s="8">
        <f t="shared" si="3"/>
        <v>-0.53553696068976897</v>
      </c>
      <c r="N65" s="8"/>
      <c r="O65" s="1">
        <v>39.299999999999997</v>
      </c>
      <c r="P65" s="8"/>
      <c r="Q65" s="8"/>
      <c r="R65" s="8"/>
      <c r="S65" s="9">
        <v>-0.128285132344855</v>
      </c>
      <c r="T65" s="8"/>
      <c r="U65" s="8">
        <f t="shared" si="5"/>
        <v>4.17</v>
      </c>
      <c r="V65" s="8">
        <f t="shared" si="6"/>
        <v>4.17</v>
      </c>
    </row>
    <row r="66" spans="1:22" x14ac:dyDescent="0.2">
      <c r="A66">
        <v>1972</v>
      </c>
      <c r="B66">
        <v>5</v>
      </c>
      <c r="C66" s="12">
        <v>41.1693</v>
      </c>
      <c r="D66" s="1">
        <v>41.6</v>
      </c>
      <c r="E66" s="1">
        <v>43.9</v>
      </c>
      <c r="F66" s="13">
        <v>4.2699999999999996</v>
      </c>
      <c r="G66" s="14">
        <v>5.7</v>
      </c>
      <c r="H66" s="13">
        <v>2.1</v>
      </c>
      <c r="I66" s="13">
        <v>0.51</v>
      </c>
      <c r="J66" s="8">
        <f t="shared" si="2"/>
        <v>0.10904899999999998</v>
      </c>
      <c r="K66" s="8"/>
      <c r="L66" s="8">
        <f>help_quarterly_to_monthly!N66</f>
        <v>5709.1653680908485</v>
      </c>
      <c r="M66" s="8">
        <f t="shared" si="3"/>
        <v>-0.42648796068976902</v>
      </c>
      <c r="N66" s="8"/>
      <c r="O66" s="1">
        <v>39.5</v>
      </c>
      <c r="P66" s="8"/>
      <c r="Q66" s="8"/>
      <c r="R66" s="8"/>
      <c r="S66" s="9">
        <v>-0.14484051451736399</v>
      </c>
      <c r="T66" s="8"/>
      <c r="U66" s="8">
        <f t="shared" si="5"/>
        <v>4.2699999999999996</v>
      </c>
      <c r="V66" s="8">
        <f t="shared" si="6"/>
        <v>4.2699999999999996</v>
      </c>
    </row>
    <row r="67" spans="1:22" x14ac:dyDescent="0.2">
      <c r="A67">
        <v>1972</v>
      </c>
      <c r="B67">
        <v>6</v>
      </c>
      <c r="C67" s="12">
        <v>41.277799999999999</v>
      </c>
      <c r="D67" s="1">
        <v>41.7</v>
      </c>
      <c r="E67" s="1">
        <v>44</v>
      </c>
      <c r="F67" s="13">
        <v>4.46</v>
      </c>
      <c r="G67" s="14">
        <v>5.7</v>
      </c>
      <c r="H67" s="13">
        <v>2.09</v>
      </c>
      <c r="I67" s="13">
        <v>0.51</v>
      </c>
      <c r="J67" s="8">
        <f t="shared" si="2"/>
        <v>0.10904899999999998</v>
      </c>
      <c r="K67" s="8"/>
      <c r="L67" s="8">
        <f>help_quarterly_to_monthly!N67</f>
        <v>5723.6332454052699</v>
      </c>
      <c r="M67" s="8">
        <f t="shared" si="3"/>
        <v>-0.31743896068976907</v>
      </c>
      <c r="N67" s="8"/>
      <c r="O67" s="1">
        <v>39.700000000000003</v>
      </c>
      <c r="P67" s="8"/>
      <c r="Q67" s="8"/>
      <c r="R67" s="8"/>
      <c r="S67" s="9">
        <v>-9.5754890266618903E-2</v>
      </c>
      <c r="T67" s="8"/>
      <c r="U67" s="8">
        <f t="shared" si="5"/>
        <v>4.46</v>
      </c>
      <c r="V67" s="8">
        <f t="shared" si="6"/>
        <v>4.46</v>
      </c>
    </row>
    <row r="68" spans="1:22" x14ac:dyDescent="0.2">
      <c r="A68">
        <v>1972</v>
      </c>
      <c r="B68">
        <v>7</v>
      </c>
      <c r="C68" s="12">
        <v>41.238900000000001</v>
      </c>
      <c r="D68" s="1">
        <v>41.8</v>
      </c>
      <c r="E68" s="1">
        <v>44.1</v>
      </c>
      <c r="F68" s="13">
        <v>4.55</v>
      </c>
      <c r="G68" s="14">
        <v>5.6</v>
      </c>
      <c r="H68" s="13">
        <v>2.12</v>
      </c>
      <c r="I68" s="13">
        <v>-0.05</v>
      </c>
      <c r="J68" s="8">
        <f t="shared" ref="J68:J84" si="7">I68*0.4099-0.1</f>
        <v>-0.120495</v>
      </c>
      <c r="K68" s="8"/>
      <c r="L68" s="8">
        <f>help_quarterly_to_monthly!N68</f>
        <v>5738.1377864805781</v>
      </c>
      <c r="M68" s="8">
        <f t="shared" ref="M68:M131" si="8">M69-J69</f>
        <v>-0.43793396068976909</v>
      </c>
      <c r="N68" s="8"/>
      <c r="O68" s="1">
        <v>40</v>
      </c>
      <c r="P68" s="8"/>
      <c r="Q68" s="8"/>
      <c r="R68" s="8"/>
      <c r="S68" s="9">
        <v>0</v>
      </c>
      <c r="T68" s="8"/>
      <c r="U68" s="8">
        <f t="shared" si="5"/>
        <v>4.55</v>
      </c>
      <c r="V68" s="8">
        <f t="shared" si="6"/>
        <v>4.55</v>
      </c>
    </row>
    <row r="69" spans="1:22" x14ac:dyDescent="0.2">
      <c r="A69">
        <v>1972</v>
      </c>
      <c r="B69">
        <v>8</v>
      </c>
      <c r="C69" s="12">
        <v>41.805</v>
      </c>
      <c r="D69" s="1">
        <v>41.9</v>
      </c>
      <c r="E69" s="1">
        <v>44.3</v>
      </c>
      <c r="F69" s="13">
        <v>4.8099999999999996</v>
      </c>
      <c r="G69" s="14">
        <v>5.6</v>
      </c>
      <c r="H69" s="13">
        <v>1.98</v>
      </c>
      <c r="I69" s="13">
        <v>1.49</v>
      </c>
      <c r="J69" s="8">
        <f t="shared" si="7"/>
        <v>0.51075099999999996</v>
      </c>
      <c r="K69" s="8"/>
      <c r="L69" s="8">
        <f>help_quarterly_to_monthly!N69</f>
        <v>5752.6790842282389</v>
      </c>
      <c r="M69" s="8">
        <f t="shared" si="8"/>
        <v>7.2817039310230869E-2</v>
      </c>
      <c r="N69" s="8"/>
      <c r="O69" s="1">
        <v>40.1</v>
      </c>
      <c r="P69" s="8"/>
      <c r="Q69" s="8"/>
      <c r="R69" s="8"/>
      <c r="S69" s="9">
        <v>0</v>
      </c>
      <c r="T69" s="8"/>
      <c r="U69" s="8">
        <f t="shared" si="5"/>
        <v>4.8099999999999996</v>
      </c>
      <c r="V69" s="8">
        <f t="shared" si="6"/>
        <v>4.8099999999999996</v>
      </c>
    </row>
    <row r="70" spans="1:22" x14ac:dyDescent="0.2">
      <c r="A70">
        <v>1972</v>
      </c>
      <c r="B70">
        <v>9</v>
      </c>
      <c r="C70" s="12">
        <v>42.128799999999998</v>
      </c>
      <c r="D70" s="1">
        <v>42.1</v>
      </c>
      <c r="E70" s="1">
        <v>44.3</v>
      </c>
      <c r="F70" s="13">
        <v>4.87</v>
      </c>
      <c r="G70" s="14">
        <v>5.5</v>
      </c>
      <c r="H70" s="13">
        <v>1.54</v>
      </c>
      <c r="I70" s="13">
        <v>0.89</v>
      </c>
      <c r="J70" s="8">
        <f t="shared" si="7"/>
        <v>0.26481100000000002</v>
      </c>
      <c r="K70" s="8"/>
      <c r="L70" s="8">
        <f>help_quarterly_to_monthly!N70</f>
        <v>5767.1273857636761</v>
      </c>
      <c r="M70" s="8">
        <f t="shared" si="8"/>
        <v>0.33762803931023089</v>
      </c>
      <c r="N70" s="8"/>
      <c r="O70" s="1">
        <v>40.200000000000003</v>
      </c>
      <c r="P70" s="8"/>
      <c r="Q70" s="8"/>
      <c r="R70" s="8"/>
      <c r="S70" s="9">
        <v>0</v>
      </c>
      <c r="T70" s="8"/>
      <c r="U70" s="8">
        <f t="shared" si="5"/>
        <v>4.87</v>
      </c>
      <c r="V70" s="8">
        <f t="shared" si="6"/>
        <v>4.87</v>
      </c>
    </row>
    <row r="71" spans="1:22" x14ac:dyDescent="0.2">
      <c r="A71">
        <v>1972</v>
      </c>
      <c r="B71">
        <v>10</v>
      </c>
      <c r="C71" s="12">
        <v>42.670299999999997</v>
      </c>
      <c r="D71" s="1">
        <v>42.2</v>
      </c>
      <c r="E71" s="1">
        <v>44.4</v>
      </c>
      <c r="F71" s="13">
        <v>5.05</v>
      </c>
      <c r="G71" s="14">
        <v>5.6</v>
      </c>
      <c r="H71" s="13">
        <v>1.58</v>
      </c>
      <c r="I71" s="13">
        <v>1.37</v>
      </c>
      <c r="J71" s="8">
        <f t="shared" si="7"/>
        <v>0.46156300000000006</v>
      </c>
      <c r="K71" s="8"/>
      <c r="L71" s="8">
        <f>help_quarterly_to_monthly!N71</f>
        <v>5781.6119753336452</v>
      </c>
      <c r="M71" s="8">
        <f t="shared" si="8"/>
        <v>0.79919103931023094</v>
      </c>
      <c r="N71" s="8"/>
      <c r="O71" s="1">
        <v>40.1</v>
      </c>
      <c r="P71" s="8"/>
      <c r="Q71" s="8"/>
      <c r="R71" s="8"/>
      <c r="S71" s="9">
        <v>0</v>
      </c>
      <c r="T71" s="8"/>
      <c r="U71" s="8">
        <f t="shared" si="5"/>
        <v>5.05</v>
      </c>
      <c r="V71" s="8">
        <f t="shared" si="6"/>
        <v>5.05</v>
      </c>
    </row>
    <row r="72" spans="1:22" x14ac:dyDescent="0.2">
      <c r="A72">
        <v>1972</v>
      </c>
      <c r="B72">
        <v>11</v>
      </c>
      <c r="C72" s="12">
        <v>43.1755</v>
      </c>
      <c r="D72" s="1">
        <v>42.4</v>
      </c>
      <c r="E72" s="1">
        <v>44.4</v>
      </c>
      <c r="F72" s="13">
        <v>5.0599999999999996</v>
      </c>
      <c r="G72" s="14">
        <v>5.3</v>
      </c>
      <c r="H72" s="13">
        <v>1.71</v>
      </c>
      <c r="I72" s="13">
        <v>1.3</v>
      </c>
      <c r="J72" s="8">
        <f t="shared" si="7"/>
        <v>0.43286999999999998</v>
      </c>
      <c r="K72" s="8"/>
      <c r="L72" s="8">
        <f>help_quarterly_to_monthly!N72</f>
        <v>5796.1329440783702</v>
      </c>
      <c r="M72" s="8">
        <f t="shared" si="8"/>
        <v>1.2320610393102309</v>
      </c>
      <c r="N72" s="8"/>
      <c r="O72" s="1">
        <v>40.299999999999997</v>
      </c>
      <c r="P72" s="8"/>
      <c r="Q72" s="8"/>
      <c r="R72" s="8"/>
      <c r="S72" s="9">
        <v>1.6848288756798099E-2</v>
      </c>
      <c r="T72" s="8"/>
      <c r="U72" s="8">
        <f t="shared" si="5"/>
        <v>5.0599999999999996</v>
      </c>
      <c r="V72" s="8">
        <f t="shared" si="6"/>
        <v>5.0599999999999996</v>
      </c>
    </row>
    <row r="73" spans="1:22" x14ac:dyDescent="0.2">
      <c r="A73">
        <v>1972</v>
      </c>
      <c r="B73">
        <v>12</v>
      </c>
      <c r="C73" s="12">
        <v>43.661700000000003</v>
      </c>
      <c r="D73" s="1">
        <v>42.5</v>
      </c>
      <c r="E73" s="1">
        <v>44.6</v>
      </c>
      <c r="F73" s="13">
        <v>5.33</v>
      </c>
      <c r="G73" s="14">
        <v>5.2</v>
      </c>
      <c r="H73" s="13">
        <v>1.57</v>
      </c>
      <c r="I73" s="13">
        <v>1.22</v>
      </c>
      <c r="J73" s="8">
        <f t="shared" si="7"/>
        <v>0.40007800000000004</v>
      </c>
      <c r="K73" s="8"/>
      <c r="L73" s="8">
        <f>help_quarterly_to_monthly!N73</f>
        <v>5811.0611202084592</v>
      </c>
      <c r="M73" s="8">
        <f t="shared" si="8"/>
        <v>1.6321390393102311</v>
      </c>
      <c r="N73" s="8"/>
      <c r="O73" s="1">
        <v>41.1</v>
      </c>
      <c r="P73" s="8"/>
      <c r="Q73" s="8"/>
      <c r="R73" s="8"/>
      <c r="S73" s="9">
        <v>-3.1933161283423599E-2</v>
      </c>
      <c r="T73" s="8"/>
      <c r="U73" s="8">
        <f t="shared" si="5"/>
        <v>5.33</v>
      </c>
      <c r="V73" s="8">
        <f t="shared" si="6"/>
        <v>5.33</v>
      </c>
    </row>
    <row r="74" spans="1:22" x14ac:dyDescent="0.2">
      <c r="A74">
        <v>1973</v>
      </c>
      <c r="B74">
        <v>1</v>
      </c>
      <c r="C74" s="12">
        <v>43.978299999999997</v>
      </c>
      <c r="D74" s="1">
        <v>42.7</v>
      </c>
      <c r="E74" s="1">
        <v>44.6</v>
      </c>
      <c r="F74" s="13">
        <v>5.94</v>
      </c>
      <c r="G74" s="14">
        <v>4.9000000000000004</v>
      </c>
      <c r="H74" s="13">
        <v>1.44</v>
      </c>
      <c r="I74" s="13">
        <v>1.07</v>
      </c>
      <c r="J74" s="8">
        <f t="shared" si="7"/>
        <v>0.33859300000000003</v>
      </c>
      <c r="K74" s="8"/>
      <c r="L74" s="8">
        <f>help_quarterly_to_monthly!N74</f>
        <v>5826.0277444633093</v>
      </c>
      <c r="M74" s="8">
        <f t="shared" si="8"/>
        <v>1.970732039310231</v>
      </c>
      <c r="N74" s="8"/>
      <c r="O74" s="1">
        <v>41.6</v>
      </c>
      <c r="P74" s="17">
        <v>1.4572169160742599E-2</v>
      </c>
      <c r="Q74" s="8"/>
      <c r="R74" s="8"/>
      <c r="S74" s="9">
        <v>0.280630484916087</v>
      </c>
      <c r="T74" s="8"/>
      <c r="U74" s="8">
        <f t="shared" si="5"/>
        <v>5.94</v>
      </c>
      <c r="V74" s="8">
        <f t="shared" si="6"/>
        <v>5.94</v>
      </c>
    </row>
    <row r="75" spans="1:22" x14ac:dyDescent="0.2">
      <c r="A75">
        <v>1973</v>
      </c>
      <c r="B75">
        <v>2</v>
      </c>
      <c r="C75" s="12">
        <v>44.610300000000002</v>
      </c>
      <c r="D75" s="1">
        <v>43</v>
      </c>
      <c r="E75" s="1">
        <v>44.8</v>
      </c>
      <c r="F75" s="13">
        <v>6.58</v>
      </c>
      <c r="G75" s="14">
        <v>5</v>
      </c>
      <c r="H75" s="13">
        <v>1.33</v>
      </c>
      <c r="I75" s="13">
        <v>1.24</v>
      </c>
      <c r="J75" s="8">
        <f t="shared" si="7"/>
        <v>0.40827599999999997</v>
      </c>
      <c r="K75" s="8"/>
      <c r="L75" s="8">
        <f>help_quarterly_to_monthly!N75</f>
        <v>5841.0329158676313</v>
      </c>
      <c r="M75" s="8">
        <f t="shared" si="8"/>
        <v>2.3790080393102309</v>
      </c>
      <c r="N75" s="8"/>
      <c r="O75" s="1">
        <v>42.4</v>
      </c>
      <c r="P75" s="17">
        <v>-4.1969256328782097E-3</v>
      </c>
      <c r="Q75" s="8"/>
      <c r="R75" s="8"/>
      <c r="S75" s="9">
        <v>0.21264120219174901</v>
      </c>
      <c r="T75" s="8"/>
      <c r="U75" s="8">
        <f t="shared" si="5"/>
        <v>6.58</v>
      </c>
      <c r="V75" s="8">
        <f t="shared" si="6"/>
        <v>6.58</v>
      </c>
    </row>
    <row r="76" spans="1:22" x14ac:dyDescent="0.2">
      <c r="A76">
        <v>1973</v>
      </c>
      <c r="B76">
        <v>3</v>
      </c>
      <c r="C76" s="12">
        <v>44.629399999999997</v>
      </c>
      <c r="D76" s="1">
        <v>43.4</v>
      </c>
      <c r="E76" s="1">
        <v>45</v>
      </c>
      <c r="F76" s="13">
        <v>7.09</v>
      </c>
      <c r="G76" s="14">
        <v>4.9000000000000004</v>
      </c>
      <c r="H76" s="13">
        <v>1.32</v>
      </c>
      <c r="I76" s="13">
        <v>0.47</v>
      </c>
      <c r="J76" s="8">
        <f t="shared" si="7"/>
        <v>9.2652999999999985E-2</v>
      </c>
      <c r="K76" s="8"/>
      <c r="L76" s="8">
        <f>help_quarterly_to_monthly!N76</f>
        <v>5857.1085972560113</v>
      </c>
      <c r="M76" s="8">
        <f t="shared" si="8"/>
        <v>2.4716610393102307</v>
      </c>
      <c r="N76" s="8"/>
      <c r="O76" s="1">
        <v>43.4</v>
      </c>
      <c r="P76" s="17">
        <v>-9.4300595730449702E-2</v>
      </c>
      <c r="Q76" s="8"/>
      <c r="R76" s="8"/>
      <c r="S76" s="9">
        <v>3.00856432708984E-2</v>
      </c>
      <c r="T76" s="8"/>
      <c r="U76" s="8">
        <f t="shared" si="5"/>
        <v>7.09</v>
      </c>
      <c r="V76" s="8">
        <f t="shared" si="6"/>
        <v>7.09</v>
      </c>
    </row>
    <row r="77" spans="1:22" x14ac:dyDescent="0.2">
      <c r="A77">
        <v>1973</v>
      </c>
      <c r="B77">
        <v>4</v>
      </c>
      <c r="C77" s="12">
        <v>44.567999999999998</v>
      </c>
      <c r="D77" s="1">
        <v>43.7</v>
      </c>
      <c r="E77" s="1">
        <v>45.1</v>
      </c>
      <c r="F77" s="13">
        <v>7.12</v>
      </c>
      <c r="G77" s="14">
        <v>5</v>
      </c>
      <c r="H77" s="13">
        <v>1.42</v>
      </c>
      <c r="I77" s="13">
        <v>0.08</v>
      </c>
      <c r="J77" s="8">
        <f t="shared" si="7"/>
        <v>-6.7208000000000004E-2</v>
      </c>
      <c r="K77" s="8"/>
      <c r="L77" s="8">
        <f>help_quarterly_to_monthly!N77</f>
        <v>5873.2285221088196</v>
      </c>
      <c r="M77" s="8">
        <f t="shared" si="8"/>
        <v>2.4044530393102308</v>
      </c>
      <c r="N77" s="8"/>
      <c r="O77" s="1">
        <v>43.6</v>
      </c>
      <c r="P77" s="17">
        <v>-0.1537319044115</v>
      </c>
      <c r="Q77" s="8"/>
      <c r="R77" s="8"/>
      <c r="S77" s="9">
        <v>-9.4277509249871896E-2</v>
      </c>
      <c r="T77" s="8"/>
      <c r="U77" s="8">
        <f t="shared" ref="U77:U140" si="9">F77</f>
        <v>7.12</v>
      </c>
      <c r="V77" s="8">
        <f t="shared" si="6"/>
        <v>7.12</v>
      </c>
    </row>
    <row r="78" spans="1:22" x14ac:dyDescent="0.2">
      <c r="A78">
        <v>1973</v>
      </c>
      <c r="B78">
        <v>5</v>
      </c>
      <c r="C78" s="12">
        <v>44.860799999999998</v>
      </c>
      <c r="D78" s="1">
        <v>43.9</v>
      </c>
      <c r="E78" s="1">
        <v>45.3</v>
      </c>
      <c r="F78" s="13">
        <v>7.84</v>
      </c>
      <c r="G78" s="14">
        <v>4.9000000000000004</v>
      </c>
      <c r="H78" s="13">
        <v>1.21</v>
      </c>
      <c r="I78" s="13">
        <v>0.45</v>
      </c>
      <c r="J78" s="8">
        <f t="shared" si="7"/>
        <v>8.4455000000000002E-2</v>
      </c>
      <c r="K78" s="8"/>
      <c r="L78" s="8">
        <f>help_quarterly_to_monthly!N78</f>
        <v>5889.3928121928693</v>
      </c>
      <c r="M78" s="8">
        <f t="shared" si="8"/>
        <v>2.488908039310231</v>
      </c>
      <c r="N78" s="8"/>
      <c r="O78" s="1">
        <v>44.5</v>
      </c>
      <c r="P78" s="17">
        <v>-5.8028363422356802E-2</v>
      </c>
      <c r="Q78" s="8"/>
      <c r="R78" s="8"/>
      <c r="S78" s="9">
        <v>0.28769033212076001</v>
      </c>
      <c r="T78" s="8"/>
      <c r="U78" s="8">
        <f t="shared" si="9"/>
        <v>7.84</v>
      </c>
      <c r="V78" s="8">
        <f t="shared" ref="V78:V141" si="10">F78</f>
        <v>7.84</v>
      </c>
    </row>
    <row r="79" spans="1:22" x14ac:dyDescent="0.2">
      <c r="A79">
        <v>1973</v>
      </c>
      <c r="B79">
        <v>6</v>
      </c>
      <c r="C79" s="12">
        <v>44.918599999999998</v>
      </c>
      <c r="D79" s="1">
        <v>44.2</v>
      </c>
      <c r="E79" s="1">
        <v>45.4</v>
      </c>
      <c r="F79" s="13">
        <v>8.49</v>
      </c>
      <c r="G79" s="14">
        <v>4.9000000000000004</v>
      </c>
      <c r="H79" s="13">
        <v>1.23</v>
      </c>
      <c r="I79" s="13">
        <v>0.23</v>
      </c>
      <c r="J79" s="8">
        <f t="shared" si="7"/>
        <v>-5.7230000000000059E-3</v>
      </c>
      <c r="K79" s="8"/>
      <c r="L79" s="8">
        <f>help_quarterly_to_monthly!N79</f>
        <v>5906.0085702628267</v>
      </c>
      <c r="M79" s="8">
        <f t="shared" si="8"/>
        <v>2.4831850393102308</v>
      </c>
      <c r="N79" s="8"/>
      <c r="O79" s="1">
        <v>45.5</v>
      </c>
      <c r="P79" s="17">
        <v>5.0818014446499402E-2</v>
      </c>
      <c r="Q79" s="8"/>
      <c r="R79" s="8"/>
      <c r="S79" s="9">
        <v>0.35963763236438101</v>
      </c>
      <c r="T79" s="8"/>
      <c r="U79" s="8">
        <f t="shared" si="9"/>
        <v>8.49</v>
      </c>
      <c r="V79" s="8">
        <f t="shared" si="10"/>
        <v>8.49</v>
      </c>
    </row>
    <row r="80" spans="1:22" x14ac:dyDescent="0.2">
      <c r="A80">
        <v>1973</v>
      </c>
      <c r="B80">
        <v>7</v>
      </c>
      <c r="C80" s="12">
        <v>45.085000000000001</v>
      </c>
      <c r="D80" s="1">
        <v>44.2</v>
      </c>
      <c r="E80" s="1">
        <v>45.5</v>
      </c>
      <c r="F80" s="13">
        <v>10.4</v>
      </c>
      <c r="G80" s="14">
        <v>4.8</v>
      </c>
      <c r="H80" s="13">
        <v>1.1100000000000001</v>
      </c>
      <c r="I80" s="13">
        <v>0.53</v>
      </c>
      <c r="J80" s="8">
        <f t="shared" si="7"/>
        <v>0.11724699999999999</v>
      </c>
      <c r="K80" s="8"/>
      <c r="L80" s="8">
        <f>help_quarterly_to_monthly!N80</f>
        <v>5922.6712064108879</v>
      </c>
      <c r="M80" s="8">
        <f t="shared" si="8"/>
        <v>2.6004320393102307</v>
      </c>
      <c r="N80" s="8"/>
      <c r="O80" s="1">
        <v>44.9</v>
      </c>
      <c r="P80" s="17">
        <v>-0.30419810400831498</v>
      </c>
      <c r="Q80" s="8"/>
      <c r="R80" s="8"/>
      <c r="S80" s="9">
        <v>9.8834365603095498E-2</v>
      </c>
      <c r="T80" s="8"/>
      <c r="U80" s="8">
        <f t="shared" si="9"/>
        <v>10.4</v>
      </c>
      <c r="V80" s="8">
        <f t="shared" si="10"/>
        <v>10.4</v>
      </c>
    </row>
    <row r="81" spans="1:22" x14ac:dyDescent="0.2">
      <c r="A81">
        <v>1973</v>
      </c>
      <c r="B81">
        <v>8</v>
      </c>
      <c r="C81" s="12">
        <v>45.022100000000002</v>
      </c>
      <c r="D81" s="1">
        <v>45</v>
      </c>
      <c r="E81" s="1">
        <v>45.7</v>
      </c>
      <c r="F81" s="13">
        <v>10.5</v>
      </c>
      <c r="G81" s="14">
        <v>4.8</v>
      </c>
      <c r="H81" s="13">
        <v>1.1299999999999999</v>
      </c>
      <c r="I81" s="13">
        <v>-0.38</v>
      </c>
      <c r="J81" s="8">
        <f t="shared" si="7"/>
        <v>-0.25576199999999999</v>
      </c>
      <c r="K81" s="8"/>
      <c r="L81" s="8">
        <f>help_quarterly_to_monthly!N81</f>
        <v>5939.3808528942891</v>
      </c>
      <c r="M81" s="8">
        <f t="shared" si="8"/>
        <v>2.3446700393102309</v>
      </c>
      <c r="N81" s="8"/>
      <c r="O81" s="1">
        <v>47.5</v>
      </c>
      <c r="P81" s="17">
        <v>-0.19022818196838601</v>
      </c>
      <c r="Q81" s="8"/>
      <c r="R81" s="8"/>
      <c r="S81" s="9">
        <v>0.28408728912905701</v>
      </c>
      <c r="T81" s="8"/>
      <c r="U81" s="8">
        <f t="shared" si="9"/>
        <v>10.5</v>
      </c>
      <c r="V81" s="8">
        <f t="shared" si="10"/>
        <v>10.5</v>
      </c>
    </row>
    <row r="82" spans="1:22" x14ac:dyDescent="0.2">
      <c r="A82">
        <v>1973</v>
      </c>
      <c r="B82">
        <v>9</v>
      </c>
      <c r="C82" s="12">
        <v>45.380099999999999</v>
      </c>
      <c r="D82" s="1">
        <v>45.2</v>
      </c>
      <c r="E82" s="1">
        <v>46</v>
      </c>
      <c r="F82" s="13">
        <v>10.78</v>
      </c>
      <c r="G82" s="14">
        <v>4.8</v>
      </c>
      <c r="H82" s="13">
        <v>1.54</v>
      </c>
      <c r="I82" s="13">
        <v>0.64</v>
      </c>
      <c r="J82" s="8">
        <f t="shared" si="7"/>
        <v>0.16233600000000001</v>
      </c>
      <c r="K82" s="8"/>
      <c r="L82" s="8">
        <f>help_quarterly_to_monthly!N82</f>
        <v>5956.5398372384607</v>
      </c>
      <c r="M82" s="8">
        <f t="shared" si="8"/>
        <v>2.5070060393102307</v>
      </c>
      <c r="N82" s="8"/>
      <c r="O82" s="1">
        <v>46.7</v>
      </c>
      <c r="P82" s="17">
        <v>-0.34793540009159202</v>
      </c>
      <c r="Q82" s="8"/>
      <c r="R82" s="8"/>
      <c r="S82" s="9">
        <v>-0.59163963651455598</v>
      </c>
      <c r="T82" s="8"/>
      <c r="U82" s="8">
        <f t="shared" si="9"/>
        <v>10.78</v>
      </c>
      <c r="V82" s="8">
        <f t="shared" si="10"/>
        <v>10.78</v>
      </c>
    </row>
    <row r="83" spans="1:22" x14ac:dyDescent="0.2">
      <c r="A83">
        <v>1973</v>
      </c>
      <c r="B83">
        <v>10</v>
      </c>
      <c r="C83" s="12">
        <v>45.746200000000002</v>
      </c>
      <c r="D83" s="1">
        <v>45.6</v>
      </c>
      <c r="E83" s="1">
        <v>46.3</v>
      </c>
      <c r="F83" s="13">
        <v>10.01</v>
      </c>
      <c r="G83" s="14">
        <v>4.5999999999999996</v>
      </c>
      <c r="H83" s="13">
        <v>1.62</v>
      </c>
      <c r="I83" s="13">
        <v>1.06</v>
      </c>
      <c r="J83" s="8">
        <f t="shared" si="7"/>
        <v>0.33449399999999996</v>
      </c>
      <c r="K83" s="8"/>
      <c r="L83" s="8">
        <f>help_quarterly_to_monthly!N83</f>
        <v>5973.7483942150357</v>
      </c>
      <c r="M83" s="8">
        <f t="shared" si="8"/>
        <v>2.8415000393102305</v>
      </c>
      <c r="N83" s="8"/>
      <c r="O83" s="1">
        <v>46.3</v>
      </c>
      <c r="P83" s="17">
        <v>0.13211430512955999</v>
      </c>
      <c r="Q83" s="8"/>
      <c r="R83" s="8"/>
      <c r="S83" s="9">
        <v>-0.86914004001690204</v>
      </c>
      <c r="T83" s="8"/>
      <c r="U83" s="8">
        <f t="shared" si="9"/>
        <v>10.01</v>
      </c>
      <c r="V83" s="8">
        <f t="shared" si="10"/>
        <v>10.01</v>
      </c>
    </row>
    <row r="84" spans="1:22" x14ac:dyDescent="0.2">
      <c r="A84">
        <v>1973</v>
      </c>
      <c r="B84">
        <v>11</v>
      </c>
      <c r="C84" s="12">
        <v>45.954799999999999</v>
      </c>
      <c r="D84" s="1">
        <v>45.9</v>
      </c>
      <c r="E84" s="1">
        <v>46.5</v>
      </c>
      <c r="F84" s="13">
        <v>10.029999999999999</v>
      </c>
      <c r="G84" s="14">
        <v>4.8</v>
      </c>
      <c r="H84" s="13">
        <v>1.69</v>
      </c>
      <c r="I84" s="13">
        <v>0.8</v>
      </c>
      <c r="J84" s="8">
        <f t="shared" si="7"/>
        <v>0.22791999999999998</v>
      </c>
      <c r="K84" s="8"/>
      <c r="L84" s="8">
        <f>help_quarterly_to_monthly!N84</f>
        <v>5991.006667040293</v>
      </c>
      <c r="M84" s="8">
        <f t="shared" si="8"/>
        <v>3.0694200393102307</v>
      </c>
      <c r="N84" s="8"/>
      <c r="O84" s="1">
        <v>46.5</v>
      </c>
      <c r="P84" s="17">
        <v>8.4400005537333303E-2</v>
      </c>
      <c r="Q84" s="8"/>
      <c r="R84" s="8"/>
      <c r="S84" s="9">
        <v>-0.106254353431781</v>
      </c>
      <c r="T84" s="8"/>
      <c r="U84" s="8">
        <f t="shared" si="9"/>
        <v>10.029999999999999</v>
      </c>
      <c r="V84" s="8">
        <f t="shared" si="10"/>
        <v>10.029999999999999</v>
      </c>
    </row>
    <row r="85" spans="1:22" x14ac:dyDescent="0.2">
      <c r="A85">
        <v>1973</v>
      </c>
      <c r="B85">
        <v>12</v>
      </c>
      <c r="C85" s="12">
        <v>45.825200000000002</v>
      </c>
      <c r="D85" s="1">
        <v>46.3</v>
      </c>
      <c r="E85" s="1">
        <v>46.7</v>
      </c>
      <c r="F85" s="13">
        <v>9.9499999999999993</v>
      </c>
      <c r="G85" s="14">
        <v>4.9000000000000004</v>
      </c>
      <c r="H85" s="13">
        <v>1.74</v>
      </c>
      <c r="I85" s="13">
        <v>-0.41</v>
      </c>
      <c r="J85" s="8">
        <f>I85*0.4099-0.1</f>
        <v>-0.26805899999999999</v>
      </c>
      <c r="K85" s="8"/>
      <c r="L85" s="8">
        <f>help_quarterly_to_monthly!N85</f>
        <v>6008.4194922785591</v>
      </c>
      <c r="M85" s="8">
        <f t="shared" si="8"/>
        <v>2.8013610393102306</v>
      </c>
      <c r="N85" s="8"/>
      <c r="O85" s="1">
        <v>47.4</v>
      </c>
      <c r="P85" s="17">
        <v>1.4277876275265101E-2</v>
      </c>
      <c r="Q85" s="8"/>
      <c r="R85" s="8"/>
      <c r="S85" s="9">
        <v>-0.20727732100190199</v>
      </c>
      <c r="T85" s="8"/>
      <c r="U85" s="8">
        <f t="shared" si="9"/>
        <v>9.9499999999999993</v>
      </c>
      <c r="V85" s="8">
        <f t="shared" si="10"/>
        <v>9.9499999999999993</v>
      </c>
    </row>
    <row r="86" spans="1:22" x14ac:dyDescent="0.2">
      <c r="A86">
        <v>1974</v>
      </c>
      <c r="B86">
        <v>1</v>
      </c>
      <c r="C86" s="12">
        <v>45.520699999999998</v>
      </c>
      <c r="D86" s="1">
        <v>46.8</v>
      </c>
      <c r="E86" s="1">
        <v>46.9</v>
      </c>
      <c r="F86" s="13">
        <v>9.65</v>
      </c>
      <c r="G86" s="14">
        <v>5.0999999999999996</v>
      </c>
      <c r="H86" s="13">
        <v>1.49</v>
      </c>
      <c r="I86" s="13">
        <v>-0.22</v>
      </c>
      <c r="J86" s="8">
        <f t="shared" ref="J86:J149" si="11">I86*0.4099-0.05</f>
        <v>-0.140178</v>
      </c>
      <c r="K86" s="8"/>
      <c r="L86" s="8">
        <f>help_quarterly_to_monthly!N86</f>
        <v>6025.8829277897948</v>
      </c>
      <c r="M86" s="8">
        <f t="shared" si="8"/>
        <v>2.6611830393102305</v>
      </c>
      <c r="N86" s="8"/>
      <c r="O86" s="1">
        <v>49</v>
      </c>
      <c r="P86" s="17">
        <v>-3.9617492770389402E-2</v>
      </c>
      <c r="Q86" s="8"/>
      <c r="R86" s="8"/>
      <c r="S86" s="9">
        <v>-0.19871882309155101</v>
      </c>
      <c r="T86" s="8"/>
      <c r="U86" s="8">
        <f t="shared" si="9"/>
        <v>9.65</v>
      </c>
      <c r="V86" s="8">
        <f t="shared" si="10"/>
        <v>9.65</v>
      </c>
    </row>
    <row r="87" spans="1:22" x14ac:dyDescent="0.2">
      <c r="A87">
        <v>1974</v>
      </c>
      <c r="B87">
        <v>2</v>
      </c>
      <c r="C87" s="12">
        <v>45.3825</v>
      </c>
      <c r="D87" s="1">
        <v>47.3</v>
      </c>
      <c r="E87" s="1">
        <v>47.2</v>
      </c>
      <c r="F87" s="13">
        <v>8.9700000000000006</v>
      </c>
      <c r="G87" s="14">
        <v>5.2</v>
      </c>
      <c r="H87" s="13">
        <v>1.57</v>
      </c>
      <c r="I87" s="13">
        <v>-0.26</v>
      </c>
      <c r="J87" s="8">
        <f t="shared" si="11"/>
        <v>-0.15657399999999999</v>
      </c>
      <c r="K87" s="8"/>
      <c r="L87" s="8">
        <f>help_quarterly_to_monthly!N87</f>
        <v>6043.3971206724573</v>
      </c>
      <c r="M87" s="8">
        <f t="shared" si="8"/>
        <v>2.5046090393102305</v>
      </c>
      <c r="N87" s="8"/>
      <c r="O87" s="1">
        <v>50</v>
      </c>
      <c r="P87" s="17">
        <v>0.16611072222140499</v>
      </c>
      <c r="Q87" s="8"/>
      <c r="R87" s="8"/>
      <c r="S87" s="9">
        <v>0.19594384373533999</v>
      </c>
      <c r="T87" s="8"/>
      <c r="U87" s="8">
        <f t="shared" si="9"/>
        <v>8.9700000000000006</v>
      </c>
      <c r="V87" s="8">
        <f t="shared" si="10"/>
        <v>8.9700000000000006</v>
      </c>
    </row>
    <row r="88" spans="1:22" x14ac:dyDescent="0.2">
      <c r="A88">
        <v>1974</v>
      </c>
      <c r="B88">
        <v>3</v>
      </c>
      <c r="C88" s="12">
        <v>45.379800000000003</v>
      </c>
      <c r="D88" s="1">
        <v>47.8</v>
      </c>
      <c r="E88" s="1">
        <v>47.6</v>
      </c>
      <c r="F88" s="13">
        <v>9.35</v>
      </c>
      <c r="G88" s="14">
        <v>5.0999999999999996</v>
      </c>
      <c r="H88" s="13">
        <v>1.41</v>
      </c>
      <c r="I88" s="13">
        <v>0.06</v>
      </c>
      <c r="J88" s="8">
        <f t="shared" si="11"/>
        <v>-2.5406000000000005E-2</v>
      </c>
      <c r="K88" s="8"/>
      <c r="L88" s="8">
        <f>help_quarterly_to_monthly!N88</f>
        <v>6060.8751293203595</v>
      </c>
      <c r="M88" s="8">
        <f t="shared" si="8"/>
        <v>2.4792030393102307</v>
      </c>
      <c r="N88" s="8"/>
      <c r="O88" s="1">
        <v>50.6</v>
      </c>
      <c r="P88" s="17">
        <v>-7.1445967769801597E-2</v>
      </c>
      <c r="Q88" s="8"/>
      <c r="R88" s="8"/>
      <c r="S88" s="9">
        <v>0.75366632643617704</v>
      </c>
      <c r="T88" s="8"/>
      <c r="U88" s="8">
        <f t="shared" si="9"/>
        <v>9.35</v>
      </c>
      <c r="V88" s="8">
        <f t="shared" si="10"/>
        <v>9.35</v>
      </c>
    </row>
    <row r="89" spans="1:22" x14ac:dyDescent="0.2">
      <c r="A89">
        <v>1974</v>
      </c>
      <c r="B89">
        <v>4</v>
      </c>
      <c r="C89" s="12">
        <v>45.247</v>
      </c>
      <c r="D89" s="1">
        <v>48.1</v>
      </c>
      <c r="E89" s="1">
        <v>47.9</v>
      </c>
      <c r="F89" s="13">
        <v>10.51</v>
      </c>
      <c r="G89" s="14">
        <v>5.0999999999999996</v>
      </c>
      <c r="H89" s="13">
        <v>1.36</v>
      </c>
      <c r="I89" s="13">
        <v>-0.36</v>
      </c>
      <c r="J89" s="8">
        <f t="shared" si="11"/>
        <v>-0.19756400000000002</v>
      </c>
      <c r="K89" s="8"/>
      <c r="L89" s="8">
        <f>help_quarterly_to_monthly!N89</f>
        <v>6078.4036858273985</v>
      </c>
      <c r="M89" s="8">
        <f t="shared" si="8"/>
        <v>2.2816390393102308</v>
      </c>
      <c r="N89" s="8"/>
      <c r="O89" s="1">
        <v>51</v>
      </c>
      <c r="P89" s="17">
        <v>7.4496829321225796E-2</v>
      </c>
      <c r="Q89" s="8"/>
      <c r="R89" s="8"/>
      <c r="S89" s="9">
        <v>0.41246466657226699</v>
      </c>
      <c r="T89" s="8"/>
      <c r="U89" s="8">
        <f t="shared" si="9"/>
        <v>10.51</v>
      </c>
      <c r="V89" s="8">
        <f t="shared" si="10"/>
        <v>10.51</v>
      </c>
    </row>
    <row r="90" spans="1:22" x14ac:dyDescent="0.2">
      <c r="A90">
        <v>1974</v>
      </c>
      <c r="B90">
        <v>5</v>
      </c>
      <c r="C90" s="12">
        <v>45.6083</v>
      </c>
      <c r="D90" s="1">
        <v>48.6</v>
      </c>
      <c r="E90" s="1">
        <v>48.5</v>
      </c>
      <c r="F90" s="13">
        <v>11.31</v>
      </c>
      <c r="G90" s="14">
        <v>5.0999999999999996</v>
      </c>
      <c r="H90" s="13">
        <v>1.47</v>
      </c>
      <c r="I90" s="13">
        <v>0.48</v>
      </c>
      <c r="J90" s="8">
        <f t="shared" si="11"/>
        <v>0.14675199999999999</v>
      </c>
      <c r="K90" s="8"/>
      <c r="L90" s="8">
        <f>help_quarterly_to_monthly!N90</f>
        <v>6095.9829363821782</v>
      </c>
      <c r="M90" s="8">
        <f t="shared" si="8"/>
        <v>2.428391039310231</v>
      </c>
      <c r="N90" s="8"/>
      <c r="O90" s="1">
        <v>51.8</v>
      </c>
      <c r="P90" s="17">
        <v>8.27708603404331E-2</v>
      </c>
      <c r="Q90" s="8"/>
      <c r="R90" s="8"/>
      <c r="S90" s="9">
        <v>0.367309023483957</v>
      </c>
      <c r="T90" s="8"/>
      <c r="U90" s="8">
        <f t="shared" si="9"/>
        <v>11.31</v>
      </c>
      <c r="V90" s="8">
        <f t="shared" si="10"/>
        <v>11.31</v>
      </c>
    </row>
    <row r="91" spans="1:22" x14ac:dyDescent="0.2">
      <c r="A91">
        <v>1974</v>
      </c>
      <c r="B91">
        <v>6</v>
      </c>
      <c r="C91" s="12">
        <v>45.521599999999999</v>
      </c>
      <c r="D91" s="1">
        <v>49</v>
      </c>
      <c r="E91" s="1">
        <v>49</v>
      </c>
      <c r="F91" s="13">
        <v>11.93</v>
      </c>
      <c r="G91" s="14">
        <v>5.4</v>
      </c>
      <c r="H91" s="13">
        <v>1.73</v>
      </c>
      <c r="I91" s="13">
        <v>-0.3</v>
      </c>
      <c r="J91" s="8">
        <f t="shared" si="11"/>
        <v>-0.17297000000000001</v>
      </c>
      <c r="K91" s="8"/>
      <c r="L91" s="8">
        <f>help_quarterly_to_monthly!N91</f>
        <v>6113.1715490025836</v>
      </c>
      <c r="M91" s="8">
        <f t="shared" si="8"/>
        <v>2.2554210393102312</v>
      </c>
      <c r="N91" s="8"/>
      <c r="O91" s="1">
        <v>52</v>
      </c>
      <c r="P91" s="17">
        <v>0.67149628153068497</v>
      </c>
      <c r="Q91" s="8"/>
      <c r="R91" s="8"/>
      <c r="S91" s="9">
        <v>0.26090849363519403</v>
      </c>
      <c r="T91" s="8"/>
      <c r="U91" s="8">
        <f t="shared" si="9"/>
        <v>11.93</v>
      </c>
      <c r="V91" s="8">
        <f t="shared" si="10"/>
        <v>11.93</v>
      </c>
    </row>
    <row r="92" spans="1:22" x14ac:dyDescent="0.2">
      <c r="A92">
        <v>1974</v>
      </c>
      <c r="B92">
        <v>7</v>
      </c>
      <c r="C92" s="12">
        <v>45.613599999999998</v>
      </c>
      <c r="D92" s="1">
        <v>49.3</v>
      </c>
      <c r="E92" s="1">
        <v>49.5</v>
      </c>
      <c r="F92" s="13">
        <v>12.92</v>
      </c>
      <c r="G92" s="14">
        <v>5.5</v>
      </c>
      <c r="H92" s="13">
        <v>1.67</v>
      </c>
      <c r="I92" s="13">
        <v>-0.27</v>
      </c>
      <c r="J92" s="8">
        <f t="shared" si="11"/>
        <v>-0.16067300000000001</v>
      </c>
      <c r="K92" s="8"/>
      <c r="L92" s="8">
        <f>help_quarterly_to_monthly!N92</f>
        <v>6130.4086277041488</v>
      </c>
      <c r="M92" s="8">
        <f t="shared" si="8"/>
        <v>2.0947480393102311</v>
      </c>
      <c r="N92" s="8"/>
      <c r="O92" s="1">
        <v>54</v>
      </c>
      <c r="P92" s="17">
        <v>1.2355105500510499</v>
      </c>
      <c r="Q92" s="8"/>
      <c r="R92" s="8"/>
      <c r="S92" s="9">
        <v>-0.13185808498743601</v>
      </c>
      <c r="T92" s="8"/>
      <c r="U92" s="8">
        <f t="shared" si="9"/>
        <v>12.92</v>
      </c>
      <c r="V92" s="8">
        <f t="shared" si="10"/>
        <v>12.92</v>
      </c>
    </row>
    <row r="93" spans="1:22" x14ac:dyDescent="0.2">
      <c r="A93">
        <v>1974</v>
      </c>
      <c r="B93">
        <v>8</v>
      </c>
      <c r="C93" s="12">
        <v>45.130299999999998</v>
      </c>
      <c r="D93" s="1">
        <v>49.9</v>
      </c>
      <c r="E93" s="1">
        <v>50.2</v>
      </c>
      <c r="F93" s="13">
        <v>12.01</v>
      </c>
      <c r="G93" s="14">
        <v>5.5</v>
      </c>
      <c r="H93" s="13">
        <v>1.73</v>
      </c>
      <c r="I93" s="13">
        <v>-0.72</v>
      </c>
      <c r="J93" s="8">
        <f t="shared" si="11"/>
        <v>-0.34512799999999999</v>
      </c>
      <c r="K93" s="8"/>
      <c r="L93" s="8">
        <f>help_quarterly_to_monthly!N93</f>
        <v>6147.6943091448738</v>
      </c>
      <c r="M93" s="8">
        <f t="shared" si="8"/>
        <v>1.7496200393102312</v>
      </c>
      <c r="N93" s="8"/>
      <c r="O93" s="1">
        <v>55.9</v>
      </c>
      <c r="P93" s="17">
        <v>0.80544322238569199</v>
      </c>
      <c r="Q93" s="8"/>
      <c r="R93" s="8"/>
      <c r="S93" s="9">
        <v>-5.9111200368281699E-2</v>
      </c>
      <c r="T93" s="8"/>
      <c r="U93" s="8">
        <f t="shared" si="9"/>
        <v>12.01</v>
      </c>
      <c r="V93" s="8">
        <f t="shared" si="10"/>
        <v>12.01</v>
      </c>
    </row>
    <row r="94" spans="1:22" x14ac:dyDescent="0.2">
      <c r="A94">
        <v>1974</v>
      </c>
      <c r="B94">
        <v>9</v>
      </c>
      <c r="C94" s="12">
        <v>45.137700000000002</v>
      </c>
      <c r="D94" s="1">
        <v>50.6</v>
      </c>
      <c r="E94" s="1">
        <v>50.7</v>
      </c>
      <c r="F94" s="13">
        <v>11.34</v>
      </c>
      <c r="G94" s="14">
        <v>5.9</v>
      </c>
      <c r="H94" s="13">
        <v>2.14</v>
      </c>
      <c r="I94" s="13">
        <v>-0.86</v>
      </c>
      <c r="J94" s="8">
        <f t="shared" si="11"/>
        <v>-0.40251399999999998</v>
      </c>
      <c r="K94" s="8"/>
      <c r="L94" s="8">
        <f>help_quarterly_to_monthly!N94</f>
        <v>6164.6879300617684</v>
      </c>
      <c r="M94" s="8">
        <f t="shared" si="8"/>
        <v>1.3471060393102312</v>
      </c>
      <c r="N94" s="8"/>
      <c r="O94" s="1">
        <v>55.9</v>
      </c>
      <c r="P94" s="17">
        <v>0.90838344653880099</v>
      </c>
      <c r="Q94" s="8"/>
      <c r="R94" s="8"/>
      <c r="S94" s="9">
        <v>-0.465685903898377</v>
      </c>
      <c r="T94" s="8"/>
      <c r="U94" s="8">
        <f t="shared" si="9"/>
        <v>11.34</v>
      </c>
      <c r="V94" s="8">
        <f t="shared" si="10"/>
        <v>11.34</v>
      </c>
    </row>
    <row r="95" spans="1:22" x14ac:dyDescent="0.2">
      <c r="A95">
        <v>1974</v>
      </c>
      <c r="B95">
        <v>10</v>
      </c>
      <c r="C95" s="12">
        <v>44.994999999999997</v>
      </c>
      <c r="D95" s="1">
        <v>51</v>
      </c>
      <c r="E95" s="1">
        <v>51.2</v>
      </c>
      <c r="F95" s="13">
        <v>10.06</v>
      </c>
      <c r="G95" s="14">
        <v>6</v>
      </c>
      <c r="H95" s="13">
        <v>2.58</v>
      </c>
      <c r="I95" s="13">
        <v>-1.1100000000000001</v>
      </c>
      <c r="J95" s="8">
        <f t="shared" si="11"/>
        <v>-0.50498900000000002</v>
      </c>
      <c r="K95" s="8"/>
      <c r="L95" s="8">
        <f>help_quarterly_to_monthly!N95</f>
        <v>6181.7285251997855</v>
      </c>
      <c r="M95" s="8">
        <f t="shared" si="8"/>
        <v>0.8421170393102313</v>
      </c>
      <c r="N95" s="8"/>
      <c r="O95" s="1">
        <v>56.9</v>
      </c>
      <c r="P95" s="17">
        <v>1.06896221844094</v>
      </c>
      <c r="Q95" s="8"/>
      <c r="R95" s="8"/>
      <c r="S95" s="9">
        <v>-0.32763237389517702</v>
      </c>
      <c r="T95" s="8"/>
      <c r="U95" s="8">
        <f t="shared" si="9"/>
        <v>10.06</v>
      </c>
      <c r="V95" s="8">
        <f t="shared" si="10"/>
        <v>10.06</v>
      </c>
    </row>
    <row r="96" spans="1:22" x14ac:dyDescent="0.2">
      <c r="A96">
        <v>1974</v>
      </c>
      <c r="B96">
        <v>11</v>
      </c>
      <c r="C96" s="12">
        <v>43.514800000000001</v>
      </c>
      <c r="D96" s="1">
        <v>51.5</v>
      </c>
      <c r="E96" s="1">
        <v>51.6</v>
      </c>
      <c r="F96" s="13">
        <v>9.4499999999999993</v>
      </c>
      <c r="G96" s="14">
        <v>6.6</v>
      </c>
      <c r="H96" s="13">
        <v>2.92</v>
      </c>
      <c r="I96" s="13">
        <v>-2.46</v>
      </c>
      <c r="J96" s="8">
        <f t="shared" si="11"/>
        <v>-1.058354</v>
      </c>
      <c r="K96" s="8"/>
      <c r="L96" s="8">
        <f>help_quarterly_to_monthly!N96</f>
        <v>6198.8162244063215</v>
      </c>
      <c r="M96" s="8">
        <f t="shared" si="8"/>
        <v>-0.21623696068976872</v>
      </c>
      <c r="N96" s="8"/>
      <c r="O96" s="1">
        <v>57.4</v>
      </c>
      <c r="P96" s="17">
        <v>1.00833427783435</v>
      </c>
      <c r="Q96" s="8"/>
      <c r="R96" s="8"/>
      <c r="S96" s="9">
        <v>0.28592955997584601</v>
      </c>
      <c r="T96" s="8"/>
      <c r="U96" s="8">
        <f t="shared" si="9"/>
        <v>9.4499999999999993</v>
      </c>
      <c r="V96" s="8">
        <f t="shared" si="10"/>
        <v>9.4499999999999993</v>
      </c>
    </row>
    <row r="97" spans="1:22" x14ac:dyDescent="0.2">
      <c r="A97">
        <v>1974</v>
      </c>
      <c r="B97">
        <v>12</v>
      </c>
      <c r="C97" s="12">
        <v>41.950299999999999</v>
      </c>
      <c r="D97" s="1">
        <v>51.9</v>
      </c>
      <c r="E97" s="1">
        <v>52</v>
      </c>
      <c r="F97" s="13">
        <v>8.5299999999999994</v>
      </c>
      <c r="G97" s="14">
        <v>7.2</v>
      </c>
      <c r="H97" s="13">
        <v>3.2</v>
      </c>
      <c r="I97" s="13">
        <v>-3.32</v>
      </c>
      <c r="J97" s="8">
        <f t="shared" si="11"/>
        <v>-1.410868</v>
      </c>
      <c r="K97" s="8"/>
      <c r="L97" s="8">
        <f>help_quarterly_to_monthly!N97</f>
        <v>6215.4717687954862</v>
      </c>
      <c r="M97" s="8">
        <f t="shared" si="8"/>
        <v>-1.6271049606897687</v>
      </c>
      <c r="N97" s="8"/>
      <c r="O97" s="1">
        <v>57.3</v>
      </c>
      <c r="P97" s="17">
        <v>1.1715099695468201</v>
      </c>
      <c r="Q97" s="8"/>
      <c r="R97" s="8"/>
      <c r="S97" s="9">
        <v>-0.24730697361785201</v>
      </c>
      <c r="T97" s="8"/>
      <c r="U97" s="8">
        <f t="shared" si="9"/>
        <v>8.5299999999999994</v>
      </c>
      <c r="V97" s="8">
        <f t="shared" si="10"/>
        <v>8.5299999999999994</v>
      </c>
    </row>
    <row r="98" spans="1:22" x14ac:dyDescent="0.2">
      <c r="A98">
        <v>1975</v>
      </c>
      <c r="B98">
        <v>1</v>
      </c>
      <c r="C98" s="12">
        <v>41.368899999999996</v>
      </c>
      <c r="D98" s="1">
        <v>52.3</v>
      </c>
      <c r="E98" s="1">
        <v>52.3</v>
      </c>
      <c r="F98" s="13">
        <v>7.13</v>
      </c>
      <c r="G98" s="14">
        <v>8.1</v>
      </c>
      <c r="H98" s="13">
        <v>3.31</v>
      </c>
      <c r="I98" s="13">
        <v>-1.8</v>
      </c>
      <c r="J98" s="8">
        <f t="shared" si="11"/>
        <v>-0.78782000000000008</v>
      </c>
      <c r="K98" s="8"/>
      <c r="L98" s="8">
        <f>help_quarterly_to_monthly!N98</f>
        <v>6232.172064819305</v>
      </c>
      <c r="M98" s="8">
        <f t="shared" si="8"/>
        <v>-2.4149249606897687</v>
      </c>
      <c r="N98" s="8"/>
      <c r="O98" s="1">
        <v>57.4</v>
      </c>
      <c r="P98" s="17">
        <v>0.39725790451763199</v>
      </c>
      <c r="Q98" s="8"/>
      <c r="R98" s="8"/>
      <c r="S98" s="9">
        <v>-0.36457399252308498</v>
      </c>
      <c r="T98" s="8"/>
      <c r="U98" s="8">
        <f t="shared" si="9"/>
        <v>7.13</v>
      </c>
      <c r="V98" s="8">
        <f t="shared" si="10"/>
        <v>7.13</v>
      </c>
    </row>
    <row r="99" spans="1:22" x14ac:dyDescent="0.2">
      <c r="A99">
        <v>1975</v>
      </c>
      <c r="B99">
        <v>2</v>
      </c>
      <c r="C99" s="12">
        <v>40.425199999999997</v>
      </c>
      <c r="D99" s="1">
        <v>52.6</v>
      </c>
      <c r="E99" s="1">
        <v>52.8</v>
      </c>
      <c r="F99" s="13">
        <v>6.24</v>
      </c>
      <c r="G99" s="14">
        <v>8.1</v>
      </c>
      <c r="H99" s="13">
        <v>3.26</v>
      </c>
      <c r="I99" s="13">
        <v>-2.08</v>
      </c>
      <c r="J99" s="8">
        <f t="shared" si="11"/>
        <v>-0.90259200000000006</v>
      </c>
      <c r="K99" s="8"/>
      <c r="L99" s="8">
        <f>help_quarterly_to_monthly!N99</f>
        <v>6248.9172327205279</v>
      </c>
      <c r="M99" s="8">
        <f>M100-J100</f>
        <v>-3.317516960689769</v>
      </c>
      <c r="N99" s="8"/>
      <c r="O99" s="1">
        <v>57.2</v>
      </c>
      <c r="P99" s="17">
        <v>0.40272118916202199</v>
      </c>
      <c r="Q99" s="8"/>
      <c r="R99" s="8"/>
      <c r="S99" s="9">
        <v>0.20291001232365399</v>
      </c>
      <c r="T99" s="8"/>
      <c r="U99" s="8">
        <f t="shared" si="9"/>
        <v>6.24</v>
      </c>
      <c r="V99" s="8">
        <f t="shared" si="10"/>
        <v>6.24</v>
      </c>
    </row>
    <row r="100" spans="1:22" x14ac:dyDescent="0.2">
      <c r="A100">
        <v>1975</v>
      </c>
      <c r="B100">
        <v>3</v>
      </c>
      <c r="C100" s="12">
        <v>39.980400000000003</v>
      </c>
      <c r="D100" s="1">
        <v>52.8</v>
      </c>
      <c r="E100" s="1">
        <v>53</v>
      </c>
      <c r="F100" s="13">
        <v>5.54</v>
      </c>
      <c r="G100" s="14">
        <v>8.6</v>
      </c>
      <c r="H100" s="13">
        <v>2.75</v>
      </c>
      <c r="I100" s="13">
        <v>-2.02</v>
      </c>
      <c r="J100" s="8">
        <f t="shared" si="11"/>
        <v>-0.87799800000000006</v>
      </c>
      <c r="K100" s="8"/>
      <c r="L100" s="8">
        <f>help_quarterly_to_monthly!N100</f>
        <v>6265.3789884524158</v>
      </c>
      <c r="M100" s="8">
        <f t="shared" si="8"/>
        <v>-4.1955149606897688</v>
      </c>
      <c r="N100" s="8"/>
      <c r="O100" s="1">
        <v>56.9</v>
      </c>
      <c r="P100" s="17">
        <v>0.59417768002796201</v>
      </c>
      <c r="Q100" s="8"/>
      <c r="R100" s="8"/>
      <c r="S100" s="9">
        <v>-0.398664940712189</v>
      </c>
      <c r="T100" s="8"/>
      <c r="U100" s="8">
        <f t="shared" si="9"/>
        <v>5.54</v>
      </c>
      <c r="V100" s="8">
        <f t="shared" si="10"/>
        <v>5.54</v>
      </c>
    </row>
    <row r="101" spans="1:22" x14ac:dyDescent="0.2">
      <c r="A101">
        <v>1975</v>
      </c>
      <c r="B101">
        <v>4</v>
      </c>
      <c r="C101" s="12">
        <v>40.057200000000002</v>
      </c>
      <c r="D101" s="1">
        <v>53</v>
      </c>
      <c r="E101" s="1">
        <v>53.3</v>
      </c>
      <c r="F101" s="13">
        <v>5.49</v>
      </c>
      <c r="G101" s="14">
        <v>8.8000000000000007</v>
      </c>
      <c r="H101" s="13">
        <v>2.35</v>
      </c>
      <c r="I101" s="13">
        <v>-0.25</v>
      </c>
      <c r="J101" s="8">
        <f t="shared" si="11"/>
        <v>-0.152475</v>
      </c>
      <c r="K101" s="8"/>
      <c r="L101" s="8">
        <f>help_quarterly_to_monthly!N101</f>
        <v>6281.8841100014133</v>
      </c>
      <c r="M101" s="8">
        <f t="shared" si="8"/>
        <v>-4.3479899606897687</v>
      </c>
      <c r="N101" s="8"/>
      <c r="O101" s="1">
        <v>57.5</v>
      </c>
      <c r="P101" s="17">
        <v>0.23540377578398</v>
      </c>
      <c r="Q101" s="8"/>
      <c r="R101" s="8"/>
      <c r="S101" s="9">
        <v>-0.56064833609134501</v>
      </c>
      <c r="T101" s="8"/>
      <c r="U101" s="8">
        <f t="shared" si="9"/>
        <v>5.49</v>
      </c>
      <c r="V101" s="8">
        <f t="shared" si="10"/>
        <v>5.49</v>
      </c>
    </row>
    <row r="102" spans="1:22" x14ac:dyDescent="0.2">
      <c r="A102">
        <v>1975</v>
      </c>
      <c r="B102">
        <v>5</v>
      </c>
      <c r="C102" s="12">
        <v>39.940199999999997</v>
      </c>
      <c r="D102" s="1">
        <v>53.1</v>
      </c>
      <c r="E102" s="1">
        <v>53.5</v>
      </c>
      <c r="F102" s="13">
        <v>5.22</v>
      </c>
      <c r="G102" s="14">
        <v>9</v>
      </c>
      <c r="H102" s="13">
        <v>2.63</v>
      </c>
      <c r="I102" s="13">
        <v>-0.21</v>
      </c>
      <c r="J102" s="8">
        <f t="shared" si="11"/>
        <v>-0.13607900000000001</v>
      </c>
      <c r="K102" s="8"/>
      <c r="L102" s="8">
        <f>help_quarterly_to_monthly!N102</f>
        <v>6298.4327116076865</v>
      </c>
      <c r="M102" s="8">
        <f t="shared" si="8"/>
        <v>-4.4840689606897683</v>
      </c>
      <c r="N102" s="8"/>
      <c r="O102" s="1">
        <v>57.9</v>
      </c>
      <c r="P102" s="17">
        <v>0.34512204931338097</v>
      </c>
      <c r="Q102" s="8"/>
      <c r="R102" s="8"/>
      <c r="S102" s="9">
        <v>0.14516857733544</v>
      </c>
      <c r="T102" s="8"/>
      <c r="U102" s="8">
        <f t="shared" si="9"/>
        <v>5.22</v>
      </c>
      <c r="V102" s="8">
        <f t="shared" si="10"/>
        <v>5.22</v>
      </c>
    </row>
    <row r="103" spans="1:22" x14ac:dyDescent="0.2">
      <c r="A103">
        <v>1975</v>
      </c>
      <c r="B103">
        <v>6</v>
      </c>
      <c r="C103" s="12">
        <v>40.192700000000002</v>
      </c>
      <c r="D103" s="1">
        <v>53.5</v>
      </c>
      <c r="E103" s="1">
        <v>53.8</v>
      </c>
      <c r="F103" s="13">
        <v>5.55</v>
      </c>
      <c r="G103" s="14">
        <v>8.8000000000000007</v>
      </c>
      <c r="H103" s="13">
        <v>2.76</v>
      </c>
      <c r="I103" s="13">
        <v>0.12</v>
      </c>
      <c r="J103" s="8">
        <f t="shared" si="11"/>
        <v>-8.1200000000000716E-4</v>
      </c>
      <c r="K103" s="8"/>
      <c r="L103" s="8">
        <f>help_quarterly_to_monthly!N103</f>
        <v>6314.8043214050067</v>
      </c>
      <c r="M103" s="8">
        <f t="shared" si="8"/>
        <v>-4.4848809606897682</v>
      </c>
      <c r="N103" s="8"/>
      <c r="O103" s="1">
        <v>58</v>
      </c>
      <c r="P103" s="17">
        <v>0.24460192796161401</v>
      </c>
      <c r="Q103" s="8"/>
      <c r="R103" s="8"/>
      <c r="S103" s="9">
        <v>0.19940303103063101</v>
      </c>
      <c r="T103" s="8"/>
      <c r="U103" s="8">
        <f t="shared" si="9"/>
        <v>5.55</v>
      </c>
      <c r="V103" s="8">
        <f t="shared" si="10"/>
        <v>5.55</v>
      </c>
    </row>
    <row r="104" spans="1:22" x14ac:dyDescent="0.2">
      <c r="A104">
        <v>1975</v>
      </c>
      <c r="B104">
        <v>7</v>
      </c>
      <c r="C104" s="12">
        <v>40.611499999999999</v>
      </c>
      <c r="D104" s="1">
        <v>54</v>
      </c>
      <c r="E104" s="1">
        <v>54</v>
      </c>
      <c r="F104" s="13">
        <v>6.1</v>
      </c>
      <c r="G104" s="14">
        <v>8.6</v>
      </c>
      <c r="H104" s="13">
        <v>2.4900000000000002</v>
      </c>
      <c r="I104" s="13">
        <v>0.64</v>
      </c>
      <c r="J104" s="8">
        <f t="shared" si="11"/>
        <v>0.21233600000000002</v>
      </c>
      <c r="K104" s="8"/>
      <c r="L104" s="8">
        <f>help_quarterly_to_monthly!N104</f>
        <v>6331.2184861711103</v>
      </c>
      <c r="M104" s="8">
        <f t="shared" si="8"/>
        <v>-4.2725449606897685</v>
      </c>
      <c r="N104" s="8"/>
      <c r="O104" s="1">
        <v>58.7</v>
      </c>
      <c r="P104" s="17">
        <v>0.361988294699852</v>
      </c>
      <c r="Q104" s="8"/>
      <c r="R104" s="8"/>
      <c r="S104" s="9">
        <v>2.8150897201124601E-2</v>
      </c>
      <c r="T104" s="8"/>
      <c r="U104" s="8">
        <f t="shared" si="9"/>
        <v>6.1</v>
      </c>
      <c r="V104" s="8">
        <f t="shared" si="10"/>
        <v>6.1</v>
      </c>
    </row>
    <row r="105" spans="1:22" x14ac:dyDescent="0.2">
      <c r="A105">
        <v>1975</v>
      </c>
      <c r="B105">
        <v>8</v>
      </c>
      <c r="C105" s="12">
        <v>41.011400000000002</v>
      </c>
      <c r="D105" s="1">
        <v>54.2</v>
      </c>
      <c r="E105" s="1">
        <v>54.2</v>
      </c>
      <c r="F105" s="13">
        <v>6.14</v>
      </c>
      <c r="G105" s="14">
        <v>8.4</v>
      </c>
      <c r="H105" s="13">
        <v>2.19</v>
      </c>
      <c r="I105" s="13">
        <v>0.7</v>
      </c>
      <c r="J105" s="8">
        <f t="shared" si="11"/>
        <v>0.23692999999999997</v>
      </c>
      <c r="K105" s="8"/>
      <c r="L105" s="8">
        <f>help_quarterly_to_monthly!N105</f>
        <v>6347.675316519737</v>
      </c>
      <c r="M105" s="8">
        <f t="shared" si="8"/>
        <v>-4.0356149606897684</v>
      </c>
      <c r="N105" s="8"/>
      <c r="O105" s="1">
        <v>59</v>
      </c>
      <c r="P105" s="17">
        <v>0.11282958242544899</v>
      </c>
      <c r="Q105" s="8"/>
      <c r="R105" s="8"/>
      <c r="S105" s="9">
        <v>-0.14543119142927699</v>
      </c>
      <c r="T105" s="8"/>
      <c r="U105" s="8">
        <f t="shared" si="9"/>
        <v>6.14</v>
      </c>
      <c r="V105" s="8">
        <f t="shared" si="10"/>
        <v>6.14</v>
      </c>
    </row>
    <row r="106" spans="1:22" x14ac:dyDescent="0.2">
      <c r="A106">
        <v>1975</v>
      </c>
      <c r="B106">
        <v>9</v>
      </c>
      <c r="C106" s="12">
        <v>41.542200000000001</v>
      </c>
      <c r="D106" s="1">
        <v>54.6</v>
      </c>
      <c r="E106" s="1">
        <v>54.5</v>
      </c>
      <c r="F106" s="13">
        <v>6.24</v>
      </c>
      <c r="G106" s="14">
        <v>8.4</v>
      </c>
      <c r="H106" s="13">
        <v>2.1800000000000002</v>
      </c>
      <c r="I106" s="13">
        <v>0.62</v>
      </c>
      <c r="J106" s="8">
        <f t="shared" si="11"/>
        <v>0.20413799999999999</v>
      </c>
      <c r="K106" s="8"/>
      <c r="L106" s="8">
        <f>help_quarterly_to_monthly!N106</f>
        <v>6364.0478105743996</v>
      </c>
      <c r="M106" s="8">
        <f t="shared" si="8"/>
        <v>-3.8314769606897681</v>
      </c>
      <c r="N106" s="8"/>
      <c r="O106" s="1">
        <v>59.4</v>
      </c>
      <c r="P106" s="17">
        <v>0.28996942593886399</v>
      </c>
      <c r="Q106" s="8"/>
      <c r="R106" s="8"/>
      <c r="S106" s="9">
        <v>-0.128366359348352</v>
      </c>
      <c r="T106" s="8"/>
      <c r="U106" s="8">
        <f t="shared" si="9"/>
        <v>6.24</v>
      </c>
      <c r="V106" s="8">
        <f t="shared" si="10"/>
        <v>6.24</v>
      </c>
    </row>
    <row r="107" spans="1:22" x14ac:dyDescent="0.2">
      <c r="A107">
        <v>1975</v>
      </c>
      <c r="B107">
        <v>10</v>
      </c>
      <c r="C107" s="12">
        <v>41.7224</v>
      </c>
      <c r="D107" s="1">
        <v>54.9</v>
      </c>
      <c r="E107" s="1">
        <v>54.8</v>
      </c>
      <c r="F107" s="13">
        <v>5.82</v>
      </c>
      <c r="G107" s="14">
        <v>8.4</v>
      </c>
      <c r="H107" s="13">
        <v>2.48</v>
      </c>
      <c r="I107" s="13">
        <v>0.28000000000000003</v>
      </c>
      <c r="J107" s="8">
        <f t="shared" si="11"/>
        <v>6.477200000000001E-2</v>
      </c>
      <c r="K107" s="8"/>
      <c r="L107" s="8">
        <f>help_quarterly_to_monthly!N107</f>
        <v>6380.4625340356197</v>
      </c>
      <c r="M107" s="8">
        <f t="shared" si="8"/>
        <v>-3.766704960689768</v>
      </c>
      <c r="N107" s="8"/>
      <c r="O107" s="1">
        <v>59.8</v>
      </c>
      <c r="P107" s="17">
        <v>9.52309600677297E-2</v>
      </c>
      <c r="Q107" s="8"/>
      <c r="R107" s="8"/>
      <c r="S107" s="9">
        <v>-0.27815308928715299</v>
      </c>
      <c r="T107" s="8"/>
      <c r="U107" s="8">
        <f t="shared" si="9"/>
        <v>5.82</v>
      </c>
      <c r="V107" s="8">
        <f t="shared" si="10"/>
        <v>5.82</v>
      </c>
    </row>
    <row r="108" spans="1:22" x14ac:dyDescent="0.2">
      <c r="A108">
        <v>1975</v>
      </c>
      <c r="B108">
        <v>11</v>
      </c>
      <c r="C108" s="12">
        <v>41.779699999999998</v>
      </c>
      <c r="D108" s="1">
        <v>55.3</v>
      </c>
      <c r="E108" s="1">
        <v>55.2</v>
      </c>
      <c r="F108" s="13">
        <v>5.22</v>
      </c>
      <c r="G108" s="14">
        <v>8.3000000000000007</v>
      </c>
      <c r="H108" s="13">
        <v>2.5099999999999998</v>
      </c>
      <c r="I108" s="13">
        <v>0.13</v>
      </c>
      <c r="J108" s="8">
        <f t="shared" si="11"/>
        <v>3.2869999999999983E-3</v>
      </c>
      <c r="K108" s="8"/>
      <c r="L108" s="8">
        <f>help_quarterly_to_monthly!N108</f>
        <v>6396.9195958252521</v>
      </c>
      <c r="M108" s="8">
        <f t="shared" si="8"/>
        <v>-3.7634179606897682</v>
      </c>
      <c r="N108" s="8"/>
      <c r="O108" s="1">
        <v>59.5</v>
      </c>
      <c r="P108" s="17">
        <v>0.16878512502206899</v>
      </c>
      <c r="Q108" s="8"/>
      <c r="R108" s="8"/>
      <c r="S108" s="9">
        <v>-0.34021151011074002</v>
      </c>
      <c r="T108" s="8"/>
      <c r="U108" s="8">
        <f t="shared" si="9"/>
        <v>5.22</v>
      </c>
      <c r="V108" s="8">
        <f t="shared" si="10"/>
        <v>5.22</v>
      </c>
    </row>
    <row r="109" spans="1:22" x14ac:dyDescent="0.2">
      <c r="A109">
        <v>1975</v>
      </c>
      <c r="B109">
        <v>12</v>
      </c>
      <c r="C109" s="12">
        <v>42.346200000000003</v>
      </c>
      <c r="D109" s="1">
        <v>55.6</v>
      </c>
      <c r="E109" s="1">
        <v>55.5</v>
      </c>
      <c r="F109" s="13">
        <v>5.2</v>
      </c>
      <c r="G109" s="14">
        <v>8.1999999999999993</v>
      </c>
      <c r="H109" s="13">
        <v>2.56</v>
      </c>
      <c r="I109" s="13">
        <v>0.87</v>
      </c>
      <c r="J109" s="8">
        <f t="shared" si="11"/>
        <v>0.30661300000000002</v>
      </c>
      <c r="K109" s="8"/>
      <c r="L109" s="8">
        <f>help_quarterly_to_monthly!N109</f>
        <v>6413.1015877310047</v>
      </c>
      <c r="M109" s="8">
        <f t="shared" si="8"/>
        <v>-3.4568049606897682</v>
      </c>
      <c r="N109" s="8"/>
      <c r="O109" s="1">
        <v>59.7</v>
      </c>
      <c r="P109" s="17">
        <v>-4.1802103273620397E-2</v>
      </c>
      <c r="Q109" s="8"/>
      <c r="R109" s="8"/>
      <c r="S109" s="9">
        <v>0.21557660778276599</v>
      </c>
      <c r="T109" s="8"/>
      <c r="U109" s="8">
        <f t="shared" si="9"/>
        <v>5.2</v>
      </c>
      <c r="V109" s="8">
        <f t="shared" si="10"/>
        <v>5.2</v>
      </c>
    </row>
    <row r="110" spans="1:22" x14ac:dyDescent="0.2">
      <c r="A110">
        <v>1976</v>
      </c>
      <c r="B110">
        <v>1</v>
      </c>
      <c r="C110" s="12">
        <v>42.908200000000001</v>
      </c>
      <c r="D110" s="1">
        <v>55.8</v>
      </c>
      <c r="E110" s="1">
        <v>55.9</v>
      </c>
      <c r="F110" s="13">
        <v>4.87</v>
      </c>
      <c r="G110" s="14">
        <v>7.9</v>
      </c>
      <c r="H110" s="13">
        <v>2.67</v>
      </c>
      <c r="I110" s="13">
        <v>1.39</v>
      </c>
      <c r="J110" s="8">
        <f t="shared" si="11"/>
        <v>0.51976099999999992</v>
      </c>
      <c r="K110" s="8"/>
      <c r="L110" s="8">
        <f>help_quarterly_to_monthly!N110</f>
        <v>6429.3245144739267</v>
      </c>
      <c r="M110" s="8">
        <f t="shared" si="8"/>
        <v>-2.9370439606897683</v>
      </c>
      <c r="N110" s="8"/>
      <c r="O110" s="1">
        <v>59.9</v>
      </c>
      <c r="P110" s="17">
        <v>-0.15683966839208199</v>
      </c>
      <c r="Q110" s="8"/>
      <c r="R110" s="8"/>
      <c r="S110" s="9">
        <v>-0.107656712321721</v>
      </c>
      <c r="T110" s="8"/>
      <c r="U110" s="8">
        <f t="shared" si="9"/>
        <v>4.87</v>
      </c>
      <c r="V110" s="8">
        <f t="shared" si="10"/>
        <v>4.87</v>
      </c>
    </row>
    <row r="111" spans="1:22" x14ac:dyDescent="0.2">
      <c r="A111">
        <v>1976</v>
      </c>
      <c r="B111">
        <v>2</v>
      </c>
      <c r="C111" s="12">
        <v>43.340699999999998</v>
      </c>
      <c r="D111" s="1">
        <v>55.9</v>
      </c>
      <c r="E111" s="1">
        <v>56.2</v>
      </c>
      <c r="F111" s="13">
        <v>4.7699999999999996</v>
      </c>
      <c r="G111" s="14">
        <v>7.7</v>
      </c>
      <c r="H111" s="13">
        <v>2.4500000000000002</v>
      </c>
      <c r="I111" s="13">
        <v>0.81</v>
      </c>
      <c r="J111" s="8">
        <f t="shared" si="11"/>
        <v>0.28201900000000002</v>
      </c>
      <c r="K111" s="8"/>
      <c r="L111" s="8">
        <f>help_quarterly_to_monthly!N111</f>
        <v>6445.5884796049831</v>
      </c>
      <c r="M111" s="8">
        <f t="shared" si="8"/>
        <v>-2.6550249606897682</v>
      </c>
      <c r="N111" s="8"/>
      <c r="O111" s="1">
        <v>59.9</v>
      </c>
      <c r="P111" s="17">
        <v>-5.7267755574306203E-2</v>
      </c>
      <c r="Q111" s="8"/>
      <c r="R111" s="8"/>
      <c r="S111" s="9">
        <v>-0.47567628114960397</v>
      </c>
      <c r="T111" s="8"/>
      <c r="U111" s="8">
        <f t="shared" si="9"/>
        <v>4.7699999999999996</v>
      </c>
      <c r="V111" s="8">
        <f t="shared" si="10"/>
        <v>4.7699999999999996</v>
      </c>
    </row>
    <row r="112" spans="1:22" x14ac:dyDescent="0.2">
      <c r="A112">
        <v>1976</v>
      </c>
      <c r="B112">
        <v>3</v>
      </c>
      <c r="C112" s="12">
        <v>43.428100000000001</v>
      </c>
      <c r="D112" s="1">
        <v>56</v>
      </c>
      <c r="E112" s="1">
        <v>56.5</v>
      </c>
      <c r="F112" s="13">
        <v>4.84</v>
      </c>
      <c r="G112" s="14">
        <v>7.6</v>
      </c>
      <c r="H112" s="13">
        <v>2.39</v>
      </c>
      <c r="I112" s="13">
        <v>0.41</v>
      </c>
      <c r="J112" s="8">
        <f t="shared" si="11"/>
        <v>0.11805899999999998</v>
      </c>
      <c r="K112" s="8"/>
      <c r="L112" s="8">
        <f>help_quarterly_to_monthly!N112</f>
        <v>6461.8278928247455</v>
      </c>
      <c r="M112" s="8">
        <f t="shared" si="8"/>
        <v>-2.5369659606897681</v>
      </c>
      <c r="N112" s="8"/>
      <c r="O112" s="1">
        <v>60</v>
      </c>
      <c r="P112" s="17">
        <v>-0.104983740362055</v>
      </c>
      <c r="Q112" s="8"/>
      <c r="R112" s="8"/>
      <c r="S112" s="9">
        <v>-0.28238249546933403</v>
      </c>
      <c r="T112" s="8"/>
      <c r="U112" s="8">
        <f t="shared" si="9"/>
        <v>4.84</v>
      </c>
      <c r="V112" s="8">
        <f t="shared" si="10"/>
        <v>4.84</v>
      </c>
    </row>
    <row r="113" spans="1:22" x14ac:dyDescent="0.2">
      <c r="A113">
        <v>1976</v>
      </c>
      <c r="B113">
        <v>4</v>
      </c>
      <c r="C113" s="12">
        <v>43.651800000000001</v>
      </c>
      <c r="D113" s="1">
        <v>56.1</v>
      </c>
      <c r="E113" s="1">
        <v>56.7</v>
      </c>
      <c r="F113" s="13">
        <v>4.82</v>
      </c>
      <c r="G113" s="14">
        <v>7.7</v>
      </c>
      <c r="H113" s="13">
        <v>2.38</v>
      </c>
      <c r="I113" s="13">
        <v>0.33</v>
      </c>
      <c r="J113" s="8">
        <f t="shared" si="11"/>
        <v>8.5266999999999996E-2</v>
      </c>
      <c r="K113" s="8"/>
      <c r="L113" s="8">
        <f>help_quarterly_to_monthly!N113</f>
        <v>6478.1082206239344</v>
      </c>
      <c r="M113" s="8">
        <f t="shared" si="8"/>
        <v>-2.4516989606897681</v>
      </c>
      <c r="N113" s="8"/>
      <c r="O113" s="1">
        <v>60.6</v>
      </c>
      <c r="P113" s="17">
        <v>-4.79375232677373E-2</v>
      </c>
      <c r="Q113" s="8"/>
      <c r="R113" s="8"/>
      <c r="S113" s="9">
        <v>0.133920800978958</v>
      </c>
      <c r="T113" s="8"/>
      <c r="U113" s="8">
        <f t="shared" si="9"/>
        <v>4.82</v>
      </c>
      <c r="V113" s="8">
        <f t="shared" si="10"/>
        <v>4.82</v>
      </c>
    </row>
    <row r="114" spans="1:22" x14ac:dyDescent="0.2">
      <c r="A114">
        <v>1976</v>
      </c>
      <c r="B114">
        <v>5</v>
      </c>
      <c r="C114" s="12">
        <v>43.831499999999998</v>
      </c>
      <c r="D114" s="1">
        <v>56.4</v>
      </c>
      <c r="E114" s="1">
        <v>57</v>
      </c>
      <c r="F114" s="13">
        <v>5.29</v>
      </c>
      <c r="G114" s="14">
        <v>7.4</v>
      </c>
      <c r="H114" s="13">
        <v>1.96</v>
      </c>
      <c r="I114" s="13">
        <v>0.2</v>
      </c>
      <c r="J114" s="8">
        <f t="shared" si="11"/>
        <v>3.1979999999999995E-2</v>
      </c>
      <c r="K114" s="8"/>
      <c r="L114" s="8">
        <f>help_quarterly_to_monthly!N114</f>
        <v>6494.4295660852413</v>
      </c>
      <c r="M114" s="8">
        <f t="shared" si="8"/>
        <v>-2.4197189606897682</v>
      </c>
      <c r="N114" s="8"/>
      <c r="O114" s="1">
        <v>60.8</v>
      </c>
      <c r="P114" s="17">
        <v>-0.10418647195096099</v>
      </c>
      <c r="Q114" s="8"/>
      <c r="R114" s="8"/>
      <c r="S114" s="9">
        <v>-0.247426029224357</v>
      </c>
      <c r="T114" s="8"/>
      <c r="U114" s="8">
        <f t="shared" si="9"/>
        <v>5.29</v>
      </c>
      <c r="V114" s="8">
        <f t="shared" si="10"/>
        <v>5.29</v>
      </c>
    </row>
    <row r="115" spans="1:22" x14ac:dyDescent="0.2">
      <c r="A115">
        <v>1976</v>
      </c>
      <c r="B115">
        <v>6</v>
      </c>
      <c r="C115" s="12">
        <v>43.877499999999998</v>
      </c>
      <c r="D115" s="1">
        <v>56.7</v>
      </c>
      <c r="E115" s="1">
        <v>57.2</v>
      </c>
      <c r="F115" s="13">
        <v>5.48</v>
      </c>
      <c r="G115" s="14">
        <v>7.6</v>
      </c>
      <c r="H115" s="13">
        <v>2.0299999999999998</v>
      </c>
      <c r="I115" s="13">
        <v>0.21</v>
      </c>
      <c r="J115" s="8">
        <f t="shared" si="11"/>
        <v>3.6078999999999986E-2</v>
      </c>
      <c r="K115" s="8"/>
      <c r="L115" s="8">
        <f>help_quarterly_to_monthly!N115</f>
        <v>6511.0343375146949</v>
      </c>
      <c r="M115" s="8">
        <f t="shared" si="8"/>
        <v>-2.3836399606897682</v>
      </c>
      <c r="N115" s="8"/>
      <c r="O115" s="1">
        <v>61.2</v>
      </c>
      <c r="P115" s="17">
        <v>-4.3001401979537501E-2</v>
      </c>
      <c r="Q115" s="8"/>
      <c r="R115" s="8"/>
      <c r="S115" s="9">
        <v>-5.7075344775368603E-2</v>
      </c>
      <c r="T115" s="8"/>
      <c r="U115" s="8">
        <f t="shared" si="9"/>
        <v>5.48</v>
      </c>
      <c r="V115" s="8">
        <f t="shared" si="10"/>
        <v>5.48</v>
      </c>
    </row>
    <row r="116" spans="1:22" x14ac:dyDescent="0.2">
      <c r="A116">
        <v>1976</v>
      </c>
      <c r="B116">
        <v>7</v>
      </c>
      <c r="C116" s="12">
        <v>44.1248</v>
      </c>
      <c r="D116" s="1">
        <v>57</v>
      </c>
      <c r="E116" s="1">
        <v>57.6</v>
      </c>
      <c r="F116" s="13">
        <v>5.31</v>
      </c>
      <c r="G116" s="14">
        <v>7.8</v>
      </c>
      <c r="H116" s="13">
        <v>1.99</v>
      </c>
      <c r="I116" s="13">
        <v>0.3</v>
      </c>
      <c r="J116" s="8">
        <f t="shared" si="11"/>
        <v>7.2969999999999993E-2</v>
      </c>
      <c r="K116" s="8"/>
      <c r="L116" s="8">
        <f>help_quarterly_to_monthly!N116</f>
        <v>6527.6815635479634</v>
      </c>
      <c r="M116" s="8">
        <f t="shared" si="8"/>
        <v>-2.310669960689768</v>
      </c>
      <c r="N116" s="8"/>
      <c r="O116" s="1">
        <v>61.6</v>
      </c>
      <c r="P116" s="17">
        <v>-8.4682838069206207E-2</v>
      </c>
      <c r="Q116" s="8"/>
      <c r="R116" s="8"/>
      <c r="S116" s="9">
        <v>-0.16859978466276301</v>
      </c>
      <c r="T116" s="8"/>
      <c r="U116" s="8">
        <f t="shared" si="9"/>
        <v>5.31</v>
      </c>
      <c r="V116" s="8">
        <f t="shared" si="10"/>
        <v>5.31</v>
      </c>
    </row>
    <row r="117" spans="1:22" x14ac:dyDescent="0.2">
      <c r="A117">
        <v>1976</v>
      </c>
      <c r="B117">
        <v>8</v>
      </c>
      <c r="C117" s="12">
        <v>44.426200000000001</v>
      </c>
      <c r="D117" s="1">
        <v>57.3</v>
      </c>
      <c r="E117" s="1">
        <v>57.9</v>
      </c>
      <c r="F117" s="13">
        <v>5.29</v>
      </c>
      <c r="G117" s="14">
        <v>7.8</v>
      </c>
      <c r="H117" s="13">
        <v>1.87</v>
      </c>
      <c r="I117" s="13">
        <v>0.26</v>
      </c>
      <c r="J117" s="8">
        <f t="shared" si="11"/>
        <v>5.6573999999999999E-2</v>
      </c>
      <c r="K117" s="8"/>
      <c r="L117" s="8">
        <f>help_quarterly_to_monthly!N117</f>
        <v>6544.3713527317595</v>
      </c>
      <c r="M117" s="8">
        <f t="shared" si="8"/>
        <v>-2.2540959606897681</v>
      </c>
      <c r="N117" s="8"/>
      <c r="O117" s="1">
        <v>61.4</v>
      </c>
      <c r="P117" s="17">
        <v>-0.16613645013846601</v>
      </c>
      <c r="Q117" s="8"/>
      <c r="R117" s="8"/>
      <c r="S117" s="9">
        <v>-7.0903057981352602E-2</v>
      </c>
      <c r="T117" s="8"/>
      <c r="U117" s="8">
        <f t="shared" si="9"/>
        <v>5.29</v>
      </c>
      <c r="V117" s="8">
        <f t="shared" si="10"/>
        <v>5.29</v>
      </c>
    </row>
    <row r="118" spans="1:22" x14ac:dyDescent="0.2">
      <c r="A118">
        <v>1976</v>
      </c>
      <c r="B118">
        <v>9</v>
      </c>
      <c r="C118" s="12">
        <v>44.571100000000001</v>
      </c>
      <c r="D118" s="1">
        <v>57.6</v>
      </c>
      <c r="E118" s="1">
        <v>58.2</v>
      </c>
      <c r="F118" s="13">
        <v>5.25</v>
      </c>
      <c r="G118" s="14">
        <v>7.6</v>
      </c>
      <c r="H118" s="13">
        <v>1.81</v>
      </c>
      <c r="I118" s="13">
        <v>0.34</v>
      </c>
      <c r="J118" s="8">
        <f t="shared" si="11"/>
        <v>8.9366000000000015E-2</v>
      </c>
      <c r="K118" s="8"/>
      <c r="L118" s="8">
        <f>help_quarterly_to_monthly!N118</f>
        <v>6561.1833717637719</v>
      </c>
      <c r="M118" s="8">
        <f t="shared" si="8"/>
        <v>-2.1647299606897681</v>
      </c>
      <c r="N118" s="8"/>
      <c r="O118" s="1">
        <v>61.8</v>
      </c>
      <c r="P118" s="17">
        <v>-0.202042573409524</v>
      </c>
      <c r="Q118" s="8"/>
      <c r="R118" s="8"/>
      <c r="S118" s="9">
        <v>-1.6031164654336998E-2</v>
      </c>
      <c r="T118" s="8"/>
      <c r="U118" s="8">
        <f t="shared" si="9"/>
        <v>5.25</v>
      </c>
      <c r="V118" s="8">
        <f t="shared" si="10"/>
        <v>5.25</v>
      </c>
    </row>
    <row r="119" spans="1:22" x14ac:dyDescent="0.2">
      <c r="A119">
        <v>1976</v>
      </c>
      <c r="B119">
        <v>10</v>
      </c>
      <c r="C119" s="12">
        <v>44.56</v>
      </c>
      <c r="D119" s="1">
        <v>57.9</v>
      </c>
      <c r="E119" s="1">
        <v>58.5</v>
      </c>
      <c r="F119" s="13">
        <v>5.0199999999999996</v>
      </c>
      <c r="G119" s="14">
        <v>7.7</v>
      </c>
      <c r="H119" s="13">
        <v>1.88</v>
      </c>
      <c r="I119" s="13">
        <v>-0.34</v>
      </c>
      <c r="J119" s="8">
        <f t="shared" si="11"/>
        <v>-0.18936600000000003</v>
      </c>
      <c r="K119" s="8"/>
      <c r="L119" s="8">
        <f>help_quarterly_to_monthly!N119</f>
        <v>6578.0385796627943</v>
      </c>
      <c r="M119" s="8">
        <f t="shared" si="8"/>
        <v>-2.3540959606897682</v>
      </c>
      <c r="N119" s="8"/>
      <c r="O119" s="1">
        <v>61.9</v>
      </c>
      <c r="P119" s="17">
        <v>-0.14200266149058199</v>
      </c>
      <c r="Q119" s="8"/>
      <c r="R119" s="8"/>
      <c r="S119" s="9">
        <v>-8.2384063845487396E-2</v>
      </c>
      <c r="T119" s="8"/>
      <c r="U119" s="8">
        <f t="shared" si="9"/>
        <v>5.0199999999999996</v>
      </c>
      <c r="V119" s="8">
        <f t="shared" si="10"/>
        <v>5.0199999999999996</v>
      </c>
    </row>
    <row r="120" spans="1:22" x14ac:dyDescent="0.2">
      <c r="A120">
        <v>1976</v>
      </c>
      <c r="B120">
        <v>11</v>
      </c>
      <c r="C120" s="12">
        <v>45.245399999999997</v>
      </c>
      <c r="D120" s="1">
        <v>58.1</v>
      </c>
      <c r="E120" s="1">
        <v>58.7</v>
      </c>
      <c r="F120" s="13">
        <v>4.95</v>
      </c>
      <c r="G120" s="14">
        <v>7.8</v>
      </c>
      <c r="H120" s="13">
        <v>1.94</v>
      </c>
      <c r="I120" s="13">
        <v>0.99</v>
      </c>
      <c r="J120" s="8">
        <f t="shared" si="11"/>
        <v>0.35580099999999998</v>
      </c>
      <c r="K120" s="8"/>
      <c r="L120" s="8">
        <f>help_quarterly_to_monthly!N120</f>
        <v>6594.9370873778926</v>
      </c>
      <c r="M120" s="8">
        <f t="shared" si="8"/>
        <v>-1.9982949606897684</v>
      </c>
      <c r="N120" s="8"/>
      <c r="O120" s="1">
        <v>62</v>
      </c>
      <c r="P120" s="17">
        <v>-0.37444357695214903</v>
      </c>
      <c r="Q120" s="8"/>
      <c r="R120" s="8"/>
      <c r="S120" s="9">
        <v>1.51254076873153E-3</v>
      </c>
      <c r="T120" s="8"/>
      <c r="U120" s="8">
        <f t="shared" si="9"/>
        <v>4.95</v>
      </c>
      <c r="V120" s="8">
        <f t="shared" si="10"/>
        <v>4.95</v>
      </c>
    </row>
    <row r="121" spans="1:22" x14ac:dyDescent="0.2">
      <c r="A121">
        <v>1976</v>
      </c>
      <c r="B121">
        <v>12</v>
      </c>
      <c r="C121" s="12">
        <v>45.731000000000002</v>
      </c>
      <c r="D121" s="1">
        <v>58.4</v>
      </c>
      <c r="E121" s="1">
        <v>58.9</v>
      </c>
      <c r="F121" s="13">
        <v>4.6500000000000004</v>
      </c>
      <c r="G121" s="14">
        <v>7.8</v>
      </c>
      <c r="H121" s="13">
        <v>2.25</v>
      </c>
      <c r="I121" s="13">
        <v>1.1000000000000001</v>
      </c>
      <c r="J121" s="8">
        <f t="shared" si="11"/>
        <v>0.40089000000000002</v>
      </c>
      <c r="K121" s="8"/>
      <c r="L121" s="8">
        <f>help_quarterly_to_monthly!N121</f>
        <v>6612.4089623568725</v>
      </c>
      <c r="M121" s="8">
        <f t="shared" si="8"/>
        <v>-1.5974049606897684</v>
      </c>
      <c r="N121" s="8"/>
      <c r="O121" s="1">
        <v>62.5</v>
      </c>
      <c r="P121" s="17">
        <v>-4.0391741467004999E-2</v>
      </c>
      <c r="Q121" s="8"/>
      <c r="R121" s="8"/>
      <c r="S121" s="9">
        <v>-0.13722565448569601</v>
      </c>
      <c r="T121" s="8"/>
      <c r="U121" s="8">
        <f t="shared" si="9"/>
        <v>4.6500000000000004</v>
      </c>
      <c r="V121" s="8">
        <f t="shared" si="10"/>
        <v>4.6500000000000004</v>
      </c>
    </row>
    <row r="122" spans="1:22" x14ac:dyDescent="0.2">
      <c r="A122">
        <v>1977</v>
      </c>
      <c r="B122">
        <v>1</v>
      </c>
      <c r="C122" s="12">
        <v>45.415599999999998</v>
      </c>
      <c r="D122" s="1">
        <v>58.7</v>
      </c>
      <c r="E122" s="1">
        <v>59.3</v>
      </c>
      <c r="F122" s="13">
        <v>4.6100000000000003</v>
      </c>
      <c r="G122" s="14">
        <v>7.5</v>
      </c>
      <c r="H122" s="13">
        <v>1.87</v>
      </c>
      <c r="I122" s="13">
        <v>-0.2</v>
      </c>
      <c r="J122" s="8">
        <f t="shared" si="11"/>
        <v>-0.13197999999999999</v>
      </c>
      <c r="K122" s="8"/>
      <c r="L122" s="8">
        <f>help_quarterly_to_monthly!N122</f>
        <v>6629.9271253308943</v>
      </c>
      <c r="M122" s="8">
        <f t="shared" si="8"/>
        <v>-1.7293849606897684</v>
      </c>
      <c r="N122" s="8"/>
      <c r="O122" s="1">
        <v>62.8</v>
      </c>
      <c r="P122" s="17">
        <v>-0.302579103331444</v>
      </c>
      <c r="Q122" s="8"/>
      <c r="R122" s="8"/>
      <c r="S122" s="9">
        <v>-0.111111947187942</v>
      </c>
      <c r="T122" s="8"/>
      <c r="U122" s="8">
        <f t="shared" si="9"/>
        <v>4.6100000000000003</v>
      </c>
      <c r="V122" s="8">
        <f t="shared" si="10"/>
        <v>4.6100000000000003</v>
      </c>
    </row>
    <row r="123" spans="1:22" x14ac:dyDescent="0.2">
      <c r="A123">
        <v>1977</v>
      </c>
      <c r="B123">
        <v>2</v>
      </c>
      <c r="C123" s="12">
        <v>46.135800000000003</v>
      </c>
      <c r="D123" s="1">
        <v>59.3</v>
      </c>
      <c r="E123" s="1">
        <v>59.7</v>
      </c>
      <c r="F123" s="13">
        <v>4.68</v>
      </c>
      <c r="G123" s="14">
        <v>7.6</v>
      </c>
      <c r="H123" s="13">
        <v>1.73</v>
      </c>
      <c r="I123" s="13">
        <v>1.1299999999999999</v>
      </c>
      <c r="J123" s="8">
        <f t="shared" si="11"/>
        <v>0.41318699999999997</v>
      </c>
      <c r="K123" s="8"/>
      <c r="L123" s="8">
        <f>help_quarterly_to_monthly!N123</f>
        <v>6647.4916989301228</v>
      </c>
      <c r="M123" s="8">
        <f t="shared" si="8"/>
        <v>-1.3161979606897685</v>
      </c>
      <c r="N123" s="8"/>
      <c r="O123" s="1">
        <v>63.5</v>
      </c>
      <c r="P123" s="17">
        <v>-0.195069008737004</v>
      </c>
      <c r="Q123" s="8"/>
      <c r="R123" s="8"/>
      <c r="S123" s="9">
        <v>-0.106990530419021</v>
      </c>
      <c r="T123" s="8"/>
      <c r="U123" s="8">
        <f t="shared" si="9"/>
        <v>4.68</v>
      </c>
      <c r="V123" s="8">
        <f t="shared" si="10"/>
        <v>4.68</v>
      </c>
    </row>
    <row r="124" spans="1:22" x14ac:dyDescent="0.2">
      <c r="A124">
        <v>1977</v>
      </c>
      <c r="B124">
        <v>3</v>
      </c>
      <c r="C124" s="12">
        <v>46.715800000000002</v>
      </c>
      <c r="D124" s="1">
        <v>59.6</v>
      </c>
      <c r="E124" s="1">
        <v>60</v>
      </c>
      <c r="F124" s="13">
        <v>4.6900000000000004</v>
      </c>
      <c r="G124" s="14">
        <v>7.4</v>
      </c>
      <c r="H124" s="13">
        <v>1.66</v>
      </c>
      <c r="I124" s="13">
        <v>1.07</v>
      </c>
      <c r="J124" s="8">
        <f t="shared" si="11"/>
        <v>0.38859300000000002</v>
      </c>
      <c r="K124" s="8"/>
      <c r="L124" s="8">
        <f>help_quarterly_to_monthly!N124</f>
        <v>6665.5175623776295</v>
      </c>
      <c r="M124" s="8">
        <f t="shared" si="8"/>
        <v>-0.9276049606897685</v>
      </c>
      <c r="N124" s="8"/>
      <c r="O124" s="1">
        <v>64.099999999999994</v>
      </c>
      <c r="P124" s="17">
        <v>-0.16729822246898901</v>
      </c>
      <c r="Q124" s="8"/>
      <c r="R124" s="8"/>
      <c r="S124" s="9">
        <v>-0.25932971030590601</v>
      </c>
      <c r="T124" s="8"/>
      <c r="U124" s="8">
        <f t="shared" si="9"/>
        <v>4.6900000000000004</v>
      </c>
      <c r="V124" s="8">
        <f t="shared" si="10"/>
        <v>4.6900000000000004</v>
      </c>
    </row>
    <row r="125" spans="1:22" x14ac:dyDescent="0.2">
      <c r="A125">
        <v>1977</v>
      </c>
      <c r="B125">
        <v>4</v>
      </c>
      <c r="C125" s="12">
        <v>47.171900000000001</v>
      </c>
      <c r="D125" s="1">
        <v>60</v>
      </c>
      <c r="E125" s="1">
        <v>60.3</v>
      </c>
      <c r="F125" s="13">
        <v>4.7300000000000004</v>
      </c>
      <c r="G125" s="14">
        <v>7.2</v>
      </c>
      <c r="H125" s="13">
        <v>1.7</v>
      </c>
      <c r="I125" s="13">
        <v>0.65</v>
      </c>
      <c r="J125" s="8">
        <f t="shared" si="11"/>
        <v>0.21643499999999999</v>
      </c>
      <c r="K125" s="8"/>
      <c r="L125" s="8">
        <f>help_quarterly_to_monthly!N125</f>
        <v>6683.592306179964</v>
      </c>
      <c r="M125" s="8">
        <f t="shared" si="8"/>
        <v>-0.71116996068976845</v>
      </c>
      <c r="N125" s="8"/>
      <c r="O125" s="1">
        <v>64.900000000000006</v>
      </c>
      <c r="P125" s="17">
        <v>-0.24835075004826601</v>
      </c>
      <c r="Q125" s="8"/>
      <c r="R125" s="8"/>
      <c r="S125" s="9">
        <v>-8.75276189138052E-2</v>
      </c>
      <c r="T125" s="8"/>
      <c r="U125" s="8">
        <f t="shared" si="9"/>
        <v>4.7300000000000004</v>
      </c>
      <c r="V125" s="8">
        <f t="shared" si="10"/>
        <v>4.7300000000000004</v>
      </c>
    </row>
    <row r="126" spans="1:22" x14ac:dyDescent="0.2">
      <c r="A126">
        <v>1977</v>
      </c>
      <c r="B126">
        <v>5</v>
      </c>
      <c r="C126" s="12">
        <v>47.540999999999997</v>
      </c>
      <c r="D126" s="1">
        <v>60.2</v>
      </c>
      <c r="E126" s="1">
        <v>60.6</v>
      </c>
      <c r="F126" s="13">
        <v>5.35</v>
      </c>
      <c r="G126" s="14">
        <v>7</v>
      </c>
      <c r="H126" s="13">
        <v>1.55</v>
      </c>
      <c r="I126" s="13">
        <v>0.66</v>
      </c>
      <c r="J126" s="8">
        <f t="shared" si="11"/>
        <v>0.22053400000000001</v>
      </c>
      <c r="K126" s="8"/>
      <c r="L126" s="8">
        <f>help_quarterly_to_monthly!N126</f>
        <v>6701.7160628849779</v>
      </c>
      <c r="M126" s="8">
        <f t="shared" si="8"/>
        <v>-0.49063596068976845</v>
      </c>
      <c r="N126" s="8"/>
      <c r="O126" s="1">
        <v>65.2</v>
      </c>
      <c r="P126" s="17">
        <v>-0.25801086956532299</v>
      </c>
      <c r="Q126" s="8"/>
      <c r="R126" s="8"/>
      <c r="S126" s="9">
        <v>-7.1042281577621005E-2</v>
      </c>
      <c r="T126" s="8"/>
      <c r="U126" s="8">
        <f t="shared" si="9"/>
        <v>5.35</v>
      </c>
      <c r="V126" s="8">
        <f t="shared" si="10"/>
        <v>5.35</v>
      </c>
    </row>
    <row r="127" spans="1:22" x14ac:dyDescent="0.2">
      <c r="A127">
        <v>1977</v>
      </c>
      <c r="B127">
        <v>6</v>
      </c>
      <c r="C127" s="12">
        <v>47.906300000000002</v>
      </c>
      <c r="D127" s="1">
        <v>60.5</v>
      </c>
      <c r="E127" s="1">
        <v>61</v>
      </c>
      <c r="F127" s="13">
        <v>5.39</v>
      </c>
      <c r="G127" s="14">
        <v>7.2</v>
      </c>
      <c r="H127" s="13">
        <v>1.63</v>
      </c>
      <c r="I127" s="13">
        <v>0.71</v>
      </c>
      <c r="J127" s="8">
        <f t="shared" si="11"/>
        <v>0.24102899999999999</v>
      </c>
      <c r="K127" s="8"/>
      <c r="L127" s="8">
        <f>help_quarterly_to_monthly!N127</f>
        <v>6720.1256764905584</v>
      </c>
      <c r="M127" s="8">
        <f t="shared" si="8"/>
        <v>-0.24960696068976845</v>
      </c>
      <c r="N127" s="8"/>
      <c r="O127" s="1">
        <v>65</v>
      </c>
      <c r="P127" s="17">
        <v>-0.26834975855156401</v>
      </c>
      <c r="Q127" s="8"/>
      <c r="R127" s="8"/>
      <c r="S127" s="9">
        <v>-0.15066388492063501</v>
      </c>
      <c r="T127" s="8"/>
      <c r="U127" s="8">
        <f t="shared" si="9"/>
        <v>5.39</v>
      </c>
      <c r="V127" s="8">
        <f t="shared" si="10"/>
        <v>5.39</v>
      </c>
    </row>
    <row r="128" spans="1:22" x14ac:dyDescent="0.2">
      <c r="A128">
        <v>1977</v>
      </c>
      <c r="B128">
        <v>7</v>
      </c>
      <c r="C128" s="12">
        <v>47.971400000000003</v>
      </c>
      <c r="D128" s="1">
        <v>60.8</v>
      </c>
      <c r="E128" s="1">
        <v>61.2</v>
      </c>
      <c r="F128" s="13">
        <v>5.42</v>
      </c>
      <c r="G128" s="14">
        <v>6.9</v>
      </c>
      <c r="H128" s="13">
        <v>1.54</v>
      </c>
      <c r="I128" s="13">
        <v>0.36</v>
      </c>
      <c r="J128" s="8">
        <f t="shared" si="11"/>
        <v>9.7563999999999998E-2</v>
      </c>
      <c r="K128" s="8"/>
      <c r="L128" s="8">
        <f>help_quarterly_to_monthly!N128</f>
        <v>6738.5858613035734</v>
      </c>
      <c r="M128" s="8">
        <f t="shared" si="8"/>
        <v>-0.15204296068976847</v>
      </c>
      <c r="N128" s="8"/>
      <c r="O128" s="1">
        <v>65.099999999999994</v>
      </c>
      <c r="P128" s="17">
        <v>-0.18328051393011399</v>
      </c>
      <c r="Q128" s="8"/>
      <c r="R128" s="8"/>
      <c r="S128" s="9">
        <v>-0.27784743644537002</v>
      </c>
      <c r="T128" s="8"/>
      <c r="U128" s="8">
        <f t="shared" si="9"/>
        <v>5.42</v>
      </c>
      <c r="V128" s="8">
        <f t="shared" si="10"/>
        <v>5.42</v>
      </c>
    </row>
    <row r="129" spans="1:22" x14ac:dyDescent="0.2">
      <c r="A129">
        <v>1977</v>
      </c>
      <c r="B129">
        <v>8</v>
      </c>
      <c r="C129" s="12">
        <v>48.015700000000002</v>
      </c>
      <c r="D129" s="1">
        <v>61.1</v>
      </c>
      <c r="E129" s="1">
        <v>61.5</v>
      </c>
      <c r="F129" s="13">
        <v>5.9</v>
      </c>
      <c r="G129" s="14">
        <v>7</v>
      </c>
      <c r="H129" s="13">
        <v>1.42</v>
      </c>
      <c r="I129" s="13">
        <v>0.27</v>
      </c>
      <c r="J129" s="8">
        <f t="shared" si="11"/>
        <v>6.0673000000000005E-2</v>
      </c>
      <c r="K129" s="8"/>
      <c r="L129" s="8">
        <f>help_quarterly_to_monthly!N129</f>
        <v>6757.0967562431033</v>
      </c>
      <c r="M129" s="8">
        <f t="shared" si="8"/>
        <v>-9.1369960689768479E-2</v>
      </c>
      <c r="N129" s="8"/>
      <c r="O129" s="1">
        <v>65</v>
      </c>
      <c r="P129" s="17">
        <v>-0.1894348090528</v>
      </c>
      <c r="Q129" s="8"/>
      <c r="R129" s="8"/>
      <c r="S129" s="9">
        <v>-1.4530855892369901E-2</v>
      </c>
      <c r="T129" s="8"/>
      <c r="U129" s="8">
        <f t="shared" si="9"/>
        <v>5.9</v>
      </c>
      <c r="V129" s="8">
        <f t="shared" si="10"/>
        <v>5.9</v>
      </c>
    </row>
    <row r="130" spans="1:22" x14ac:dyDescent="0.2">
      <c r="A130">
        <v>1977</v>
      </c>
      <c r="B130">
        <v>9</v>
      </c>
      <c r="C130" s="12">
        <v>48.209699999999998</v>
      </c>
      <c r="D130" s="1">
        <v>61.3</v>
      </c>
      <c r="E130" s="1">
        <v>61.8</v>
      </c>
      <c r="F130" s="13">
        <v>6.14</v>
      </c>
      <c r="G130" s="14">
        <v>6.8</v>
      </c>
      <c r="H130" s="13">
        <v>1.46</v>
      </c>
      <c r="I130" s="13">
        <v>0.42</v>
      </c>
      <c r="J130" s="8">
        <f t="shared" si="11"/>
        <v>0.12215799999999997</v>
      </c>
      <c r="K130" s="8"/>
      <c r="L130" s="8">
        <f>help_quarterly_to_monthly!N130</f>
        <v>6776.0622751404389</v>
      </c>
      <c r="M130" s="8">
        <f t="shared" si="8"/>
        <v>3.0788039310231496E-2</v>
      </c>
      <c r="N130" s="8"/>
      <c r="O130" s="1">
        <v>65.3</v>
      </c>
      <c r="P130" s="17">
        <v>-0.14124587756641699</v>
      </c>
      <c r="Q130" s="8"/>
      <c r="R130" s="8"/>
      <c r="S130" s="9">
        <v>1.72790709290754E-2</v>
      </c>
      <c r="T130" s="8"/>
      <c r="U130" s="8">
        <f t="shared" si="9"/>
        <v>6.14</v>
      </c>
      <c r="V130" s="8">
        <f t="shared" si="10"/>
        <v>6.14</v>
      </c>
    </row>
    <row r="131" spans="1:22" x14ac:dyDescent="0.2">
      <c r="A131">
        <v>1977</v>
      </c>
      <c r="B131">
        <v>10</v>
      </c>
      <c r="C131" s="12">
        <v>48.283900000000003</v>
      </c>
      <c r="D131" s="1">
        <v>61.6</v>
      </c>
      <c r="E131" s="1">
        <v>62</v>
      </c>
      <c r="F131" s="13">
        <v>6.47</v>
      </c>
      <c r="G131" s="14">
        <v>6.8</v>
      </c>
      <c r="H131" s="13">
        <v>1.37</v>
      </c>
      <c r="I131" s="13">
        <v>0.44</v>
      </c>
      <c r="J131" s="8">
        <f t="shared" si="11"/>
        <v>0.13035599999999997</v>
      </c>
      <c r="K131" s="8"/>
      <c r="L131" s="8">
        <f>help_quarterly_to_monthly!N131</f>
        <v>6795.0810256134082</v>
      </c>
      <c r="M131" s="8">
        <f t="shared" si="8"/>
        <v>0.16114403931023147</v>
      </c>
      <c r="N131" s="8"/>
      <c r="O131" s="1">
        <v>65.599999999999994</v>
      </c>
      <c r="P131" s="17">
        <v>-0.151359083436367</v>
      </c>
      <c r="Q131" s="8"/>
      <c r="R131" s="8"/>
      <c r="S131" s="9">
        <v>-5.4851676900987002E-2</v>
      </c>
      <c r="T131" s="8"/>
      <c r="U131" s="8">
        <f t="shared" si="9"/>
        <v>6.47</v>
      </c>
      <c r="V131" s="8">
        <f t="shared" si="10"/>
        <v>6.47</v>
      </c>
    </row>
    <row r="132" spans="1:22" x14ac:dyDescent="0.2">
      <c r="A132">
        <v>1977</v>
      </c>
      <c r="B132">
        <v>11</v>
      </c>
      <c r="C132" s="12">
        <v>48.375500000000002</v>
      </c>
      <c r="D132" s="1">
        <v>62</v>
      </c>
      <c r="E132" s="1">
        <v>62.3</v>
      </c>
      <c r="F132" s="13">
        <v>6.51</v>
      </c>
      <c r="G132" s="14">
        <v>6.8</v>
      </c>
      <c r="H132" s="13">
        <v>1.37</v>
      </c>
      <c r="I132" s="13">
        <v>0.52</v>
      </c>
      <c r="J132" s="8">
        <f t="shared" si="11"/>
        <v>0.16314800000000002</v>
      </c>
      <c r="K132" s="8"/>
      <c r="L132" s="8">
        <f>help_quarterly_to_monthly!N132</f>
        <v>6814.1531570700317</v>
      </c>
      <c r="M132" s="8">
        <f t="shared" ref="M132:M145" si="12">M133-J133</f>
        <v>0.32429203931023148</v>
      </c>
      <c r="N132" s="8"/>
      <c r="O132" s="1">
        <v>65.8</v>
      </c>
      <c r="P132" s="17">
        <v>-0.13493632365474401</v>
      </c>
      <c r="Q132" s="8"/>
      <c r="R132" s="8"/>
      <c r="S132" s="9">
        <v>-6.3586027559755801E-2</v>
      </c>
      <c r="T132" s="8"/>
      <c r="U132" s="8">
        <f t="shared" si="9"/>
        <v>6.51</v>
      </c>
      <c r="V132" s="8">
        <f t="shared" si="10"/>
        <v>6.51</v>
      </c>
    </row>
    <row r="133" spans="1:22" x14ac:dyDescent="0.2">
      <c r="A133">
        <v>1977</v>
      </c>
      <c r="B133">
        <v>12</v>
      </c>
      <c r="C133" s="12">
        <v>48.457299999999996</v>
      </c>
      <c r="D133" s="1">
        <v>62.3</v>
      </c>
      <c r="E133" s="1">
        <v>62.7</v>
      </c>
      <c r="F133" s="13">
        <v>6.56</v>
      </c>
      <c r="G133" s="14">
        <v>6.4</v>
      </c>
      <c r="H133" s="13">
        <v>1.3</v>
      </c>
      <c r="I133" s="13">
        <v>0.79</v>
      </c>
      <c r="J133" s="8">
        <f t="shared" si="11"/>
        <v>0.27382100000000004</v>
      </c>
      <c r="K133" s="8"/>
      <c r="L133" s="8">
        <f>help_quarterly_to_monthly!N133</f>
        <v>6833.5718287695327</v>
      </c>
      <c r="M133" s="8">
        <f t="shared" si="12"/>
        <v>0.59811303931023152</v>
      </c>
      <c r="N133" s="8"/>
      <c r="O133" s="1">
        <v>66.2</v>
      </c>
      <c r="P133" s="17">
        <v>-0.33313321778498201</v>
      </c>
      <c r="Q133" s="8"/>
      <c r="R133" s="8"/>
      <c r="S133" s="9">
        <v>-0.13185566126692</v>
      </c>
      <c r="T133" s="8"/>
      <c r="U133" s="8">
        <f t="shared" si="9"/>
        <v>6.56</v>
      </c>
      <c r="V133" s="8">
        <f t="shared" si="10"/>
        <v>6.56</v>
      </c>
    </row>
    <row r="134" spans="1:22" x14ac:dyDescent="0.2">
      <c r="A134">
        <v>1978</v>
      </c>
      <c r="B134">
        <v>1</v>
      </c>
      <c r="C134" s="12">
        <v>47.751199999999997</v>
      </c>
      <c r="D134" s="1">
        <v>62.7</v>
      </c>
      <c r="E134" s="1">
        <v>63.1</v>
      </c>
      <c r="F134" s="13">
        <v>6.7</v>
      </c>
      <c r="G134" s="14">
        <v>6.4</v>
      </c>
      <c r="H134" s="13">
        <v>1.21</v>
      </c>
      <c r="I134" s="13">
        <v>-1.24</v>
      </c>
      <c r="J134" s="8">
        <f t="shared" si="11"/>
        <v>-0.55827599999999999</v>
      </c>
      <c r="K134" s="8"/>
      <c r="L134" s="8">
        <f>help_quarterly_to_monthly!N134</f>
        <v>6853.0458389391224</v>
      </c>
      <c r="M134" s="8">
        <f t="shared" si="12"/>
        <v>3.9837039310231526E-2</v>
      </c>
      <c r="N134" s="8"/>
      <c r="O134" s="1">
        <v>66.8</v>
      </c>
      <c r="P134" s="17">
        <v>-0.33916394944790201</v>
      </c>
      <c r="Q134" s="8"/>
      <c r="R134" s="8"/>
      <c r="S134" s="9">
        <v>-0.23789449549341199</v>
      </c>
      <c r="T134" s="8"/>
      <c r="U134" s="8">
        <f t="shared" si="9"/>
        <v>6.7</v>
      </c>
      <c r="V134" s="8">
        <f t="shared" si="10"/>
        <v>6.7</v>
      </c>
    </row>
    <row r="135" spans="1:22" x14ac:dyDescent="0.2">
      <c r="A135">
        <v>1978</v>
      </c>
      <c r="B135">
        <v>2</v>
      </c>
      <c r="C135" s="12">
        <v>48.009799999999998</v>
      </c>
      <c r="D135" s="1">
        <v>63</v>
      </c>
      <c r="E135" s="1">
        <v>63.4</v>
      </c>
      <c r="F135" s="13">
        <v>6.78</v>
      </c>
      <c r="G135" s="14">
        <v>6.3</v>
      </c>
      <c r="H135" s="13">
        <v>1.17</v>
      </c>
      <c r="I135" s="13">
        <v>1.02</v>
      </c>
      <c r="J135" s="8">
        <f t="shared" si="11"/>
        <v>0.36809799999999998</v>
      </c>
      <c r="K135" s="8"/>
      <c r="L135" s="8">
        <f>help_quarterly_to_monthly!N135</f>
        <v>6872.5753452798954</v>
      </c>
      <c r="M135" s="8">
        <f t="shared" si="12"/>
        <v>0.40793503931023151</v>
      </c>
      <c r="N135" s="8"/>
      <c r="O135" s="1">
        <v>67.5</v>
      </c>
      <c r="P135" s="17">
        <v>-0.34106836500481302</v>
      </c>
      <c r="Q135" s="8"/>
      <c r="R135" s="8"/>
      <c r="S135" s="9">
        <v>6.31548803595324E-2</v>
      </c>
      <c r="T135" s="8"/>
      <c r="U135" s="8">
        <f t="shared" si="9"/>
        <v>6.78</v>
      </c>
      <c r="V135" s="8">
        <f t="shared" si="10"/>
        <v>6.78</v>
      </c>
    </row>
    <row r="136" spans="1:22" x14ac:dyDescent="0.2">
      <c r="A136">
        <v>1978</v>
      </c>
      <c r="B136">
        <v>3</v>
      </c>
      <c r="C136" s="12">
        <v>48.9358</v>
      </c>
      <c r="D136" s="1">
        <v>63.4</v>
      </c>
      <c r="E136" s="1">
        <v>63.8</v>
      </c>
      <c r="F136" s="13">
        <v>6.79</v>
      </c>
      <c r="G136" s="14">
        <v>6.3</v>
      </c>
      <c r="H136" s="13">
        <v>1.18</v>
      </c>
      <c r="I136" s="13">
        <v>1.31</v>
      </c>
      <c r="J136" s="8">
        <f t="shared" si="11"/>
        <v>0.48696900000000004</v>
      </c>
      <c r="K136" s="8"/>
      <c r="L136" s="8">
        <f>help_quarterly_to_monthly!N136</f>
        <v>6892.3019676923377</v>
      </c>
      <c r="M136" s="8">
        <f t="shared" si="12"/>
        <v>0.89490403931023155</v>
      </c>
      <c r="N136" s="8"/>
      <c r="O136" s="1">
        <v>68.099999999999994</v>
      </c>
      <c r="P136" s="17">
        <v>-0.33734823434240901</v>
      </c>
      <c r="Q136" s="8"/>
      <c r="R136" s="8"/>
      <c r="S136" s="9">
        <v>8.2723611661114603E-3</v>
      </c>
      <c r="T136" s="8"/>
      <c r="U136" s="8">
        <f t="shared" si="9"/>
        <v>6.79</v>
      </c>
      <c r="V136" s="8">
        <f t="shared" si="10"/>
        <v>6.79</v>
      </c>
    </row>
    <row r="137" spans="1:22" x14ac:dyDescent="0.2">
      <c r="A137">
        <v>1978</v>
      </c>
      <c r="B137">
        <v>4</v>
      </c>
      <c r="C137" s="12">
        <v>49.907400000000003</v>
      </c>
      <c r="D137" s="1">
        <v>63.9</v>
      </c>
      <c r="E137" s="1">
        <v>64.3</v>
      </c>
      <c r="F137" s="13">
        <v>6.89</v>
      </c>
      <c r="G137" s="14">
        <v>6.1</v>
      </c>
      <c r="H137" s="13">
        <v>1.17</v>
      </c>
      <c r="I137" s="13">
        <v>1.76</v>
      </c>
      <c r="J137" s="8">
        <f t="shared" si="11"/>
        <v>0.67142399999999991</v>
      </c>
      <c r="K137" s="8"/>
      <c r="L137" s="8">
        <f>help_quarterly_to_monthly!N137</f>
        <v>6912.0852122023698</v>
      </c>
      <c r="M137" s="8">
        <f t="shared" si="12"/>
        <v>1.5663280393102315</v>
      </c>
      <c r="N137" s="8"/>
      <c r="O137" s="1">
        <v>69</v>
      </c>
      <c r="P137" s="17">
        <v>-0.28577469822408902</v>
      </c>
      <c r="Q137" s="8"/>
      <c r="R137" s="8"/>
      <c r="S137" s="9">
        <v>-6.9354232257901896E-2</v>
      </c>
      <c r="T137" s="8"/>
      <c r="U137" s="8">
        <f t="shared" si="9"/>
        <v>6.89</v>
      </c>
      <c r="V137" s="8">
        <f t="shared" si="10"/>
        <v>6.89</v>
      </c>
    </row>
    <row r="138" spans="1:22" x14ac:dyDescent="0.2">
      <c r="A138">
        <v>1978</v>
      </c>
      <c r="B138">
        <v>5</v>
      </c>
      <c r="C138" s="12">
        <v>50.151299999999999</v>
      </c>
      <c r="D138" s="1">
        <v>64.5</v>
      </c>
      <c r="E138" s="1">
        <v>64.7</v>
      </c>
      <c r="F138" s="13">
        <v>7.36</v>
      </c>
      <c r="G138" s="14">
        <v>6</v>
      </c>
      <c r="H138" s="13">
        <v>1.1399999999999999</v>
      </c>
      <c r="I138" s="13">
        <v>0.36</v>
      </c>
      <c r="J138" s="8">
        <f t="shared" si="11"/>
        <v>9.7563999999999998E-2</v>
      </c>
      <c r="K138" s="8"/>
      <c r="L138" s="8">
        <f>help_quarterly_to_monthly!N138</f>
        <v>6931.9252413345921</v>
      </c>
      <c r="M138" s="8">
        <f t="shared" si="12"/>
        <v>1.6638920393102314</v>
      </c>
      <c r="N138" s="8"/>
      <c r="O138" s="1">
        <v>69.5</v>
      </c>
      <c r="P138" s="17">
        <v>-0.24331085192632901</v>
      </c>
      <c r="Q138" s="8"/>
      <c r="R138" s="8"/>
      <c r="S138" s="9">
        <v>-0.22958423829723201</v>
      </c>
      <c r="T138" s="8"/>
      <c r="U138" s="8">
        <f t="shared" si="9"/>
        <v>7.36</v>
      </c>
      <c r="V138" s="8">
        <f t="shared" si="10"/>
        <v>7.36</v>
      </c>
    </row>
    <row r="139" spans="1:22" x14ac:dyDescent="0.2">
      <c r="A139">
        <v>1978</v>
      </c>
      <c r="B139">
        <v>6</v>
      </c>
      <c r="C139" s="12">
        <v>50.475099999999998</v>
      </c>
      <c r="D139" s="1">
        <v>65</v>
      </c>
      <c r="E139" s="1">
        <v>65.2</v>
      </c>
      <c r="F139" s="13">
        <v>7.6</v>
      </c>
      <c r="G139" s="14">
        <v>5.9</v>
      </c>
      <c r="H139" s="13">
        <v>1.1399999999999999</v>
      </c>
      <c r="I139" s="13">
        <v>0.8</v>
      </c>
      <c r="J139" s="8">
        <f t="shared" si="11"/>
        <v>0.27792</v>
      </c>
      <c r="K139" s="8"/>
      <c r="L139" s="8">
        <f>help_quarterly_to_monthly!N139</f>
        <v>6952.1395187720664</v>
      </c>
      <c r="M139" s="8">
        <f t="shared" si="12"/>
        <v>1.9418120393102314</v>
      </c>
      <c r="N139" s="8"/>
      <c r="O139" s="1">
        <v>70</v>
      </c>
      <c r="P139" s="17">
        <v>-0.44391812054251401</v>
      </c>
      <c r="Q139" s="8"/>
      <c r="R139" s="8"/>
      <c r="S139" s="9">
        <v>0.19702241968887199</v>
      </c>
      <c r="T139" s="8"/>
      <c r="U139" s="8">
        <f t="shared" si="9"/>
        <v>7.6</v>
      </c>
      <c r="V139" s="8">
        <f t="shared" si="10"/>
        <v>7.6</v>
      </c>
    </row>
    <row r="140" spans="1:22" x14ac:dyDescent="0.2">
      <c r="A140">
        <v>1978</v>
      </c>
      <c r="B140">
        <v>7</v>
      </c>
      <c r="C140" s="12">
        <v>50.437100000000001</v>
      </c>
      <c r="D140" s="1">
        <v>65.5</v>
      </c>
      <c r="E140" s="1">
        <v>65.599999999999994</v>
      </c>
      <c r="F140" s="13">
        <v>7.81</v>
      </c>
      <c r="G140" s="14">
        <v>6.2</v>
      </c>
      <c r="H140" s="13">
        <v>0.96</v>
      </c>
      <c r="I140" s="13">
        <v>-0.1</v>
      </c>
      <c r="J140" s="8">
        <f t="shared" si="11"/>
        <v>-9.0990000000000001E-2</v>
      </c>
      <c r="K140" s="8"/>
      <c r="L140" s="8">
        <f>help_quarterly_to_monthly!N140</f>
        <v>6972.4127433271415</v>
      </c>
      <c r="M140" s="8">
        <f t="shared" si="12"/>
        <v>1.8508220393102315</v>
      </c>
      <c r="N140" s="8"/>
      <c r="O140" s="1">
        <v>70.400000000000006</v>
      </c>
      <c r="P140" s="17">
        <v>-0.36249770153128702</v>
      </c>
      <c r="Q140" s="8"/>
      <c r="R140" s="8"/>
      <c r="S140" s="9">
        <v>-0.17270248246999201</v>
      </c>
      <c r="T140" s="8"/>
      <c r="U140" s="8">
        <f t="shared" si="9"/>
        <v>7.81</v>
      </c>
      <c r="V140" s="8">
        <f t="shared" si="10"/>
        <v>7.81</v>
      </c>
    </row>
    <row r="141" spans="1:22" x14ac:dyDescent="0.2">
      <c r="A141">
        <v>1978</v>
      </c>
      <c r="B141">
        <v>8</v>
      </c>
      <c r="C141" s="12">
        <v>50.639299999999999</v>
      </c>
      <c r="D141" s="1">
        <v>65.900000000000006</v>
      </c>
      <c r="E141" s="1">
        <v>66.099999999999994</v>
      </c>
      <c r="F141" s="13">
        <v>8.0399999999999991</v>
      </c>
      <c r="G141" s="14">
        <v>5.9</v>
      </c>
      <c r="H141" s="13">
        <v>1.07</v>
      </c>
      <c r="I141" s="13">
        <v>0.7</v>
      </c>
      <c r="J141" s="8">
        <f t="shared" si="11"/>
        <v>0.23692999999999997</v>
      </c>
      <c r="K141" s="8"/>
      <c r="L141" s="8">
        <f>help_quarterly_to_monthly!N141</f>
        <v>6992.7450868962505</v>
      </c>
      <c r="M141" s="8">
        <f t="shared" si="12"/>
        <v>2.0877520393102316</v>
      </c>
      <c r="N141" s="8"/>
      <c r="O141" s="1">
        <v>70.400000000000006</v>
      </c>
      <c r="P141" s="17">
        <v>-0.388378853877833</v>
      </c>
      <c r="Q141" s="8"/>
      <c r="R141" s="8"/>
      <c r="S141" s="9">
        <v>-0.117817808430631</v>
      </c>
      <c r="T141" s="8"/>
      <c r="U141" s="8">
        <f t="shared" ref="U141:U204" si="13">F141</f>
        <v>8.0399999999999991</v>
      </c>
      <c r="V141" s="8">
        <f t="shared" si="10"/>
        <v>8.0399999999999991</v>
      </c>
    </row>
    <row r="142" spans="1:22" x14ac:dyDescent="0.2">
      <c r="A142">
        <v>1978</v>
      </c>
      <c r="B142">
        <v>9</v>
      </c>
      <c r="C142" s="12">
        <v>50.763100000000001</v>
      </c>
      <c r="D142" s="1">
        <v>66.5</v>
      </c>
      <c r="E142" s="1">
        <v>66.7</v>
      </c>
      <c r="F142" s="13">
        <v>8.4499999999999993</v>
      </c>
      <c r="G142" s="14">
        <v>6</v>
      </c>
      <c r="H142" s="13">
        <v>1</v>
      </c>
      <c r="I142" s="13">
        <v>0.27</v>
      </c>
      <c r="J142" s="8">
        <f t="shared" si="11"/>
        <v>6.0673000000000005E-2</v>
      </c>
      <c r="K142" s="8"/>
      <c r="L142" s="8">
        <f>help_quarterly_to_monthly!N142</f>
        <v>7013.3827537246743</v>
      </c>
      <c r="M142" s="8">
        <f t="shared" si="12"/>
        <v>2.1484250393102315</v>
      </c>
      <c r="N142" s="8"/>
      <c r="O142" s="1">
        <v>71</v>
      </c>
      <c r="P142" s="17">
        <v>-0.31676325497506502</v>
      </c>
      <c r="Q142" s="8"/>
      <c r="R142" s="8"/>
      <c r="S142" s="9">
        <v>-0.19892758787685999</v>
      </c>
      <c r="T142" s="8"/>
      <c r="U142" s="8">
        <f t="shared" si="13"/>
        <v>8.4499999999999993</v>
      </c>
      <c r="V142" s="8">
        <f t="shared" ref="V142:V205" si="14">F142</f>
        <v>8.4499999999999993</v>
      </c>
    </row>
    <row r="143" spans="1:22" x14ac:dyDescent="0.2">
      <c r="A143">
        <v>1978</v>
      </c>
      <c r="B143">
        <v>10</v>
      </c>
      <c r="C143" s="12">
        <v>51.152299999999997</v>
      </c>
      <c r="D143" s="1">
        <v>67.099999999999994</v>
      </c>
      <c r="E143" s="1">
        <v>67.2</v>
      </c>
      <c r="F143" s="13">
        <v>8.9600000000000009</v>
      </c>
      <c r="G143" s="14">
        <v>5.8</v>
      </c>
      <c r="H143" s="13">
        <v>0.95</v>
      </c>
      <c r="I143" s="13">
        <v>0.74</v>
      </c>
      <c r="J143" s="8">
        <f t="shared" si="11"/>
        <v>0.253326</v>
      </c>
      <c r="K143" s="8"/>
      <c r="L143" s="8">
        <f>help_quarterly_to_monthly!N143</f>
        <v>7034.0813284350161</v>
      </c>
      <c r="M143" s="8">
        <f t="shared" si="12"/>
        <v>2.4017510393102315</v>
      </c>
      <c r="N143" s="8"/>
      <c r="O143" s="1">
        <v>71.8</v>
      </c>
      <c r="P143" s="17">
        <v>-0.49864850163573499</v>
      </c>
      <c r="Q143" s="8"/>
      <c r="R143" s="8"/>
      <c r="S143" s="9">
        <v>9.6289670469352995E-2</v>
      </c>
      <c r="T143" s="8"/>
      <c r="U143" s="8">
        <f t="shared" si="13"/>
        <v>8.9600000000000009</v>
      </c>
      <c r="V143" s="8">
        <f t="shared" si="14"/>
        <v>8.9600000000000009</v>
      </c>
    </row>
    <row r="144" spans="1:22" x14ac:dyDescent="0.2">
      <c r="A144">
        <v>1978</v>
      </c>
      <c r="B144">
        <v>11</v>
      </c>
      <c r="C144" s="12">
        <v>51.5456</v>
      </c>
      <c r="D144" s="1">
        <v>67.5</v>
      </c>
      <c r="E144" s="1">
        <v>67.599999999999994</v>
      </c>
      <c r="F144" s="13">
        <v>9.76</v>
      </c>
      <c r="G144" s="14">
        <v>5.9</v>
      </c>
      <c r="H144" s="13">
        <v>1.02</v>
      </c>
      <c r="I144" s="13">
        <v>0.72</v>
      </c>
      <c r="J144" s="8">
        <f t="shared" si="11"/>
        <v>0.24512800000000001</v>
      </c>
      <c r="K144" s="8"/>
      <c r="L144" s="8">
        <f>help_quarterly_to_monthly!N144</f>
        <v>7054.8409907845435</v>
      </c>
      <c r="M144" s="8">
        <f t="shared" si="12"/>
        <v>2.6468790393102317</v>
      </c>
      <c r="N144" s="8"/>
      <c r="O144" s="1">
        <v>72.099999999999994</v>
      </c>
      <c r="P144" s="17">
        <v>-0.25226907262075599</v>
      </c>
      <c r="Q144" s="8"/>
      <c r="R144" s="8"/>
      <c r="S144" s="9">
        <v>0.14566360504647399</v>
      </c>
      <c r="T144" s="8"/>
      <c r="U144" s="8">
        <f t="shared" si="13"/>
        <v>9.76</v>
      </c>
      <c r="V144" s="8">
        <f t="shared" si="14"/>
        <v>9.76</v>
      </c>
    </row>
    <row r="145" spans="1:22" x14ac:dyDescent="0.2">
      <c r="A145">
        <v>1978</v>
      </c>
      <c r="B145">
        <v>12</v>
      </c>
      <c r="C145" s="12">
        <v>51.805999999999997</v>
      </c>
      <c r="D145" s="1">
        <v>67.900000000000006</v>
      </c>
      <c r="E145" s="1">
        <v>68</v>
      </c>
      <c r="F145" s="13">
        <v>10.029999999999999</v>
      </c>
      <c r="G145" s="14">
        <v>6</v>
      </c>
      <c r="H145" s="13">
        <v>0.93</v>
      </c>
      <c r="I145" s="13">
        <v>0.51</v>
      </c>
      <c r="J145" s="8">
        <f t="shared" si="11"/>
        <v>0.159049</v>
      </c>
      <c r="K145" s="8"/>
      <c r="L145" s="8">
        <f>help_quarterly_to_monthly!N145</f>
        <v>7076.184158383563</v>
      </c>
      <c r="M145" s="8">
        <f t="shared" si="12"/>
        <v>2.8059280393102317</v>
      </c>
      <c r="N145" s="8"/>
      <c r="O145" s="1">
        <v>72.7</v>
      </c>
      <c r="P145" s="17">
        <v>-0.38395289623541901</v>
      </c>
      <c r="Q145" s="8"/>
      <c r="R145" s="8"/>
      <c r="S145" s="9">
        <v>-5.2778875013594399E-2</v>
      </c>
      <c r="T145" s="8"/>
      <c r="U145" s="8">
        <f t="shared" si="13"/>
        <v>10.029999999999999</v>
      </c>
      <c r="V145" s="8">
        <f t="shared" si="14"/>
        <v>10.029999999999999</v>
      </c>
    </row>
    <row r="146" spans="1:22" x14ac:dyDescent="0.2">
      <c r="A146">
        <v>1979</v>
      </c>
      <c r="B146">
        <v>1</v>
      </c>
      <c r="C146" s="12">
        <v>51.524999999999999</v>
      </c>
      <c r="D146" s="1">
        <v>68.5</v>
      </c>
      <c r="E146" s="1">
        <v>68.5</v>
      </c>
      <c r="F146" s="13">
        <v>10.07</v>
      </c>
      <c r="G146" s="14">
        <v>5.9</v>
      </c>
      <c r="H146" s="13">
        <v>1.03</v>
      </c>
      <c r="I146" s="13">
        <v>-0.38</v>
      </c>
      <c r="J146" s="8">
        <f t="shared" si="11"/>
        <v>-0.205762</v>
      </c>
      <c r="K146" s="8"/>
      <c r="L146" s="8">
        <f>help_quarterly_to_monthly!N146</f>
        <v>7097.5918959429355</v>
      </c>
      <c r="M146" s="8">
        <f>M147-J147</f>
        <v>2.6001660393102317</v>
      </c>
      <c r="N146" s="8"/>
      <c r="O146" s="1">
        <v>73.8</v>
      </c>
      <c r="P146" s="17">
        <v>-0.26049227126723401</v>
      </c>
      <c r="Q146" s="8"/>
      <c r="R146" s="8"/>
      <c r="S146" s="9">
        <v>0</v>
      </c>
      <c r="T146" s="8"/>
      <c r="U146" s="8">
        <f t="shared" si="13"/>
        <v>10.07</v>
      </c>
      <c r="V146" s="8">
        <f t="shared" si="14"/>
        <v>10.07</v>
      </c>
    </row>
    <row r="147" spans="1:22" x14ac:dyDescent="0.2">
      <c r="A147">
        <v>1979</v>
      </c>
      <c r="B147">
        <v>2</v>
      </c>
      <c r="C147" s="12">
        <v>51.777999999999999</v>
      </c>
      <c r="D147" s="1">
        <v>69.2</v>
      </c>
      <c r="E147" s="1">
        <v>69.2</v>
      </c>
      <c r="F147" s="13">
        <v>10.06</v>
      </c>
      <c r="G147" s="14">
        <v>5.9</v>
      </c>
      <c r="H147" s="13">
        <v>0.98</v>
      </c>
      <c r="I147" s="13">
        <v>0.13</v>
      </c>
      <c r="J147" s="8">
        <f t="shared" si="11"/>
        <v>3.2869999999999983E-3</v>
      </c>
      <c r="K147" s="8"/>
      <c r="L147" s="8">
        <f>help_quarterly_to_monthly!N147</f>
        <v>7119.0643988076254</v>
      </c>
      <c r="M147" s="8">
        <f t="shared" ref="M147:M209" si="15">M148-J148</f>
        <v>2.6034530393102315</v>
      </c>
      <c r="N147" s="8"/>
      <c r="O147" s="1">
        <v>74.900000000000006</v>
      </c>
      <c r="P147" s="17">
        <v>-0.31576871022585301</v>
      </c>
      <c r="Q147" s="8"/>
      <c r="R147" s="8"/>
      <c r="S147" s="9">
        <v>-0.15986243770859601</v>
      </c>
      <c r="T147" s="8"/>
      <c r="U147" s="8">
        <f t="shared" si="13"/>
        <v>10.06</v>
      </c>
      <c r="V147" s="8">
        <f t="shared" si="14"/>
        <v>10.06</v>
      </c>
    </row>
    <row r="148" spans="1:22" x14ac:dyDescent="0.2">
      <c r="A148">
        <v>1979</v>
      </c>
      <c r="B148">
        <v>3</v>
      </c>
      <c r="C148" s="12">
        <v>51.938200000000002</v>
      </c>
      <c r="D148" s="1">
        <v>69.900000000000006</v>
      </c>
      <c r="E148" s="1">
        <v>69.8</v>
      </c>
      <c r="F148" s="13">
        <v>10.09</v>
      </c>
      <c r="G148" s="14">
        <v>5.8</v>
      </c>
      <c r="H148" s="13">
        <v>1.1399999999999999</v>
      </c>
      <c r="I148" s="13">
        <v>1.01</v>
      </c>
      <c r="J148" s="8">
        <f t="shared" si="11"/>
        <v>0.36399900000000002</v>
      </c>
      <c r="K148" s="8"/>
      <c r="L148" s="8">
        <f>help_quarterly_to_monthly!N148</f>
        <v>7139.8637150661571</v>
      </c>
      <c r="M148" s="8">
        <f t="shared" si="15"/>
        <v>2.9674520393102317</v>
      </c>
      <c r="N148" s="8"/>
      <c r="O148" s="1">
        <v>75.8</v>
      </c>
      <c r="P148" s="17">
        <v>-0.18897664533372599</v>
      </c>
      <c r="Q148" s="8"/>
      <c r="R148" s="8"/>
      <c r="S148" s="9">
        <v>8.3461492412202798E-2</v>
      </c>
      <c r="T148" s="8"/>
      <c r="U148" s="8">
        <f t="shared" si="13"/>
        <v>10.09</v>
      </c>
      <c r="V148" s="8">
        <f t="shared" si="14"/>
        <v>10.09</v>
      </c>
    </row>
    <row r="149" spans="1:22" x14ac:dyDescent="0.2">
      <c r="A149">
        <v>1979</v>
      </c>
      <c r="B149">
        <v>4</v>
      </c>
      <c r="C149" s="12">
        <v>51.325099999999999</v>
      </c>
      <c r="D149" s="1">
        <v>70.599999999999994</v>
      </c>
      <c r="E149" s="1">
        <v>70.3</v>
      </c>
      <c r="F149" s="13">
        <v>10.01</v>
      </c>
      <c r="G149" s="14">
        <v>5.8</v>
      </c>
      <c r="H149" s="13">
        <v>1.1499999999999999</v>
      </c>
      <c r="I149" s="13">
        <v>-1.41</v>
      </c>
      <c r="J149" s="8">
        <f t="shared" si="11"/>
        <v>-0.62795900000000004</v>
      </c>
      <c r="K149" s="8"/>
      <c r="L149" s="8">
        <f>help_quarterly_to_monthly!N149</f>
        <v>7160.7237993600202</v>
      </c>
      <c r="M149" s="8">
        <f t="shared" si="15"/>
        <v>2.3394930393102316</v>
      </c>
      <c r="N149" s="8"/>
      <c r="O149" s="1">
        <v>76.900000000000006</v>
      </c>
      <c r="P149" s="17">
        <v>-0.23606375833512599</v>
      </c>
      <c r="Q149" s="8"/>
      <c r="R149" s="8"/>
      <c r="S149" s="9">
        <v>-8.8694021785535204E-2</v>
      </c>
      <c r="T149" s="8"/>
      <c r="U149" s="8">
        <f t="shared" si="13"/>
        <v>10.01</v>
      </c>
      <c r="V149" s="8">
        <f t="shared" si="14"/>
        <v>10.01</v>
      </c>
    </row>
    <row r="150" spans="1:22" x14ac:dyDescent="0.2">
      <c r="A150">
        <v>1979</v>
      </c>
      <c r="B150">
        <v>5</v>
      </c>
      <c r="C150" s="12">
        <v>51.778199999999998</v>
      </c>
      <c r="D150" s="1">
        <v>71.400000000000006</v>
      </c>
      <c r="E150" s="1">
        <v>70.8</v>
      </c>
      <c r="F150" s="13">
        <v>10.24</v>
      </c>
      <c r="G150" s="14">
        <v>5.6</v>
      </c>
      <c r="H150" s="13">
        <v>1.22</v>
      </c>
      <c r="I150" s="13">
        <v>1.1499999999999999</v>
      </c>
      <c r="J150" s="8">
        <f t="shared" ref="J150:J192" si="16">I150*0.4099-0.05</f>
        <v>0.42138499999999995</v>
      </c>
      <c r="K150" s="8"/>
      <c r="L150" s="8">
        <f>help_quarterly_to_monthly!N150</f>
        <v>7181.6448292312816</v>
      </c>
      <c r="M150" s="8">
        <f t="shared" si="15"/>
        <v>2.7608780393102315</v>
      </c>
      <c r="N150" s="8"/>
      <c r="O150" s="1">
        <v>77.5</v>
      </c>
      <c r="P150" s="17">
        <v>-0.25956790261518098</v>
      </c>
      <c r="Q150" s="8"/>
      <c r="R150" s="8"/>
      <c r="S150" s="9">
        <v>8.3576361738519997E-2</v>
      </c>
      <c r="T150" s="8"/>
      <c r="U150" s="8">
        <f t="shared" si="13"/>
        <v>10.24</v>
      </c>
      <c r="V150" s="8">
        <f t="shared" si="14"/>
        <v>10.24</v>
      </c>
    </row>
    <row r="151" spans="1:22" x14ac:dyDescent="0.2">
      <c r="A151">
        <v>1979</v>
      </c>
      <c r="B151">
        <v>6</v>
      </c>
      <c r="C151" s="12">
        <v>51.786499999999997</v>
      </c>
      <c r="D151" s="1">
        <v>72.2</v>
      </c>
      <c r="E151" s="1">
        <v>71.3</v>
      </c>
      <c r="F151" s="13">
        <v>10.29</v>
      </c>
      <c r="G151" s="14">
        <v>5.7</v>
      </c>
      <c r="H151" s="13">
        <v>1.47</v>
      </c>
      <c r="I151" s="13">
        <v>-0.05</v>
      </c>
      <c r="J151" s="8">
        <f t="shared" si="16"/>
        <v>-7.0495000000000002E-2</v>
      </c>
      <c r="K151" s="8"/>
      <c r="L151" s="8">
        <f>help_quarterly_to_monthly!N151</f>
        <v>7201.4446627491852</v>
      </c>
      <c r="M151" s="8">
        <f t="shared" si="15"/>
        <v>2.6903830393102313</v>
      </c>
      <c r="N151" s="8"/>
      <c r="O151" s="1">
        <v>78</v>
      </c>
      <c r="P151" s="17">
        <v>-0.182590814333707</v>
      </c>
      <c r="Q151" s="8"/>
      <c r="R151" s="8"/>
      <c r="S151" s="9">
        <v>0</v>
      </c>
      <c r="T151" s="8"/>
      <c r="U151" s="8">
        <f t="shared" si="13"/>
        <v>10.29</v>
      </c>
      <c r="V151" s="8">
        <f t="shared" si="14"/>
        <v>10.29</v>
      </c>
    </row>
    <row r="152" spans="1:22" x14ac:dyDescent="0.2">
      <c r="A152">
        <v>1979</v>
      </c>
      <c r="B152">
        <v>7</v>
      </c>
      <c r="C152" s="12">
        <v>51.7029</v>
      </c>
      <c r="D152" s="1">
        <v>73</v>
      </c>
      <c r="E152" s="1">
        <v>71.900000000000006</v>
      </c>
      <c r="F152" s="13">
        <v>10.47</v>
      </c>
      <c r="G152" s="14">
        <v>5.7</v>
      </c>
      <c r="H152" s="13">
        <v>1.34</v>
      </c>
      <c r="I152" s="13">
        <v>-0.16</v>
      </c>
      <c r="J152" s="8">
        <f t="shared" si="16"/>
        <v>-0.11558400000000001</v>
      </c>
      <c r="K152" s="8"/>
      <c r="L152" s="8">
        <f>help_quarterly_to_monthly!N152</f>
        <v>7221.2990845148715</v>
      </c>
      <c r="M152" s="8">
        <f t="shared" si="15"/>
        <v>2.5747990393102311</v>
      </c>
      <c r="N152" s="8"/>
      <c r="O152" s="1">
        <v>79.2</v>
      </c>
      <c r="P152" s="17">
        <v>-0.25748404432966598</v>
      </c>
      <c r="Q152" s="8"/>
      <c r="R152" s="8"/>
      <c r="S152" s="9">
        <v>0.69412839230883205</v>
      </c>
      <c r="T152" s="8"/>
      <c r="U152" s="8">
        <f t="shared" si="13"/>
        <v>10.47</v>
      </c>
      <c r="V152" s="8">
        <f t="shared" si="14"/>
        <v>10.47</v>
      </c>
    </row>
    <row r="153" spans="1:22" x14ac:dyDescent="0.2">
      <c r="A153">
        <v>1979</v>
      </c>
      <c r="B153">
        <v>8</v>
      </c>
      <c r="C153" s="12">
        <v>51.3658</v>
      </c>
      <c r="D153" s="1">
        <v>73.7</v>
      </c>
      <c r="E153" s="1">
        <v>72.7</v>
      </c>
      <c r="F153" s="13">
        <v>10.94</v>
      </c>
      <c r="G153" s="14">
        <v>6</v>
      </c>
      <c r="H153" s="13">
        <v>1.32</v>
      </c>
      <c r="I153" s="13">
        <v>-0.44</v>
      </c>
      <c r="J153" s="8">
        <f t="shared" si="16"/>
        <v>-0.23035600000000001</v>
      </c>
      <c r="K153" s="8"/>
      <c r="L153" s="8">
        <f>help_quarterly_to_monthly!N153</f>
        <v>7241.2082450284097</v>
      </c>
      <c r="M153" s="8">
        <f t="shared" si="15"/>
        <v>2.3444430393102311</v>
      </c>
      <c r="N153" s="8"/>
      <c r="O153" s="1">
        <v>79.599999999999994</v>
      </c>
      <c r="P153" s="17">
        <v>-0.33794542399350203</v>
      </c>
      <c r="Q153" s="8"/>
      <c r="R153" s="8"/>
      <c r="S153" s="9">
        <v>0.33103427761757598</v>
      </c>
      <c r="T153" s="8"/>
      <c r="U153" s="8">
        <f t="shared" si="13"/>
        <v>10.94</v>
      </c>
      <c r="V153" s="8">
        <f t="shared" si="14"/>
        <v>10.94</v>
      </c>
    </row>
    <row r="154" spans="1:22" x14ac:dyDescent="0.2">
      <c r="A154">
        <v>1979</v>
      </c>
      <c r="B154">
        <v>9</v>
      </c>
      <c r="C154" s="12">
        <v>51.362299999999998</v>
      </c>
      <c r="D154" s="1">
        <v>74.400000000000006</v>
      </c>
      <c r="E154" s="1">
        <v>73.3</v>
      </c>
      <c r="F154" s="13">
        <v>11.43</v>
      </c>
      <c r="G154" s="14">
        <v>5.9</v>
      </c>
      <c r="H154" s="13">
        <v>1.21</v>
      </c>
      <c r="I154" s="13">
        <v>-0.06</v>
      </c>
      <c r="J154" s="8">
        <f t="shared" si="16"/>
        <v>-7.4593999999999994E-2</v>
      </c>
      <c r="K154" s="8"/>
      <c r="L154" s="8">
        <f>help_quarterly_to_monthly!N154</f>
        <v>7259.6855961473275</v>
      </c>
      <c r="M154" s="8">
        <f t="shared" si="15"/>
        <v>2.2698490393102313</v>
      </c>
      <c r="N154" s="8"/>
      <c r="O154" s="1">
        <v>80.900000000000006</v>
      </c>
      <c r="P154" s="17">
        <v>-0.151158186418032</v>
      </c>
      <c r="Q154" s="8"/>
      <c r="R154" s="8"/>
      <c r="S154" s="9">
        <v>-0.15131059167251901</v>
      </c>
      <c r="T154" s="8"/>
      <c r="U154" s="8">
        <f t="shared" si="13"/>
        <v>11.43</v>
      </c>
      <c r="V154" s="8">
        <f t="shared" si="14"/>
        <v>11.43</v>
      </c>
    </row>
    <row r="155" spans="1:22" x14ac:dyDescent="0.2">
      <c r="A155">
        <v>1979</v>
      </c>
      <c r="B155">
        <v>10</v>
      </c>
      <c r="C155" s="12">
        <v>51.717500000000001</v>
      </c>
      <c r="D155" s="1">
        <v>75.2</v>
      </c>
      <c r="E155" s="1">
        <v>74</v>
      </c>
      <c r="F155" s="13">
        <v>13.77</v>
      </c>
      <c r="G155" s="14">
        <v>6</v>
      </c>
      <c r="H155" s="13">
        <v>1.1000000000000001</v>
      </c>
      <c r="I155" s="13">
        <v>-0.01</v>
      </c>
      <c r="J155" s="8">
        <f t="shared" si="16"/>
        <v>-5.4099000000000001E-2</v>
      </c>
      <c r="K155" s="8"/>
      <c r="L155" s="8">
        <f>help_quarterly_to_monthly!N155</f>
        <v>7278.2100958211304</v>
      </c>
      <c r="M155" s="8">
        <f t="shared" si="15"/>
        <v>2.2157500393102314</v>
      </c>
      <c r="N155" s="8"/>
      <c r="O155" s="1">
        <v>82.1</v>
      </c>
      <c r="P155" s="17">
        <v>-0.66134009480665701</v>
      </c>
      <c r="Q155" s="8"/>
      <c r="R155" s="8"/>
      <c r="S155" s="9">
        <v>0</v>
      </c>
      <c r="T155" s="8"/>
      <c r="U155" s="8">
        <f t="shared" si="13"/>
        <v>13.77</v>
      </c>
      <c r="V155" s="8">
        <f t="shared" si="14"/>
        <v>13.77</v>
      </c>
    </row>
    <row r="156" spans="1:22" x14ac:dyDescent="0.2">
      <c r="A156">
        <v>1979</v>
      </c>
      <c r="B156">
        <v>11</v>
      </c>
      <c r="C156" s="12">
        <v>51.634099999999997</v>
      </c>
      <c r="D156" s="1">
        <v>76</v>
      </c>
      <c r="E156" s="1">
        <v>74.8</v>
      </c>
      <c r="F156" s="13">
        <v>13.18</v>
      </c>
      <c r="G156" s="14">
        <v>5.9</v>
      </c>
      <c r="H156" s="13">
        <v>1.34</v>
      </c>
      <c r="I156" s="13">
        <v>-0.33</v>
      </c>
      <c r="J156" s="8">
        <f t="shared" si="16"/>
        <v>-0.18526700000000002</v>
      </c>
      <c r="K156" s="8"/>
      <c r="L156" s="8">
        <f>help_quarterly_to_monthly!N156</f>
        <v>7296.7818643585251</v>
      </c>
      <c r="M156" s="8">
        <f t="shared" si="15"/>
        <v>2.0304830393102313</v>
      </c>
      <c r="N156" s="8"/>
      <c r="O156" s="1">
        <v>82.6</v>
      </c>
      <c r="P156" s="17">
        <v>-0.13375841466073901</v>
      </c>
      <c r="Q156" s="8"/>
      <c r="R156" s="8"/>
      <c r="S156" s="9">
        <v>9.6583231915723905E-2</v>
      </c>
      <c r="T156" s="8"/>
      <c r="U156" s="8">
        <f t="shared" si="13"/>
        <v>13.18</v>
      </c>
      <c r="V156" s="8">
        <f t="shared" si="14"/>
        <v>13.18</v>
      </c>
    </row>
    <row r="157" spans="1:22" x14ac:dyDescent="0.2">
      <c r="A157">
        <v>1979</v>
      </c>
      <c r="B157">
        <v>12</v>
      </c>
      <c r="C157" s="12">
        <v>51.669400000000003</v>
      </c>
      <c r="D157" s="1">
        <v>76.900000000000006</v>
      </c>
      <c r="E157" s="1">
        <v>75.7</v>
      </c>
      <c r="F157" s="13">
        <v>13.78</v>
      </c>
      <c r="G157" s="14">
        <v>6</v>
      </c>
      <c r="H157" s="13">
        <v>1.67</v>
      </c>
      <c r="I157" s="13">
        <v>-0.17</v>
      </c>
      <c r="J157" s="8">
        <f t="shared" si="16"/>
        <v>-0.11968300000000001</v>
      </c>
      <c r="K157" s="8"/>
      <c r="L157" s="8">
        <f>help_quarterly_to_monthly!N157</f>
        <v>7313.5326096121016</v>
      </c>
      <c r="M157" s="8">
        <f t="shared" si="15"/>
        <v>1.9108000393102311</v>
      </c>
      <c r="N157" s="8"/>
      <c r="O157" s="1">
        <v>83.4</v>
      </c>
      <c r="P157" s="17">
        <v>9.6659985214370997E-2</v>
      </c>
      <c r="Q157" s="8"/>
      <c r="R157" s="8"/>
      <c r="S157" s="9">
        <v>0</v>
      </c>
      <c r="T157" s="8"/>
      <c r="U157" s="8">
        <f t="shared" si="13"/>
        <v>13.78</v>
      </c>
      <c r="V157" s="8">
        <f t="shared" si="14"/>
        <v>13.78</v>
      </c>
    </row>
    <row r="158" spans="1:22" x14ac:dyDescent="0.2">
      <c r="A158">
        <v>1980</v>
      </c>
      <c r="B158">
        <v>1</v>
      </c>
      <c r="C158" s="12">
        <v>51.944000000000003</v>
      </c>
      <c r="D158" s="1">
        <v>78</v>
      </c>
      <c r="E158" s="1">
        <v>76.7</v>
      </c>
      <c r="F158" s="13">
        <v>13.82</v>
      </c>
      <c r="G158" s="14">
        <v>6.3</v>
      </c>
      <c r="H158" s="13">
        <v>1.62</v>
      </c>
      <c r="I158" s="13">
        <v>0.12</v>
      </c>
      <c r="J158" s="8">
        <f t="shared" si="16"/>
        <v>-8.1200000000000716E-4</v>
      </c>
      <c r="K158" s="8"/>
      <c r="L158" s="8">
        <f>help_quarterly_to_monthly!N158</f>
        <v>7330.3218084568198</v>
      </c>
      <c r="M158" s="8">
        <f t="shared" si="15"/>
        <v>1.9099880393102311</v>
      </c>
      <c r="N158" s="8"/>
      <c r="O158" s="1">
        <v>85.2</v>
      </c>
      <c r="P158" s="17">
        <v>-8.2566935202003103E-2</v>
      </c>
      <c r="Q158" s="8"/>
      <c r="R158" s="8"/>
      <c r="S158" s="9">
        <v>7.3066981084429605E-2</v>
      </c>
      <c r="T158" s="8"/>
      <c r="U158" s="8">
        <f t="shared" si="13"/>
        <v>13.82</v>
      </c>
      <c r="V158" s="8">
        <f t="shared" si="14"/>
        <v>13.82</v>
      </c>
    </row>
    <row r="159" spans="1:22" x14ac:dyDescent="0.2">
      <c r="A159">
        <v>1980</v>
      </c>
      <c r="B159">
        <v>2</v>
      </c>
      <c r="C159" s="12">
        <v>51.963299999999997</v>
      </c>
      <c r="D159" s="1">
        <v>79</v>
      </c>
      <c r="E159" s="1">
        <v>77.5</v>
      </c>
      <c r="F159" s="13">
        <v>14.13</v>
      </c>
      <c r="G159" s="14">
        <v>6.3</v>
      </c>
      <c r="H159" s="13">
        <v>1.1599999999999999</v>
      </c>
      <c r="I159" s="13">
        <v>-0.53</v>
      </c>
      <c r="J159" s="8">
        <f t="shared" si="16"/>
        <v>-0.26724700000000001</v>
      </c>
      <c r="K159" s="8"/>
      <c r="L159" s="8">
        <f>help_quarterly_to_monthly!N159</f>
        <v>7347.1495491680998</v>
      </c>
      <c r="M159" s="8">
        <f t="shared" si="15"/>
        <v>1.6427410393102311</v>
      </c>
      <c r="N159" s="8"/>
      <c r="O159" s="1">
        <v>86.9</v>
      </c>
      <c r="P159" s="17">
        <v>-0.360317606408663</v>
      </c>
      <c r="Q159" s="8"/>
      <c r="R159" s="8"/>
      <c r="S159" s="9">
        <v>0.26110662435749898</v>
      </c>
      <c r="T159" s="8"/>
      <c r="U159" s="8">
        <f t="shared" si="13"/>
        <v>14.13</v>
      </c>
      <c r="V159" s="8">
        <f t="shared" si="14"/>
        <v>14.13</v>
      </c>
    </row>
    <row r="160" spans="1:22" x14ac:dyDescent="0.2">
      <c r="A160">
        <v>1980</v>
      </c>
      <c r="B160">
        <v>3</v>
      </c>
      <c r="C160" s="12">
        <v>51.745399999999997</v>
      </c>
      <c r="D160" s="1">
        <v>80.099999999999994</v>
      </c>
      <c r="E160" s="1">
        <v>78.599999999999994</v>
      </c>
      <c r="F160" s="13">
        <v>17.190000000000001</v>
      </c>
      <c r="G160" s="14">
        <v>6.3</v>
      </c>
      <c r="H160" s="13">
        <v>1.7</v>
      </c>
      <c r="I160" s="13">
        <v>-1.1599999999999999</v>
      </c>
      <c r="J160" s="8">
        <f t="shared" si="16"/>
        <v>-0.52548399999999995</v>
      </c>
      <c r="K160" s="8"/>
      <c r="L160" s="8">
        <f>help_quarterly_to_monthly!N160</f>
        <v>7361.8924324412146</v>
      </c>
      <c r="M160" s="8">
        <f t="shared" si="15"/>
        <v>1.117257039310231</v>
      </c>
      <c r="N160" s="8"/>
      <c r="O160" s="1">
        <v>87.5</v>
      </c>
      <c r="P160" s="17">
        <v>0.257420377478291</v>
      </c>
      <c r="Q160" s="8"/>
      <c r="R160" s="8"/>
      <c r="S160" s="9">
        <v>1.4839723172806201</v>
      </c>
      <c r="T160" s="8"/>
      <c r="U160" s="8">
        <f t="shared" si="13"/>
        <v>17.190000000000001</v>
      </c>
      <c r="V160" s="8">
        <f t="shared" si="14"/>
        <v>17.190000000000001</v>
      </c>
    </row>
    <row r="161" spans="1:22" x14ac:dyDescent="0.2">
      <c r="A161">
        <v>1980</v>
      </c>
      <c r="B161">
        <v>4</v>
      </c>
      <c r="C161" s="12">
        <v>50.719700000000003</v>
      </c>
      <c r="D161" s="1">
        <v>80.900000000000006</v>
      </c>
      <c r="E161" s="1">
        <v>79.5</v>
      </c>
      <c r="F161" s="13">
        <v>17.61</v>
      </c>
      <c r="G161" s="14">
        <v>6.9</v>
      </c>
      <c r="H161" s="13">
        <v>2.72</v>
      </c>
      <c r="I161" s="13">
        <v>-2.2400000000000002</v>
      </c>
      <c r="J161" s="8">
        <f t="shared" si="16"/>
        <v>-0.96817600000000015</v>
      </c>
      <c r="K161" s="8"/>
      <c r="L161" s="8">
        <f>help_quarterly_to_monthly!N161</f>
        <v>7376.6648989704954</v>
      </c>
      <c r="M161" s="8">
        <f t="shared" si="15"/>
        <v>0.14908103931023087</v>
      </c>
      <c r="N161" s="8"/>
      <c r="O161" s="1">
        <v>87.8</v>
      </c>
      <c r="P161" s="17">
        <v>-0.42879254366557601</v>
      </c>
      <c r="Q161" s="8"/>
      <c r="R161" s="8"/>
      <c r="S161" s="9">
        <v>-3.2258225915149401</v>
      </c>
      <c r="T161" s="8"/>
      <c r="U161" s="8">
        <f t="shared" si="13"/>
        <v>17.61</v>
      </c>
      <c r="V161" s="8">
        <f t="shared" si="14"/>
        <v>17.61</v>
      </c>
    </row>
    <row r="162" spans="1:22" x14ac:dyDescent="0.2">
      <c r="A162">
        <v>1980</v>
      </c>
      <c r="B162">
        <v>5</v>
      </c>
      <c r="C162" s="12">
        <v>49.476599999999998</v>
      </c>
      <c r="D162" s="1">
        <v>81.7</v>
      </c>
      <c r="E162" s="1">
        <v>80.099999999999994</v>
      </c>
      <c r="F162" s="13">
        <v>10.98</v>
      </c>
      <c r="G162" s="14">
        <v>7.5</v>
      </c>
      <c r="H162" s="13">
        <v>2.99</v>
      </c>
      <c r="I162" s="13">
        <v>-2.36</v>
      </c>
      <c r="J162" s="8">
        <f t="shared" si="16"/>
        <v>-1.0173639999999999</v>
      </c>
      <c r="K162" s="8"/>
      <c r="L162" s="8">
        <f>help_quarterly_to_monthly!N162</f>
        <v>7391.4670081180784</v>
      </c>
      <c r="M162" s="8">
        <f t="shared" si="15"/>
        <v>-0.86828296068976907</v>
      </c>
      <c r="N162" s="8"/>
      <c r="O162" s="1">
        <v>88.3</v>
      </c>
      <c r="P162" s="17">
        <v>-6.3901832093503003E-2</v>
      </c>
      <c r="Q162" s="8"/>
      <c r="R162" s="8"/>
      <c r="S162" s="9">
        <v>-0.80539268129788899</v>
      </c>
      <c r="T162" s="8"/>
      <c r="U162" s="8">
        <f t="shared" si="13"/>
        <v>10.98</v>
      </c>
      <c r="V162" s="8">
        <f t="shared" si="14"/>
        <v>10.98</v>
      </c>
    </row>
    <row r="163" spans="1:22" x14ac:dyDescent="0.2">
      <c r="A163">
        <v>1980</v>
      </c>
      <c r="B163">
        <v>6</v>
      </c>
      <c r="C163" s="12">
        <v>48.838299999999997</v>
      </c>
      <c r="D163" s="1">
        <v>82.5</v>
      </c>
      <c r="E163" s="1">
        <v>81</v>
      </c>
      <c r="F163" s="13">
        <v>9.4700000000000006</v>
      </c>
      <c r="G163" s="14">
        <v>7.6</v>
      </c>
      <c r="H163" s="13">
        <v>2.93</v>
      </c>
      <c r="I163" s="13">
        <v>-1.24</v>
      </c>
      <c r="J163" s="8">
        <f t="shared" si="16"/>
        <v>-0.55827599999999999</v>
      </c>
      <c r="K163" s="8"/>
      <c r="L163" s="8">
        <f>help_quarterly_to_monthly!N163</f>
        <v>7404.2452170389015</v>
      </c>
      <c r="M163" s="8">
        <f t="shared" si="15"/>
        <v>-1.4265589606897691</v>
      </c>
      <c r="N163" s="8"/>
      <c r="O163" s="1">
        <v>88.7</v>
      </c>
      <c r="P163" s="17">
        <v>-0.258401395406262</v>
      </c>
      <c r="Q163" s="8"/>
      <c r="R163" s="8"/>
      <c r="S163" s="9">
        <v>0</v>
      </c>
      <c r="T163" s="8"/>
      <c r="U163" s="8">
        <f t="shared" si="13"/>
        <v>9.4700000000000006</v>
      </c>
      <c r="V163" s="8">
        <f t="shared" si="14"/>
        <v>9.4700000000000006</v>
      </c>
    </row>
    <row r="164" spans="1:22" x14ac:dyDescent="0.2">
      <c r="A164">
        <v>1980</v>
      </c>
      <c r="B164">
        <v>7</v>
      </c>
      <c r="C164" s="12">
        <v>48.490699999999997</v>
      </c>
      <c r="D164" s="1">
        <v>82.6</v>
      </c>
      <c r="E164" s="1">
        <v>80.8</v>
      </c>
      <c r="F164" s="13">
        <v>9.0299999999999994</v>
      </c>
      <c r="G164" s="14">
        <v>7.8</v>
      </c>
      <c r="H164" s="13">
        <v>2.4</v>
      </c>
      <c r="I164" s="13">
        <v>-0.62</v>
      </c>
      <c r="J164" s="8">
        <f t="shared" si="16"/>
        <v>-0.30413799999999996</v>
      </c>
      <c r="K164" s="8"/>
      <c r="L164" s="8">
        <f>help_quarterly_to_monthly!N164</f>
        <v>7417.0455166520251</v>
      </c>
      <c r="M164" s="8">
        <f t="shared" si="15"/>
        <v>-1.7306969606897691</v>
      </c>
      <c r="N164" s="8"/>
      <c r="O164" s="1">
        <v>90.3</v>
      </c>
      <c r="P164" s="17">
        <v>-3.8308831961645799E-2</v>
      </c>
      <c r="Q164" s="8"/>
      <c r="R164" s="8"/>
      <c r="S164" s="9">
        <v>0.42007613287235301</v>
      </c>
      <c r="T164" s="8"/>
      <c r="U164" s="8">
        <f t="shared" si="13"/>
        <v>9.0299999999999994</v>
      </c>
      <c r="V164" s="8">
        <f t="shared" si="14"/>
        <v>9.0299999999999994</v>
      </c>
    </row>
    <row r="165" spans="1:22" x14ac:dyDescent="0.2">
      <c r="A165">
        <v>1980</v>
      </c>
      <c r="B165">
        <v>8</v>
      </c>
      <c r="C165" s="12">
        <v>48.645600000000002</v>
      </c>
      <c r="D165" s="1">
        <v>83.2</v>
      </c>
      <c r="E165" s="1">
        <v>81.3</v>
      </c>
      <c r="F165" s="13">
        <v>9.61</v>
      </c>
      <c r="G165" s="14">
        <v>7.7</v>
      </c>
      <c r="H165" s="13">
        <v>2.0499999999999998</v>
      </c>
      <c r="I165" s="13">
        <v>0.3</v>
      </c>
      <c r="J165" s="8">
        <f t="shared" si="16"/>
        <v>7.2969999999999993E-2</v>
      </c>
      <c r="K165" s="8"/>
      <c r="L165" s="8">
        <f>help_quarterly_to_monthly!N165</f>
        <v>7429.8679451473345</v>
      </c>
      <c r="M165" s="8">
        <f t="shared" si="15"/>
        <v>-1.6577269606897691</v>
      </c>
      <c r="N165" s="8"/>
      <c r="O165" s="1">
        <v>91.5</v>
      </c>
      <c r="P165" s="17">
        <v>-0.109767125703296</v>
      </c>
      <c r="Q165" s="8"/>
      <c r="R165" s="8"/>
      <c r="S165" s="9">
        <v>-8.6313782150292506E-2</v>
      </c>
      <c r="T165" s="8"/>
      <c r="U165" s="8">
        <f t="shared" si="13"/>
        <v>9.61</v>
      </c>
      <c r="V165" s="8">
        <f t="shared" si="14"/>
        <v>9.61</v>
      </c>
    </row>
    <row r="166" spans="1:22" x14ac:dyDescent="0.2">
      <c r="A166">
        <v>1980</v>
      </c>
      <c r="B166">
        <v>9</v>
      </c>
      <c r="C166" s="12">
        <v>49.457799999999999</v>
      </c>
      <c r="D166" s="1">
        <v>83.9</v>
      </c>
      <c r="E166" s="1">
        <v>82.1</v>
      </c>
      <c r="F166" s="13">
        <v>10.87</v>
      </c>
      <c r="G166" s="14">
        <v>7.5</v>
      </c>
      <c r="H166" s="13">
        <v>2.19</v>
      </c>
      <c r="I166" s="13">
        <v>0.99</v>
      </c>
      <c r="J166" s="8">
        <f t="shared" si="16"/>
        <v>0.35580099999999998</v>
      </c>
      <c r="K166" s="8"/>
      <c r="L166" s="8">
        <f>help_quarterly_to_monthly!N166</f>
        <v>7443.2239838913583</v>
      </c>
      <c r="M166" s="8">
        <f t="shared" si="15"/>
        <v>-1.3019259606897691</v>
      </c>
      <c r="N166" s="8"/>
      <c r="O166" s="1">
        <v>91.7</v>
      </c>
      <c r="P166" s="17">
        <v>-8.2700854681582406E-2</v>
      </c>
      <c r="Q166" s="8"/>
      <c r="R166" s="8"/>
      <c r="S166" s="9">
        <v>0.84223496510711604</v>
      </c>
      <c r="T166" s="8"/>
      <c r="U166" s="8">
        <f t="shared" si="13"/>
        <v>10.87</v>
      </c>
      <c r="V166" s="8">
        <f t="shared" si="14"/>
        <v>10.87</v>
      </c>
    </row>
    <row r="167" spans="1:22" x14ac:dyDescent="0.2">
      <c r="A167">
        <v>1980</v>
      </c>
      <c r="B167">
        <v>10</v>
      </c>
      <c r="C167" s="12">
        <v>50.086100000000002</v>
      </c>
      <c r="D167" s="1">
        <v>84.7</v>
      </c>
      <c r="E167" s="1">
        <v>83</v>
      </c>
      <c r="F167" s="13">
        <v>12.81</v>
      </c>
      <c r="G167" s="14">
        <v>7.5</v>
      </c>
      <c r="H167" s="13">
        <v>2.48</v>
      </c>
      <c r="I167" s="13">
        <v>1.1200000000000001</v>
      </c>
      <c r="J167" s="8">
        <f t="shared" si="16"/>
        <v>0.40908800000000006</v>
      </c>
      <c r="K167" s="8"/>
      <c r="L167" s="8">
        <f>help_quarterly_to_monthly!N167</f>
        <v>7456.6040316449844</v>
      </c>
      <c r="M167" s="8">
        <f t="shared" si="15"/>
        <v>-0.89283796068976895</v>
      </c>
      <c r="N167" s="8"/>
      <c r="O167" s="1">
        <v>92.8</v>
      </c>
      <c r="P167" s="17">
        <v>-0.18318498057163801</v>
      </c>
      <c r="Q167" s="8"/>
      <c r="R167" s="8"/>
      <c r="S167" s="9">
        <v>1.2594470598348699</v>
      </c>
      <c r="T167" s="8"/>
      <c r="U167" s="8">
        <f t="shared" si="13"/>
        <v>12.81</v>
      </c>
      <c r="V167" s="8">
        <f t="shared" si="14"/>
        <v>12.81</v>
      </c>
    </row>
    <row r="168" spans="1:22" x14ac:dyDescent="0.2">
      <c r="A168">
        <v>1980</v>
      </c>
      <c r="B168">
        <v>11</v>
      </c>
      <c r="C168" s="12">
        <v>50.920900000000003</v>
      </c>
      <c r="D168" s="1">
        <v>85.6</v>
      </c>
      <c r="E168" s="1">
        <v>83.9</v>
      </c>
      <c r="F168" s="13">
        <v>15.85</v>
      </c>
      <c r="G168" s="14">
        <v>7.5</v>
      </c>
      <c r="H168" s="13">
        <v>1.96</v>
      </c>
      <c r="I168" s="13">
        <v>0.62</v>
      </c>
      <c r="J168" s="8">
        <f t="shared" si="16"/>
        <v>0.20413799999999999</v>
      </c>
      <c r="K168" s="8"/>
      <c r="L168" s="8">
        <f>help_quarterly_to_monthly!N168</f>
        <v>7470.0081315671832</v>
      </c>
      <c r="M168" s="8">
        <f t="shared" si="15"/>
        <v>-0.68869996068976902</v>
      </c>
      <c r="N168" s="8"/>
      <c r="O168" s="1">
        <v>93.2</v>
      </c>
      <c r="P168" s="17">
        <v>0.27364665015845502</v>
      </c>
      <c r="Q168" s="8"/>
      <c r="R168" s="8"/>
      <c r="S168" s="9">
        <v>1.84763101140288</v>
      </c>
      <c r="T168" s="8"/>
      <c r="U168" s="8">
        <f t="shared" si="13"/>
        <v>15.85</v>
      </c>
      <c r="V168" s="8">
        <f t="shared" si="14"/>
        <v>15.85</v>
      </c>
    </row>
    <row r="169" spans="1:22" x14ac:dyDescent="0.2">
      <c r="A169">
        <v>1980</v>
      </c>
      <c r="B169">
        <v>12</v>
      </c>
      <c r="C169" s="12">
        <v>51.256999999999998</v>
      </c>
      <c r="D169" s="1">
        <v>86.4</v>
      </c>
      <c r="E169" s="1">
        <v>84.9</v>
      </c>
      <c r="F169" s="13">
        <v>18.899999999999999</v>
      </c>
      <c r="G169" s="14">
        <v>7.2</v>
      </c>
      <c r="H169" s="13">
        <v>2.2999999999999998</v>
      </c>
      <c r="I169" s="13">
        <v>0.34</v>
      </c>
      <c r="J169" s="8">
        <f t="shared" si="16"/>
        <v>8.9366000000000015E-2</v>
      </c>
      <c r="K169" s="8"/>
      <c r="L169" s="8">
        <f>help_quarterly_to_monthly!N169</f>
        <v>7484.0162357597092</v>
      </c>
      <c r="M169" s="8">
        <f t="shared" si="15"/>
        <v>-0.59933396068976896</v>
      </c>
      <c r="N169" s="8"/>
      <c r="O169" s="1">
        <v>93.8</v>
      </c>
      <c r="P169" s="17">
        <v>6.5679593526529995E-2</v>
      </c>
      <c r="Q169" s="8"/>
      <c r="R169" s="8"/>
      <c r="S169" s="9">
        <v>-0.63528466306099696</v>
      </c>
      <c r="T169" s="8"/>
      <c r="U169" s="8">
        <f t="shared" si="13"/>
        <v>18.899999999999999</v>
      </c>
      <c r="V169" s="8">
        <f t="shared" si="14"/>
        <v>18.899999999999999</v>
      </c>
    </row>
    <row r="170" spans="1:22" x14ac:dyDescent="0.2">
      <c r="A170">
        <v>1981</v>
      </c>
      <c r="B170">
        <v>1</v>
      </c>
      <c r="C170" s="12">
        <v>50.9328</v>
      </c>
      <c r="D170" s="1">
        <v>87.2</v>
      </c>
      <c r="E170" s="1">
        <v>85.4</v>
      </c>
      <c r="F170" s="13">
        <v>19.079999999999998</v>
      </c>
      <c r="G170" s="14">
        <v>7.5</v>
      </c>
      <c r="H170" s="13">
        <v>2.46</v>
      </c>
      <c r="I170" s="13">
        <v>-0.27</v>
      </c>
      <c r="J170" s="8">
        <f t="shared" si="16"/>
        <v>-0.16067300000000001</v>
      </c>
      <c r="K170" s="8"/>
      <c r="L170" s="8">
        <f>help_quarterly_to_monthly!N170</f>
        <v>7498.0506085960733</v>
      </c>
      <c r="M170" s="8">
        <f t="shared" si="15"/>
        <v>-0.76000696068976903</v>
      </c>
      <c r="N170" s="8"/>
      <c r="O170" s="1">
        <v>95.2</v>
      </c>
      <c r="P170" s="17">
        <v>0.34134998094219698</v>
      </c>
      <c r="Q170" s="8"/>
      <c r="R170" s="8"/>
      <c r="S170" s="9">
        <v>0</v>
      </c>
      <c r="T170" s="8"/>
      <c r="U170" s="8">
        <f t="shared" si="13"/>
        <v>19.079999999999998</v>
      </c>
      <c r="V170" s="8">
        <f t="shared" si="14"/>
        <v>19.079999999999998</v>
      </c>
    </row>
    <row r="171" spans="1:22" x14ac:dyDescent="0.2">
      <c r="A171">
        <v>1981</v>
      </c>
      <c r="B171">
        <v>2</v>
      </c>
      <c r="C171" s="12">
        <v>50.723700000000001</v>
      </c>
      <c r="D171" s="1">
        <v>88</v>
      </c>
      <c r="E171" s="1">
        <v>85.9</v>
      </c>
      <c r="F171" s="13">
        <v>15.93</v>
      </c>
      <c r="G171" s="14">
        <v>7.4</v>
      </c>
      <c r="H171" s="13">
        <v>2.1800000000000002</v>
      </c>
      <c r="I171" s="13">
        <v>-0.43</v>
      </c>
      <c r="J171" s="8">
        <f t="shared" si="16"/>
        <v>-0.22625699999999999</v>
      </c>
      <c r="K171" s="8"/>
      <c r="L171" s="8">
        <f>help_quarterly_to_monthly!N171</f>
        <v>7512.1112993364477</v>
      </c>
      <c r="M171" s="8">
        <f t="shared" si="15"/>
        <v>-0.98626396068976896</v>
      </c>
      <c r="N171" s="8"/>
      <c r="O171" s="1">
        <v>96.1</v>
      </c>
      <c r="P171" s="17">
        <v>9.3749063856259099E-2</v>
      </c>
      <c r="Q171" s="8"/>
      <c r="R171" s="8"/>
      <c r="S171" s="9">
        <v>-0.75575567979392799</v>
      </c>
      <c r="T171" s="8"/>
      <c r="U171" s="8">
        <f t="shared" si="13"/>
        <v>15.93</v>
      </c>
      <c r="V171" s="8">
        <f t="shared" si="14"/>
        <v>15.93</v>
      </c>
    </row>
    <row r="172" spans="1:22" x14ac:dyDescent="0.2">
      <c r="A172">
        <v>1981</v>
      </c>
      <c r="B172">
        <v>3</v>
      </c>
      <c r="C172" s="12">
        <v>50.980600000000003</v>
      </c>
      <c r="D172" s="1">
        <v>88.6</v>
      </c>
      <c r="E172" s="1">
        <v>86.4</v>
      </c>
      <c r="F172" s="13">
        <v>14.7</v>
      </c>
      <c r="G172" s="14">
        <v>7.4</v>
      </c>
      <c r="H172" s="13">
        <v>2.2200000000000002</v>
      </c>
      <c r="I172" s="13">
        <v>-0.09</v>
      </c>
      <c r="J172" s="8">
        <f t="shared" si="16"/>
        <v>-8.6890999999999996E-2</v>
      </c>
      <c r="K172" s="8"/>
      <c r="L172" s="8">
        <f>help_quarterly_to_monthly!N172</f>
        <v>7528.2193772835017</v>
      </c>
      <c r="M172" s="8">
        <f t="shared" si="15"/>
        <v>-1.073154960689769</v>
      </c>
      <c r="N172" s="8"/>
      <c r="O172" s="1">
        <v>97</v>
      </c>
      <c r="P172" s="17">
        <v>-3.9368675945267197E-2</v>
      </c>
      <c r="Q172" s="8"/>
      <c r="R172" s="8"/>
      <c r="S172" s="9">
        <v>0.34010377170393902</v>
      </c>
      <c r="T172" s="8"/>
      <c r="U172" s="8">
        <f t="shared" si="13"/>
        <v>14.7</v>
      </c>
      <c r="V172" s="8">
        <f t="shared" si="14"/>
        <v>14.7</v>
      </c>
    </row>
    <row r="173" spans="1:22" x14ac:dyDescent="0.2">
      <c r="A173">
        <v>1981</v>
      </c>
      <c r="B173">
        <v>4</v>
      </c>
      <c r="C173" s="12">
        <v>50.766100000000002</v>
      </c>
      <c r="D173" s="1">
        <v>89.1</v>
      </c>
      <c r="E173" s="1">
        <v>87</v>
      </c>
      <c r="F173" s="13">
        <v>15.72</v>
      </c>
      <c r="G173" s="14">
        <v>7.2</v>
      </c>
      <c r="H173" s="13">
        <v>1.88</v>
      </c>
      <c r="I173" s="13">
        <v>-0.03</v>
      </c>
      <c r="J173" s="8">
        <f t="shared" si="16"/>
        <v>-6.2297000000000005E-2</v>
      </c>
      <c r="K173" s="8"/>
      <c r="L173" s="8">
        <f>help_quarterly_to_monthly!N173</f>
        <v>7544.3619954769274</v>
      </c>
      <c r="M173" s="8">
        <f t="shared" si="15"/>
        <v>-1.1354519606897691</v>
      </c>
      <c r="N173" s="8"/>
      <c r="O173" s="1">
        <v>98</v>
      </c>
      <c r="P173" s="17">
        <v>0.49757942071837302</v>
      </c>
      <c r="Q173" s="8"/>
      <c r="R173" s="8"/>
      <c r="S173" s="9">
        <v>0</v>
      </c>
      <c r="T173" s="8"/>
      <c r="U173" s="8">
        <f t="shared" si="13"/>
        <v>15.72</v>
      </c>
      <c r="V173" s="8">
        <f t="shared" si="14"/>
        <v>15.72</v>
      </c>
    </row>
    <row r="174" spans="1:22" x14ac:dyDescent="0.2">
      <c r="A174">
        <v>1981</v>
      </c>
      <c r="B174">
        <v>5</v>
      </c>
      <c r="C174" s="12">
        <v>51.055199999999999</v>
      </c>
      <c r="D174" s="1">
        <v>89.7</v>
      </c>
      <c r="E174" s="1">
        <v>87.8</v>
      </c>
      <c r="F174" s="13">
        <v>18.52</v>
      </c>
      <c r="G174" s="14">
        <v>7.5</v>
      </c>
      <c r="H174" s="13">
        <v>1.85</v>
      </c>
      <c r="I174" s="13">
        <v>-0.06</v>
      </c>
      <c r="J174" s="8">
        <f t="shared" si="16"/>
        <v>-7.4593999999999994E-2</v>
      </c>
      <c r="K174" s="8"/>
      <c r="L174" s="8">
        <f>help_quarterly_to_monthly!N174</f>
        <v>7560.5392279807475</v>
      </c>
      <c r="M174" s="8">
        <f t="shared" si="15"/>
        <v>-1.2100459606897691</v>
      </c>
      <c r="N174" s="8"/>
      <c r="O174" s="1">
        <v>98.3</v>
      </c>
      <c r="P174" s="17">
        <v>0.357728110946061</v>
      </c>
      <c r="Q174" s="8"/>
      <c r="R174" s="8"/>
      <c r="S174" s="9">
        <v>1.51397744636159</v>
      </c>
      <c r="T174" s="8"/>
      <c r="U174" s="8">
        <f t="shared" si="13"/>
        <v>18.52</v>
      </c>
      <c r="V174" s="8">
        <f t="shared" si="14"/>
        <v>18.52</v>
      </c>
    </row>
    <row r="175" spans="1:22" x14ac:dyDescent="0.2">
      <c r="A175">
        <v>1981</v>
      </c>
      <c r="B175">
        <v>6</v>
      </c>
      <c r="C175" s="12">
        <v>51.321399999999997</v>
      </c>
      <c r="D175" s="1">
        <v>90.5</v>
      </c>
      <c r="E175" s="1">
        <v>88.6</v>
      </c>
      <c r="F175" s="13">
        <v>19.100000000000001</v>
      </c>
      <c r="G175" s="14">
        <v>7.5</v>
      </c>
      <c r="H175" s="13">
        <v>2.33</v>
      </c>
      <c r="I175" s="13">
        <v>-0.28000000000000003</v>
      </c>
      <c r="J175" s="8">
        <f t="shared" si="16"/>
        <v>-0.16477200000000003</v>
      </c>
      <c r="K175" s="8"/>
      <c r="L175" s="8">
        <f>help_quarterly_to_monthly!N175</f>
        <v>7577.6144898047169</v>
      </c>
      <c r="M175" s="8">
        <f t="shared" si="15"/>
        <v>-1.3748179606897692</v>
      </c>
      <c r="N175" s="8"/>
      <c r="O175" s="1">
        <v>98.5</v>
      </c>
      <c r="P175" s="17">
        <v>0.40502383484268301</v>
      </c>
      <c r="Q175" s="8"/>
      <c r="R175" s="8"/>
      <c r="S175" s="9">
        <v>0</v>
      </c>
      <c r="T175" s="8"/>
      <c r="U175" s="8">
        <f t="shared" si="13"/>
        <v>19.100000000000001</v>
      </c>
      <c r="V175" s="8">
        <f t="shared" si="14"/>
        <v>19.100000000000001</v>
      </c>
    </row>
    <row r="176" spans="1:22" x14ac:dyDescent="0.2">
      <c r="A176">
        <v>1981</v>
      </c>
      <c r="B176">
        <v>7</v>
      </c>
      <c r="C176" s="12">
        <v>51.655500000000004</v>
      </c>
      <c r="D176" s="1">
        <v>91.5</v>
      </c>
      <c r="E176" s="1">
        <v>89.8</v>
      </c>
      <c r="F176" s="13">
        <v>19.04</v>
      </c>
      <c r="G176" s="14">
        <v>7.2</v>
      </c>
      <c r="H176" s="13">
        <v>1.89</v>
      </c>
      <c r="I176" s="13">
        <v>0.05</v>
      </c>
      <c r="J176" s="8">
        <f t="shared" si="16"/>
        <v>-2.9505000000000003E-2</v>
      </c>
      <c r="K176" s="8"/>
      <c r="L176" s="8">
        <f>help_quarterly_to_monthly!N176</f>
        <v>7594.728315619649</v>
      </c>
      <c r="M176" s="8">
        <f t="shared" si="15"/>
        <v>-1.4043229606897694</v>
      </c>
      <c r="N176" s="8"/>
      <c r="O176" s="1">
        <v>99</v>
      </c>
      <c r="P176" s="17">
        <v>0.40795415884495401</v>
      </c>
      <c r="Q176" s="8"/>
      <c r="R176" s="8"/>
      <c r="S176" s="9">
        <v>-0.61894069384846895</v>
      </c>
      <c r="T176" s="8"/>
      <c r="U176" s="8">
        <f t="shared" si="13"/>
        <v>19.04</v>
      </c>
      <c r="V176" s="8">
        <f t="shared" si="14"/>
        <v>19.04</v>
      </c>
    </row>
    <row r="177" spans="1:22" x14ac:dyDescent="0.2">
      <c r="A177">
        <v>1981</v>
      </c>
      <c r="B177">
        <v>8</v>
      </c>
      <c r="C177" s="12">
        <v>51.590299999999999</v>
      </c>
      <c r="D177" s="1">
        <v>92.2</v>
      </c>
      <c r="E177" s="1">
        <v>90.7</v>
      </c>
      <c r="F177" s="13">
        <v>17.82</v>
      </c>
      <c r="G177" s="14">
        <v>7.4</v>
      </c>
      <c r="H177" s="13">
        <v>1.4</v>
      </c>
      <c r="I177" s="13">
        <v>-0.46</v>
      </c>
      <c r="J177" s="8">
        <f t="shared" si="16"/>
        <v>-0.23855399999999999</v>
      </c>
      <c r="K177" s="8"/>
      <c r="L177" s="8">
        <f>help_quarterly_to_monthly!N177</f>
        <v>7611.8807925211886</v>
      </c>
      <c r="M177" s="8">
        <f t="shared" si="15"/>
        <v>-1.6428769606897693</v>
      </c>
      <c r="N177" s="8"/>
      <c r="O177" s="1">
        <v>99</v>
      </c>
      <c r="P177" s="17">
        <v>0.24380674028771299</v>
      </c>
      <c r="Q177" s="8"/>
      <c r="R177" s="8"/>
      <c r="S177" s="9">
        <v>-7.7950131492733499E-2</v>
      </c>
      <c r="T177" s="8"/>
      <c r="U177" s="8">
        <f t="shared" si="13"/>
        <v>17.82</v>
      </c>
      <c r="V177" s="8">
        <f t="shared" si="14"/>
        <v>17.82</v>
      </c>
    </row>
    <row r="178" spans="1:22" x14ac:dyDescent="0.2">
      <c r="A178">
        <v>1981</v>
      </c>
      <c r="B178">
        <v>9</v>
      </c>
      <c r="C178" s="12">
        <v>51.3429</v>
      </c>
      <c r="D178" s="1">
        <v>93.1</v>
      </c>
      <c r="E178" s="1">
        <v>91.8</v>
      </c>
      <c r="F178" s="13">
        <v>15.87</v>
      </c>
      <c r="G178" s="14">
        <v>7.6</v>
      </c>
      <c r="H178" s="13">
        <v>1.6</v>
      </c>
      <c r="I178" s="13">
        <v>-0.96</v>
      </c>
      <c r="J178" s="8">
        <f t="shared" si="16"/>
        <v>-0.44350399999999995</v>
      </c>
      <c r="K178" s="8"/>
      <c r="L178" s="8">
        <f>help_quarterly_to_monthly!N178</f>
        <v>7629.9175089085938</v>
      </c>
      <c r="M178" s="8">
        <f t="shared" si="15"/>
        <v>-2.0863809606897692</v>
      </c>
      <c r="N178" s="8"/>
      <c r="O178" s="1">
        <v>98.8</v>
      </c>
      <c r="P178" s="17">
        <v>0.38970508680044402</v>
      </c>
      <c r="Q178" s="8"/>
      <c r="R178" s="8"/>
      <c r="S178" s="9">
        <v>0</v>
      </c>
      <c r="T178" s="8"/>
      <c r="U178" s="8">
        <f t="shared" si="13"/>
        <v>15.87</v>
      </c>
      <c r="V178" s="8">
        <f t="shared" si="14"/>
        <v>15.87</v>
      </c>
    </row>
    <row r="179" spans="1:22" x14ac:dyDescent="0.2">
      <c r="A179">
        <v>1981</v>
      </c>
      <c r="B179">
        <v>10</v>
      </c>
      <c r="C179" s="12">
        <v>50.946300000000001</v>
      </c>
      <c r="D179" s="1">
        <v>93.4</v>
      </c>
      <c r="E179" s="1">
        <v>92.1</v>
      </c>
      <c r="F179" s="13">
        <v>15.08</v>
      </c>
      <c r="G179" s="14">
        <v>7.9</v>
      </c>
      <c r="H179" s="13">
        <v>1.96</v>
      </c>
      <c r="I179" s="13">
        <v>-1.28</v>
      </c>
      <c r="J179" s="8">
        <f t="shared" si="16"/>
        <v>-0.57467200000000007</v>
      </c>
      <c r="K179" s="8"/>
      <c r="L179" s="8">
        <f>help_quarterly_to_monthly!N179</f>
        <v>7647.9969641599946</v>
      </c>
      <c r="M179" s="8">
        <f t="shared" si="15"/>
        <v>-2.6610529606897693</v>
      </c>
      <c r="N179" s="8"/>
      <c r="O179" s="1">
        <v>98.9</v>
      </c>
      <c r="P179" s="17">
        <v>0.53428333780275805</v>
      </c>
      <c r="Q179" s="8"/>
      <c r="R179" s="8"/>
      <c r="S179" s="9">
        <v>-0.61472477032125095</v>
      </c>
      <c r="T179" s="8"/>
      <c r="U179" s="8">
        <f t="shared" si="13"/>
        <v>15.08</v>
      </c>
      <c r="V179" s="8">
        <f t="shared" si="14"/>
        <v>15.08</v>
      </c>
    </row>
    <row r="180" spans="1:22" x14ac:dyDescent="0.2">
      <c r="A180">
        <v>1981</v>
      </c>
      <c r="B180">
        <v>11</v>
      </c>
      <c r="C180" s="12">
        <v>50.354599999999998</v>
      </c>
      <c r="D180" s="1">
        <v>93.8</v>
      </c>
      <c r="E180" s="1">
        <v>92.5</v>
      </c>
      <c r="F180" s="13">
        <v>13.31</v>
      </c>
      <c r="G180" s="14">
        <v>8.3000000000000007</v>
      </c>
      <c r="H180" s="13">
        <v>3</v>
      </c>
      <c r="I180" s="13">
        <v>-1.34</v>
      </c>
      <c r="J180" s="8">
        <f t="shared" si="16"/>
        <v>-0.59926600000000008</v>
      </c>
      <c r="K180" s="8"/>
      <c r="L180" s="8">
        <f>help_quarterly_to_monthly!N180</f>
        <v>7666.1192595472039</v>
      </c>
      <c r="M180" s="8">
        <f t="shared" si="15"/>
        <v>-3.2603189606897693</v>
      </c>
      <c r="N180" s="8"/>
      <c r="O180" s="1">
        <v>98.8</v>
      </c>
      <c r="P180" s="17">
        <v>0.25220164002373102</v>
      </c>
      <c r="Q180" s="8"/>
      <c r="R180" s="8"/>
      <c r="S180" s="9">
        <v>-0.40651388186832199</v>
      </c>
      <c r="T180" s="8"/>
      <c r="U180" s="8">
        <f t="shared" si="13"/>
        <v>13.31</v>
      </c>
      <c r="V180" s="8">
        <f t="shared" si="14"/>
        <v>13.31</v>
      </c>
    </row>
    <row r="181" spans="1:22" x14ac:dyDescent="0.2">
      <c r="A181">
        <v>1981</v>
      </c>
      <c r="B181">
        <v>12</v>
      </c>
      <c r="C181" s="12">
        <v>49.808599999999998</v>
      </c>
      <c r="D181" s="1">
        <v>94.1</v>
      </c>
      <c r="E181" s="1">
        <v>93</v>
      </c>
      <c r="F181" s="13">
        <v>12.37</v>
      </c>
      <c r="G181" s="14">
        <v>8.5</v>
      </c>
      <c r="H181" s="13">
        <v>2.83</v>
      </c>
      <c r="I181" s="13">
        <v>-1.55</v>
      </c>
      <c r="J181" s="8">
        <f t="shared" si="16"/>
        <v>-0.68534500000000009</v>
      </c>
      <c r="K181" s="8"/>
      <c r="L181" s="8">
        <f>help_quarterly_to_monthly!N181</f>
        <v>7684.8635703305517</v>
      </c>
      <c r="M181" s="8">
        <f t="shared" si="15"/>
        <v>-3.9456639606897692</v>
      </c>
      <c r="N181" s="8"/>
      <c r="O181" s="1">
        <v>98.8</v>
      </c>
      <c r="P181" s="17">
        <v>0.55722128719671904</v>
      </c>
      <c r="Q181" s="8"/>
      <c r="R181" s="8"/>
      <c r="S181" s="9">
        <v>0.116293654115759</v>
      </c>
      <c r="T181" s="8"/>
      <c r="U181" s="8">
        <f t="shared" si="13"/>
        <v>12.37</v>
      </c>
      <c r="V181" s="8">
        <f t="shared" si="14"/>
        <v>12.37</v>
      </c>
    </row>
    <row r="182" spans="1:22" x14ac:dyDescent="0.2">
      <c r="A182">
        <v>1982</v>
      </c>
      <c r="B182">
        <v>1</v>
      </c>
      <c r="C182" s="12">
        <v>48.787700000000001</v>
      </c>
      <c r="D182" s="1">
        <v>94.4</v>
      </c>
      <c r="E182" s="1">
        <v>93.3</v>
      </c>
      <c r="F182" s="13">
        <v>13.22</v>
      </c>
      <c r="G182" s="14">
        <v>8.6</v>
      </c>
      <c r="H182" s="13">
        <v>2.5099999999999998</v>
      </c>
      <c r="I182" s="13">
        <v>-1.81</v>
      </c>
      <c r="J182" s="8">
        <f t="shared" si="16"/>
        <v>-0.79191900000000004</v>
      </c>
      <c r="K182" s="8"/>
      <c r="L182" s="8">
        <f>help_quarterly_to_monthly!N182</f>
        <v>7703.6537125410987</v>
      </c>
      <c r="M182" s="8">
        <f t="shared" si="15"/>
        <v>-4.7375829606897693</v>
      </c>
      <c r="N182" s="8"/>
      <c r="O182" s="1">
        <v>99.7</v>
      </c>
      <c r="P182" s="17">
        <v>0.718755916720759</v>
      </c>
      <c r="Q182" s="8"/>
      <c r="R182" s="8"/>
      <c r="S182" s="9">
        <v>0</v>
      </c>
      <c r="T182" s="8"/>
      <c r="U182" s="8">
        <f t="shared" si="13"/>
        <v>13.22</v>
      </c>
      <c r="V182" s="8">
        <f t="shared" si="14"/>
        <v>13.22</v>
      </c>
    </row>
    <row r="183" spans="1:22" x14ac:dyDescent="0.2">
      <c r="A183">
        <v>1982</v>
      </c>
      <c r="B183">
        <v>2</v>
      </c>
      <c r="C183" s="12">
        <v>49.783900000000003</v>
      </c>
      <c r="D183" s="1">
        <v>94.7</v>
      </c>
      <c r="E183" s="1">
        <v>93.8</v>
      </c>
      <c r="F183" s="13">
        <v>14.78</v>
      </c>
      <c r="G183" s="14">
        <v>8.9</v>
      </c>
      <c r="H183" s="13">
        <v>2.75</v>
      </c>
      <c r="I183" s="13">
        <v>0.89</v>
      </c>
      <c r="J183" s="8">
        <f t="shared" si="16"/>
        <v>0.31481100000000001</v>
      </c>
      <c r="K183" s="8"/>
      <c r="L183" s="8">
        <f>help_quarterly_to_monthly!N183</f>
        <v>7722.4897982405655</v>
      </c>
      <c r="M183" s="8">
        <f t="shared" si="15"/>
        <v>-4.4227719606897695</v>
      </c>
      <c r="N183" s="8"/>
      <c r="O183" s="1">
        <v>99.8</v>
      </c>
      <c r="P183" s="17">
        <v>0.51507372564032505</v>
      </c>
      <c r="Q183" s="8"/>
      <c r="R183" s="8"/>
      <c r="S183" s="9">
        <v>1.00879164065024</v>
      </c>
      <c r="T183" s="8"/>
      <c r="U183" s="8">
        <f t="shared" si="13"/>
        <v>14.78</v>
      </c>
      <c r="V183" s="8">
        <f t="shared" si="14"/>
        <v>14.78</v>
      </c>
    </row>
    <row r="184" spans="1:22" x14ac:dyDescent="0.2">
      <c r="A184">
        <v>1982</v>
      </c>
      <c r="B184">
        <v>3</v>
      </c>
      <c r="C184" s="12">
        <v>49.447699999999998</v>
      </c>
      <c r="D184" s="1">
        <v>94.7</v>
      </c>
      <c r="E184" s="1">
        <v>93.9</v>
      </c>
      <c r="F184" s="13">
        <v>14.68</v>
      </c>
      <c r="G184" s="14">
        <v>9</v>
      </c>
      <c r="H184" s="13">
        <v>2.96</v>
      </c>
      <c r="I184" s="13">
        <v>-0.95</v>
      </c>
      <c r="J184" s="8">
        <f t="shared" si="16"/>
        <v>-0.43940499999999993</v>
      </c>
      <c r="K184" s="8"/>
      <c r="L184" s="8">
        <f>help_quarterly_to_monthly!N184</f>
        <v>7741.7370378667729</v>
      </c>
      <c r="M184" s="8">
        <f t="shared" si="15"/>
        <v>-4.8621769606897693</v>
      </c>
      <c r="N184" s="8"/>
      <c r="O184" s="1">
        <v>99.6</v>
      </c>
      <c r="P184" s="17">
        <v>0.92126222529157198</v>
      </c>
      <c r="Q184" s="8"/>
      <c r="R184" s="8"/>
      <c r="S184" s="9">
        <v>-0.412981247799173</v>
      </c>
      <c r="T184" s="8"/>
      <c r="U184" s="8">
        <f t="shared" si="13"/>
        <v>14.68</v>
      </c>
      <c r="V184" s="8">
        <f t="shared" si="14"/>
        <v>14.68</v>
      </c>
    </row>
    <row r="185" spans="1:22" x14ac:dyDescent="0.2">
      <c r="A185">
        <v>1982</v>
      </c>
      <c r="B185">
        <v>4</v>
      </c>
      <c r="C185" s="12">
        <v>48.991300000000003</v>
      </c>
      <c r="D185" s="1">
        <v>95</v>
      </c>
      <c r="E185" s="1">
        <v>94.7</v>
      </c>
      <c r="F185" s="13">
        <v>14.94</v>
      </c>
      <c r="G185" s="14">
        <v>9.3000000000000007</v>
      </c>
      <c r="H185" s="13">
        <v>2.91</v>
      </c>
      <c r="I185" s="13">
        <v>-1.07</v>
      </c>
      <c r="J185" s="8">
        <f t="shared" si="16"/>
        <v>-0.488593</v>
      </c>
      <c r="K185" s="8"/>
      <c r="L185" s="8">
        <f>help_quarterly_to_monthly!N185</f>
        <v>7761.0322485803881</v>
      </c>
      <c r="M185" s="8">
        <f t="shared" si="15"/>
        <v>-5.3507699606897692</v>
      </c>
      <c r="N185" s="8"/>
      <c r="O185" s="1">
        <v>99.6</v>
      </c>
      <c r="P185" s="17">
        <v>0.83251881106369396</v>
      </c>
      <c r="Q185" s="8"/>
      <c r="R185" s="8"/>
      <c r="S185" s="9">
        <v>0</v>
      </c>
      <c r="T185" s="8"/>
      <c r="U185" s="8">
        <f t="shared" si="13"/>
        <v>14.94</v>
      </c>
      <c r="V185" s="8">
        <f t="shared" si="14"/>
        <v>14.94</v>
      </c>
    </row>
    <row r="186" spans="1:22" x14ac:dyDescent="0.2">
      <c r="A186">
        <v>1982</v>
      </c>
      <c r="B186">
        <v>5</v>
      </c>
      <c r="C186" s="12">
        <v>48.666899999999998</v>
      </c>
      <c r="D186" s="1">
        <v>95.9</v>
      </c>
      <c r="E186" s="1">
        <v>95.4</v>
      </c>
      <c r="F186" s="13">
        <v>14.45</v>
      </c>
      <c r="G186" s="14">
        <v>9.4</v>
      </c>
      <c r="H186" s="13">
        <v>3.02</v>
      </c>
      <c r="I186" s="13">
        <v>-0.62</v>
      </c>
      <c r="J186" s="8">
        <f t="shared" si="16"/>
        <v>-0.30413799999999996</v>
      </c>
      <c r="K186" s="8"/>
      <c r="L186" s="8">
        <f>help_quarterly_to_monthly!N186</f>
        <v>7780.3755499427525</v>
      </c>
      <c r="M186" s="8">
        <f t="shared" si="15"/>
        <v>-5.6549079606897692</v>
      </c>
      <c r="N186" s="8"/>
      <c r="O186" s="1">
        <v>99.8</v>
      </c>
      <c r="P186" s="17">
        <v>0.74407684383569395</v>
      </c>
      <c r="Q186" s="8"/>
      <c r="R186" s="8"/>
      <c r="S186" s="9">
        <v>-8.0978814195525897E-2</v>
      </c>
      <c r="T186" s="8"/>
      <c r="U186" s="8">
        <f t="shared" si="13"/>
        <v>14.45</v>
      </c>
      <c r="V186" s="8">
        <f t="shared" si="14"/>
        <v>14.45</v>
      </c>
    </row>
    <row r="187" spans="1:22" x14ac:dyDescent="0.2">
      <c r="A187">
        <v>1982</v>
      </c>
      <c r="B187">
        <v>6</v>
      </c>
      <c r="C187" s="12">
        <v>48.541499999999999</v>
      </c>
      <c r="D187" s="1">
        <v>97</v>
      </c>
      <c r="E187" s="1">
        <v>96.1</v>
      </c>
      <c r="F187" s="13">
        <v>14.15</v>
      </c>
      <c r="G187" s="14">
        <v>9.6</v>
      </c>
      <c r="H187" s="13">
        <v>2.62</v>
      </c>
      <c r="I187" s="13">
        <v>-1.17</v>
      </c>
      <c r="J187" s="8">
        <f t="shared" si="16"/>
        <v>-0.52958300000000003</v>
      </c>
      <c r="K187" s="8"/>
      <c r="L187" s="8">
        <f>help_quarterly_to_monthly!N187</f>
        <v>7800.0288061512329</v>
      </c>
      <c r="M187" s="8">
        <f t="shared" si="15"/>
        <v>-6.1844909606897689</v>
      </c>
      <c r="N187" s="8"/>
      <c r="O187" s="1">
        <v>100</v>
      </c>
      <c r="P187" s="17">
        <v>0.72801375670576995</v>
      </c>
      <c r="Q187" s="8"/>
      <c r="R187" s="8"/>
      <c r="S187" s="9">
        <v>0</v>
      </c>
      <c r="T187" s="8"/>
      <c r="U187" s="8">
        <f t="shared" si="13"/>
        <v>14.15</v>
      </c>
      <c r="V187" s="8">
        <f t="shared" si="14"/>
        <v>14.15</v>
      </c>
    </row>
    <row r="188" spans="1:22" x14ac:dyDescent="0.2">
      <c r="A188">
        <v>1982</v>
      </c>
      <c r="B188">
        <v>7</v>
      </c>
      <c r="C188" s="12">
        <v>48.377499999999998</v>
      </c>
      <c r="D188" s="1">
        <v>97.5</v>
      </c>
      <c r="E188" s="1">
        <v>96.7</v>
      </c>
      <c r="F188" s="13">
        <v>12.59</v>
      </c>
      <c r="G188" s="14">
        <v>9.8000000000000007</v>
      </c>
      <c r="H188" s="13">
        <v>2.85</v>
      </c>
      <c r="I188" s="13">
        <v>-0.78</v>
      </c>
      <c r="J188" s="8">
        <f t="shared" si="16"/>
        <v>-0.369722</v>
      </c>
      <c r="K188" s="8"/>
      <c r="L188" s="8">
        <f>help_quarterly_to_monthly!N188</f>
        <v>7819.7317065545494</v>
      </c>
      <c r="M188" s="8">
        <f t="shared" si="15"/>
        <v>-6.5542129606897692</v>
      </c>
      <c r="N188" s="8"/>
      <c r="O188" s="1">
        <v>100.4</v>
      </c>
      <c r="P188" s="17">
        <v>0.68206356807476398</v>
      </c>
      <c r="Q188" s="8"/>
      <c r="R188" s="8"/>
      <c r="S188" s="9">
        <v>-0.182167152019928</v>
      </c>
      <c r="T188" s="8"/>
      <c r="U188" s="8">
        <f t="shared" si="13"/>
        <v>12.59</v>
      </c>
      <c r="V188" s="8">
        <f t="shared" si="14"/>
        <v>12.59</v>
      </c>
    </row>
    <row r="189" spans="1:22" x14ac:dyDescent="0.2">
      <c r="A189">
        <v>1982</v>
      </c>
      <c r="B189">
        <v>8</v>
      </c>
      <c r="C189" s="12">
        <v>47.938200000000002</v>
      </c>
      <c r="D189" s="1">
        <v>97.7</v>
      </c>
      <c r="E189" s="1">
        <v>97.1</v>
      </c>
      <c r="F189" s="13">
        <v>10.119999999999999</v>
      </c>
      <c r="G189" s="14">
        <v>9.8000000000000007</v>
      </c>
      <c r="H189" s="13">
        <v>3.26</v>
      </c>
      <c r="I189" s="13">
        <v>-1.08</v>
      </c>
      <c r="J189" s="8">
        <f t="shared" si="16"/>
        <v>-0.49269200000000002</v>
      </c>
      <c r="K189" s="8"/>
      <c r="L189" s="8">
        <f>help_quarterly_to_monthly!N189</f>
        <v>7839.4843765540872</v>
      </c>
      <c r="M189" s="8">
        <f t="shared" si="15"/>
        <v>-7.0469049606897691</v>
      </c>
      <c r="N189" s="8"/>
      <c r="O189" s="1">
        <v>100.3</v>
      </c>
      <c r="P189" s="17">
        <v>9.6068465909849202E-2</v>
      </c>
      <c r="Q189" s="8"/>
      <c r="R189" s="8"/>
      <c r="S189" s="9">
        <v>-0.26567379720879702</v>
      </c>
      <c r="T189" s="8"/>
      <c r="U189" s="8">
        <f t="shared" si="13"/>
        <v>10.119999999999999</v>
      </c>
      <c r="V189" s="8">
        <f t="shared" si="14"/>
        <v>10.119999999999999</v>
      </c>
    </row>
    <row r="190" spans="1:22" x14ac:dyDescent="0.2">
      <c r="A190">
        <v>1982</v>
      </c>
      <c r="B190">
        <v>9</v>
      </c>
      <c r="C190" s="12">
        <v>47.813899999999997</v>
      </c>
      <c r="D190" s="1">
        <v>97.7</v>
      </c>
      <c r="E190" s="1">
        <v>97.2</v>
      </c>
      <c r="F190" s="13">
        <v>10.31</v>
      </c>
      <c r="G190" s="14">
        <v>10.1</v>
      </c>
      <c r="H190" s="13">
        <v>3.29</v>
      </c>
      <c r="I190" s="13">
        <v>-0.57999999999999996</v>
      </c>
      <c r="J190" s="8">
        <f t="shared" si="16"/>
        <v>-0.287742</v>
      </c>
      <c r="K190" s="8"/>
      <c r="L190" s="8">
        <f>help_quarterly_to_monthly!N190</f>
        <v>7859.5813912855474</v>
      </c>
      <c r="M190" s="8">
        <f t="shared" si="15"/>
        <v>-7.3346469606897688</v>
      </c>
      <c r="N190" s="8"/>
      <c r="O190" s="1">
        <v>100</v>
      </c>
      <c r="P190" s="17">
        <v>0.498208335264548</v>
      </c>
      <c r="Q190" s="8"/>
      <c r="R190" s="8"/>
      <c r="S190" s="9">
        <v>0</v>
      </c>
      <c r="T190" s="8"/>
      <c r="U190" s="8">
        <f t="shared" si="13"/>
        <v>10.31</v>
      </c>
      <c r="V190" s="8">
        <f t="shared" si="14"/>
        <v>10.31</v>
      </c>
    </row>
    <row r="191" spans="1:22" x14ac:dyDescent="0.2">
      <c r="A191">
        <v>1982</v>
      </c>
      <c r="B191">
        <v>10</v>
      </c>
      <c r="C191" s="12">
        <v>47.357500000000002</v>
      </c>
      <c r="D191" s="1">
        <v>98.1</v>
      </c>
      <c r="E191" s="1">
        <v>97.5</v>
      </c>
      <c r="F191" s="13">
        <v>9.7100000000000009</v>
      </c>
      <c r="G191" s="14">
        <v>10.4</v>
      </c>
      <c r="H191" s="13">
        <v>3.82</v>
      </c>
      <c r="I191" s="13">
        <v>-1.26</v>
      </c>
      <c r="J191" s="8">
        <f t="shared" si="16"/>
        <v>-0.56647400000000003</v>
      </c>
      <c r="K191" s="8"/>
      <c r="L191" s="8">
        <f>help_quarterly_to_monthly!N191</f>
        <v>7879.7299259871625</v>
      </c>
      <c r="M191" s="8">
        <f t="shared" si="15"/>
        <v>-7.9011209606897692</v>
      </c>
      <c r="N191" s="8"/>
      <c r="O191" s="1">
        <v>100.2</v>
      </c>
      <c r="P191" s="17">
        <v>0.27031990481692297</v>
      </c>
      <c r="Q191" s="8"/>
      <c r="R191" s="8"/>
      <c r="S191" s="9">
        <v>-0.25275693370647601</v>
      </c>
      <c r="T191" s="8"/>
      <c r="U191" s="8">
        <f t="shared" si="13"/>
        <v>9.7100000000000009</v>
      </c>
      <c r="V191" s="8">
        <f t="shared" si="14"/>
        <v>9.7100000000000009</v>
      </c>
    </row>
    <row r="192" spans="1:22" x14ac:dyDescent="0.2">
      <c r="A192">
        <v>1982</v>
      </c>
      <c r="B192">
        <v>11</v>
      </c>
      <c r="C192" s="12">
        <v>47.207799999999999</v>
      </c>
      <c r="D192" s="1">
        <v>98</v>
      </c>
      <c r="E192" s="1">
        <v>97.3</v>
      </c>
      <c r="F192" s="13">
        <v>9.1999999999999993</v>
      </c>
      <c r="G192" s="14">
        <v>10.8</v>
      </c>
      <c r="H192" s="13">
        <v>3.75</v>
      </c>
      <c r="I192" s="13">
        <v>-0.53</v>
      </c>
      <c r="J192" s="8">
        <f t="shared" si="16"/>
        <v>-0.26724700000000001</v>
      </c>
      <c r="K192" s="8"/>
      <c r="L192" s="8">
        <f>help_quarterly_to_monthly!N192</f>
        <v>7899.9301127336403</v>
      </c>
      <c r="M192" s="8">
        <f t="shared" si="15"/>
        <v>-8.1683679606897694</v>
      </c>
      <c r="N192" s="8"/>
      <c r="O192" s="1">
        <v>100.3</v>
      </c>
      <c r="P192" s="17">
        <v>0.50031461224620599</v>
      </c>
      <c r="Q192" s="8"/>
      <c r="R192" s="8"/>
      <c r="S192" s="9">
        <v>9.3505481638389301E-2</v>
      </c>
      <c r="T192" s="8"/>
      <c r="U192" s="8">
        <f t="shared" si="13"/>
        <v>9.1999999999999993</v>
      </c>
      <c r="V192" s="8">
        <f t="shared" si="14"/>
        <v>9.1999999999999993</v>
      </c>
    </row>
    <row r="193" spans="1:22" x14ac:dyDescent="0.2">
      <c r="A193">
        <v>1982</v>
      </c>
      <c r="B193">
        <v>12</v>
      </c>
      <c r="C193" s="12">
        <v>46.871299999999998</v>
      </c>
      <c r="D193" s="1">
        <v>97.7</v>
      </c>
      <c r="E193" s="1">
        <v>97.2</v>
      </c>
      <c r="F193" s="13">
        <v>8.9499999999999993</v>
      </c>
      <c r="G193" s="14">
        <v>10.8</v>
      </c>
      <c r="H193" s="13">
        <v>3.6</v>
      </c>
      <c r="I193" s="13">
        <v>-0.52</v>
      </c>
      <c r="J193" s="8">
        <f>I193*0.4099-0.05</f>
        <v>-0.26314799999999999</v>
      </c>
      <c r="K193" s="8"/>
      <c r="L193" s="8">
        <f>help_quarterly_to_monthly!N193</f>
        <v>7920.0039612454484</v>
      </c>
      <c r="M193" s="8">
        <f t="shared" si="15"/>
        <v>-8.4315159606897687</v>
      </c>
      <c r="N193" s="8"/>
      <c r="O193" s="1">
        <v>100.5</v>
      </c>
      <c r="P193" s="17">
        <v>0.62282828280378799</v>
      </c>
      <c r="Q193" s="8"/>
      <c r="R193" s="8"/>
      <c r="S193" s="9">
        <v>0.60611615721816003</v>
      </c>
      <c r="T193" s="8"/>
      <c r="U193" s="8">
        <f t="shared" si="13"/>
        <v>8.9499999999999993</v>
      </c>
      <c r="V193" s="8">
        <f t="shared" si="14"/>
        <v>8.9499999999999993</v>
      </c>
    </row>
    <row r="194" spans="1:22" x14ac:dyDescent="0.2">
      <c r="A194">
        <v>1983</v>
      </c>
      <c r="B194">
        <v>1</v>
      </c>
      <c r="C194" s="12">
        <v>47.739800000000002</v>
      </c>
      <c r="D194" s="1">
        <v>97.9</v>
      </c>
      <c r="E194" s="1">
        <v>97.6</v>
      </c>
      <c r="F194" s="13">
        <v>8.68</v>
      </c>
      <c r="G194" s="14">
        <v>10.4</v>
      </c>
      <c r="H194" s="13">
        <v>3.48</v>
      </c>
      <c r="I194" s="13">
        <v>1.1100000000000001</v>
      </c>
      <c r="J194" s="8">
        <f>I194*0.4099</f>
        <v>0.45498900000000003</v>
      </c>
      <c r="K194" s="8"/>
      <c r="L194" s="8">
        <f>help_quarterly_to_monthly!N194</f>
        <v>7940.1288177267497</v>
      </c>
      <c r="M194" s="8">
        <f t="shared" si="15"/>
        <v>-7.9765269606897693</v>
      </c>
      <c r="N194" s="8"/>
      <c r="O194" s="1">
        <v>100.2</v>
      </c>
      <c r="P194" s="17">
        <v>0.2417945834396</v>
      </c>
      <c r="Q194" s="8"/>
      <c r="R194" s="8"/>
      <c r="S194" s="9">
        <v>0</v>
      </c>
      <c r="T194" s="8"/>
      <c r="U194" s="8">
        <f t="shared" si="13"/>
        <v>8.68</v>
      </c>
      <c r="V194" s="8">
        <f t="shared" si="14"/>
        <v>8.68</v>
      </c>
    </row>
    <row r="195" spans="1:22" x14ac:dyDescent="0.2">
      <c r="A195">
        <v>1983</v>
      </c>
      <c r="B195">
        <v>2</v>
      </c>
      <c r="C195" s="12">
        <v>47.448399999999999</v>
      </c>
      <c r="D195" s="1">
        <v>98</v>
      </c>
      <c r="E195" s="1">
        <v>98</v>
      </c>
      <c r="F195" s="13">
        <v>8.51</v>
      </c>
      <c r="G195" s="14">
        <v>10.4</v>
      </c>
      <c r="H195" s="13">
        <v>3.23</v>
      </c>
      <c r="I195" s="13">
        <v>-0.45</v>
      </c>
      <c r="J195" s="8">
        <f t="shared" ref="J195:J258" si="17">I195*0.4099</f>
        <v>-0.18445500000000001</v>
      </c>
      <c r="K195" s="8"/>
      <c r="L195" s="8">
        <f>help_quarterly_to_monthly!N195</f>
        <v>7960.3048117895796</v>
      </c>
      <c r="M195" s="8">
        <f t="shared" si="15"/>
        <v>-8.1609819606897691</v>
      </c>
      <c r="N195" s="8"/>
      <c r="O195" s="1">
        <v>100.5</v>
      </c>
      <c r="P195" s="17">
        <v>0.19260033739872001</v>
      </c>
      <c r="Q195" s="8"/>
      <c r="R195" s="8"/>
      <c r="S195" s="9">
        <v>0.19760269576612699</v>
      </c>
      <c r="T195" s="8"/>
      <c r="U195" s="8">
        <f t="shared" si="13"/>
        <v>8.51</v>
      </c>
      <c r="V195" s="8">
        <f t="shared" si="14"/>
        <v>8.51</v>
      </c>
    </row>
    <row r="196" spans="1:22" x14ac:dyDescent="0.2">
      <c r="A196">
        <v>1983</v>
      </c>
      <c r="B196">
        <v>3</v>
      </c>
      <c r="C196" s="12">
        <v>47.842599999999997</v>
      </c>
      <c r="D196" s="1">
        <v>98.1</v>
      </c>
      <c r="E196" s="1">
        <v>98.2</v>
      </c>
      <c r="F196" s="13">
        <v>8.77</v>
      </c>
      <c r="G196" s="14">
        <v>10.3</v>
      </c>
      <c r="H196" s="13">
        <v>3.1</v>
      </c>
      <c r="I196" s="13">
        <v>0.71</v>
      </c>
      <c r="J196" s="8">
        <f t="shared" si="17"/>
        <v>0.29102899999999998</v>
      </c>
      <c r="K196" s="8"/>
      <c r="L196" s="8">
        <f>help_quarterly_to_monthly!N196</f>
        <v>7980.9151928389747</v>
      </c>
      <c r="M196" s="8">
        <f t="shared" si="15"/>
        <v>-7.8699529606897691</v>
      </c>
      <c r="N196" s="8"/>
      <c r="O196" s="1">
        <v>100.4</v>
      </c>
      <c r="P196" s="17">
        <v>0.101073636566436</v>
      </c>
      <c r="Q196" s="8"/>
      <c r="R196" s="8"/>
      <c r="S196" s="9">
        <v>0.20047033248478799</v>
      </c>
      <c r="T196" s="8"/>
      <c r="U196" s="8">
        <f t="shared" si="13"/>
        <v>8.77</v>
      </c>
      <c r="V196" s="8">
        <f t="shared" si="14"/>
        <v>8.77</v>
      </c>
    </row>
    <row r="197" spans="1:22" x14ac:dyDescent="0.2">
      <c r="A197">
        <v>1983</v>
      </c>
      <c r="B197">
        <v>4</v>
      </c>
      <c r="C197" s="12">
        <v>48.448300000000003</v>
      </c>
      <c r="D197" s="1">
        <v>98.8</v>
      </c>
      <c r="E197" s="1">
        <v>98.6</v>
      </c>
      <c r="F197" s="13">
        <v>8.8000000000000007</v>
      </c>
      <c r="G197" s="14">
        <v>10.199999999999999</v>
      </c>
      <c r="H197" s="13">
        <v>2.89</v>
      </c>
      <c r="I197" s="13">
        <v>0.67</v>
      </c>
      <c r="J197" s="8">
        <f t="shared" si="17"/>
        <v>0.27463300000000002</v>
      </c>
      <c r="K197" s="8"/>
      <c r="L197" s="8">
        <f>help_quarterly_to_monthly!N197</f>
        <v>8001.5789371473074</v>
      </c>
      <c r="M197" s="8">
        <f t="shared" si="15"/>
        <v>-7.5953199606897694</v>
      </c>
      <c r="N197" s="8"/>
      <c r="O197" s="1">
        <v>100.4</v>
      </c>
      <c r="P197" s="17">
        <v>2.0397164812274101E-2</v>
      </c>
      <c r="Q197" s="8"/>
      <c r="R197" s="8"/>
      <c r="S197" s="9">
        <v>0</v>
      </c>
      <c r="T197" s="8"/>
      <c r="U197" s="8">
        <f t="shared" si="13"/>
        <v>8.8000000000000007</v>
      </c>
      <c r="V197" s="8">
        <f t="shared" si="14"/>
        <v>8.8000000000000007</v>
      </c>
    </row>
    <row r="198" spans="1:22" x14ac:dyDescent="0.2">
      <c r="A198">
        <v>1983</v>
      </c>
      <c r="B198">
        <v>5</v>
      </c>
      <c r="C198" s="12">
        <v>48.747</v>
      </c>
      <c r="D198" s="1">
        <v>99.2</v>
      </c>
      <c r="E198" s="1">
        <v>98.9</v>
      </c>
      <c r="F198" s="13">
        <v>8.6300000000000008</v>
      </c>
      <c r="G198" s="14">
        <v>10.1</v>
      </c>
      <c r="H198" s="13">
        <v>2.71</v>
      </c>
      <c r="I198" s="13">
        <v>0.92</v>
      </c>
      <c r="J198" s="8">
        <f t="shared" si="17"/>
        <v>0.377108</v>
      </c>
      <c r="K198" s="8"/>
      <c r="L198" s="8">
        <f>help_quarterly_to_monthly!N198</f>
        <v>8022.2961828798043</v>
      </c>
      <c r="M198" s="8">
        <f t="shared" si="15"/>
        <v>-7.2182119606897697</v>
      </c>
      <c r="N198" s="8"/>
      <c r="O198" s="1">
        <v>100.8</v>
      </c>
      <c r="P198" s="17">
        <v>-0.182807159689822</v>
      </c>
      <c r="Q198" s="8"/>
      <c r="R198" s="8"/>
      <c r="S198" s="9">
        <v>-4.06116611655249E-2</v>
      </c>
      <c r="T198" s="8"/>
      <c r="U198" s="8">
        <f t="shared" si="13"/>
        <v>8.6300000000000008</v>
      </c>
      <c r="V198" s="8">
        <f t="shared" si="14"/>
        <v>8.6300000000000008</v>
      </c>
    </row>
    <row r="199" spans="1:22" x14ac:dyDescent="0.2">
      <c r="A199">
        <v>1983</v>
      </c>
      <c r="B199">
        <v>6</v>
      </c>
      <c r="C199" s="12">
        <v>49.043399999999998</v>
      </c>
      <c r="D199" s="1">
        <v>99.4</v>
      </c>
      <c r="E199" s="1">
        <v>99.2</v>
      </c>
      <c r="F199" s="13">
        <v>8.98</v>
      </c>
      <c r="G199" s="14">
        <v>10.1</v>
      </c>
      <c r="H199" s="13">
        <v>2.52</v>
      </c>
      <c r="I199" s="13">
        <v>1.1299999999999999</v>
      </c>
      <c r="J199" s="8">
        <f t="shared" si="17"/>
        <v>0.46318699999999996</v>
      </c>
      <c r="K199" s="8"/>
      <c r="L199" s="8">
        <f>help_quarterly_to_monthly!N199</f>
        <v>8043.5470223112225</v>
      </c>
      <c r="M199" s="8">
        <f t="shared" si="15"/>
        <v>-6.7550249606897701</v>
      </c>
      <c r="N199" s="8"/>
      <c r="O199" s="1">
        <v>101</v>
      </c>
      <c r="P199" s="17">
        <v>-2.5024264884997E-2</v>
      </c>
      <c r="Q199" s="8"/>
      <c r="R199" s="8"/>
      <c r="S199" s="9">
        <v>0</v>
      </c>
      <c r="T199" s="8"/>
      <c r="U199" s="8">
        <f t="shared" si="13"/>
        <v>8.98</v>
      </c>
      <c r="V199" s="8">
        <f t="shared" si="14"/>
        <v>8.98</v>
      </c>
    </row>
    <row r="200" spans="1:22" x14ac:dyDescent="0.2">
      <c r="A200">
        <v>1983</v>
      </c>
      <c r="B200">
        <v>7</v>
      </c>
      <c r="C200" s="12">
        <v>49.773899999999998</v>
      </c>
      <c r="D200" s="1">
        <v>99.8</v>
      </c>
      <c r="E200" s="1">
        <v>99.8</v>
      </c>
      <c r="F200" s="13">
        <v>9.3699999999999992</v>
      </c>
      <c r="G200" s="14">
        <v>9.4</v>
      </c>
      <c r="H200" s="13">
        <v>2.0099999999999998</v>
      </c>
      <c r="I200" s="13">
        <v>1.05</v>
      </c>
      <c r="J200" s="8">
        <f t="shared" si="17"/>
        <v>0.43039500000000003</v>
      </c>
      <c r="K200" s="8"/>
      <c r="L200" s="8">
        <f>help_quarterly_to_monthly!N200</f>
        <v>8064.8541546251445</v>
      </c>
      <c r="M200" s="8">
        <f t="shared" si="15"/>
        <v>-6.3246299606897702</v>
      </c>
      <c r="N200" s="8"/>
      <c r="O200" s="1">
        <v>101.3</v>
      </c>
      <c r="P200" s="17">
        <v>-0.14848949856178401</v>
      </c>
      <c r="Q200" s="8"/>
      <c r="R200" s="8"/>
      <c r="S200" s="9">
        <v>6.2620729169041199E-3</v>
      </c>
      <c r="T200" s="8"/>
      <c r="U200" s="8">
        <f t="shared" si="13"/>
        <v>9.3699999999999992</v>
      </c>
      <c r="V200" s="8">
        <f t="shared" si="14"/>
        <v>9.3699999999999992</v>
      </c>
    </row>
    <row r="201" spans="1:22" x14ac:dyDescent="0.2">
      <c r="A201">
        <v>1983</v>
      </c>
      <c r="B201">
        <v>8</v>
      </c>
      <c r="C201" s="12">
        <v>50.363999999999997</v>
      </c>
      <c r="D201" s="1">
        <v>100.1</v>
      </c>
      <c r="E201" s="1">
        <v>100.1</v>
      </c>
      <c r="F201" s="13">
        <v>9.56</v>
      </c>
      <c r="G201" s="14">
        <v>9.5</v>
      </c>
      <c r="H201" s="13">
        <v>1.79</v>
      </c>
      <c r="I201" s="13">
        <v>0.44</v>
      </c>
      <c r="J201" s="8">
        <f t="shared" si="17"/>
        <v>0.18035599999999999</v>
      </c>
      <c r="K201" s="8"/>
      <c r="L201" s="8">
        <f>help_quarterly_to_monthly!N201</f>
        <v>8086.2177289398769</v>
      </c>
      <c r="M201" s="8">
        <f t="shared" si="15"/>
        <v>-6.1442739606897705</v>
      </c>
      <c r="N201" s="8"/>
      <c r="O201" s="1">
        <v>101.8</v>
      </c>
      <c r="P201" s="17">
        <v>-0.21585335034615799</v>
      </c>
      <c r="Q201" s="8"/>
      <c r="R201" s="8"/>
      <c r="S201" s="9">
        <v>-0.257689265198216</v>
      </c>
      <c r="T201" s="8"/>
      <c r="U201" s="8">
        <f t="shared" si="13"/>
        <v>9.56</v>
      </c>
      <c r="V201" s="8">
        <f t="shared" si="14"/>
        <v>9.56</v>
      </c>
    </row>
    <row r="202" spans="1:22" x14ac:dyDescent="0.2">
      <c r="A202">
        <v>1983</v>
      </c>
      <c r="B202">
        <v>9</v>
      </c>
      <c r="C202" s="12">
        <v>51.093699999999998</v>
      </c>
      <c r="D202" s="1">
        <v>100.4</v>
      </c>
      <c r="E202" s="1">
        <v>100.5</v>
      </c>
      <c r="F202" s="13">
        <v>9.4499999999999993</v>
      </c>
      <c r="G202" s="14">
        <v>9.1999999999999993</v>
      </c>
      <c r="H202" s="13">
        <v>1.9</v>
      </c>
      <c r="I202" s="13">
        <v>1.57</v>
      </c>
      <c r="J202" s="8">
        <f t="shared" si="17"/>
        <v>0.64354299999999998</v>
      </c>
      <c r="K202" s="8"/>
      <c r="L202" s="8">
        <f>help_quarterly_to_monthly!N202</f>
        <v>8108.3841034226207</v>
      </c>
      <c r="M202" s="8">
        <f t="shared" si="15"/>
        <v>-5.5007309606897703</v>
      </c>
      <c r="N202" s="8"/>
      <c r="O202" s="1">
        <v>102</v>
      </c>
      <c r="P202" s="17">
        <v>-0.119323598124531</v>
      </c>
      <c r="Q202" s="8"/>
      <c r="R202" s="8"/>
      <c r="S202" s="9">
        <v>0</v>
      </c>
      <c r="T202" s="8"/>
      <c r="U202" s="8">
        <f t="shared" si="13"/>
        <v>9.4499999999999993</v>
      </c>
      <c r="V202" s="8">
        <f t="shared" si="14"/>
        <v>9.4499999999999993</v>
      </c>
    </row>
    <row r="203" spans="1:22" x14ac:dyDescent="0.2">
      <c r="A203">
        <v>1983</v>
      </c>
      <c r="B203">
        <v>10</v>
      </c>
      <c r="C203" s="12">
        <v>51.490200000000002</v>
      </c>
      <c r="D203" s="1">
        <v>100.8</v>
      </c>
      <c r="E203" s="1">
        <v>101</v>
      </c>
      <c r="F203" s="13">
        <v>9.48</v>
      </c>
      <c r="G203" s="14">
        <v>8.8000000000000007</v>
      </c>
      <c r="H203" s="13">
        <v>1.92</v>
      </c>
      <c r="I203" s="13">
        <v>0.96</v>
      </c>
      <c r="J203" s="8">
        <f t="shared" si="17"/>
        <v>0.39350399999999996</v>
      </c>
      <c r="K203" s="8"/>
      <c r="L203" s="8">
        <f>help_quarterly_to_monthly!N203</f>
        <v>8130.6112415620037</v>
      </c>
      <c r="M203" s="8">
        <f t="shared" si="15"/>
        <v>-5.1072269606897702</v>
      </c>
      <c r="N203" s="8"/>
      <c r="O203" s="1">
        <v>102.2</v>
      </c>
      <c r="P203" s="17">
        <v>-0.13536655314691501</v>
      </c>
      <c r="Q203" s="8"/>
      <c r="R203" s="8"/>
      <c r="S203" s="9">
        <v>0.246645487174215</v>
      </c>
      <c r="T203" s="8"/>
      <c r="U203" s="8">
        <f t="shared" si="13"/>
        <v>9.48</v>
      </c>
      <c r="V203" s="8">
        <f t="shared" si="14"/>
        <v>9.48</v>
      </c>
    </row>
    <row r="204" spans="1:22" x14ac:dyDescent="0.2">
      <c r="A204">
        <v>1983</v>
      </c>
      <c r="B204">
        <v>11</v>
      </c>
      <c r="C204" s="12">
        <v>51.720999999999997</v>
      </c>
      <c r="D204" s="1">
        <v>101.1</v>
      </c>
      <c r="E204" s="1">
        <v>101.5</v>
      </c>
      <c r="F204" s="13">
        <v>9.34</v>
      </c>
      <c r="G204" s="14">
        <v>8.5</v>
      </c>
      <c r="H204" s="13">
        <v>1.92</v>
      </c>
      <c r="I204" s="13">
        <v>0.76</v>
      </c>
      <c r="J204" s="8">
        <f t="shared" si="17"/>
        <v>0.31152399999999997</v>
      </c>
      <c r="K204" s="8"/>
      <c r="L204" s="8">
        <f>help_quarterly_to_monthly!N204</f>
        <v>8152.8993099266545</v>
      </c>
      <c r="M204" s="8">
        <f t="shared" si="15"/>
        <v>-4.7957029606897699</v>
      </c>
      <c r="N204" s="8"/>
      <c r="O204" s="1">
        <v>102.1</v>
      </c>
      <c r="P204" s="17">
        <v>-1.51570745331314E-2</v>
      </c>
      <c r="Q204" s="8"/>
      <c r="R204" s="8"/>
      <c r="S204" s="9">
        <v>-0.15582499065659999</v>
      </c>
      <c r="T204" s="8"/>
      <c r="U204" s="8">
        <f t="shared" si="13"/>
        <v>9.34</v>
      </c>
      <c r="V204" s="8">
        <f t="shared" si="14"/>
        <v>9.34</v>
      </c>
    </row>
    <row r="205" spans="1:22" x14ac:dyDescent="0.2">
      <c r="A205">
        <v>1983</v>
      </c>
      <c r="B205">
        <v>12</v>
      </c>
      <c r="C205" s="12">
        <v>51.976900000000001</v>
      </c>
      <c r="D205" s="1">
        <v>101.4</v>
      </c>
      <c r="E205" s="1">
        <v>101.8</v>
      </c>
      <c r="F205" s="13">
        <v>9.4700000000000006</v>
      </c>
      <c r="G205" s="14">
        <v>8.3000000000000007</v>
      </c>
      <c r="H205" s="13">
        <v>1.92</v>
      </c>
      <c r="I205" s="13">
        <v>0.96</v>
      </c>
      <c r="J205" s="8">
        <f t="shared" si="17"/>
        <v>0.39350399999999996</v>
      </c>
      <c r="K205" s="8"/>
      <c r="L205" s="8">
        <f>help_quarterly_to_monthly!N205</f>
        <v>8175.9913628095819</v>
      </c>
      <c r="M205" s="8">
        <f t="shared" si="15"/>
        <v>-4.4021989606897698</v>
      </c>
      <c r="N205" s="8"/>
      <c r="O205" s="1">
        <v>102.3</v>
      </c>
      <c r="P205" s="17">
        <v>3.6816321948968701E-2</v>
      </c>
      <c r="Q205" s="8"/>
      <c r="R205" s="8"/>
      <c r="S205" s="9">
        <v>0.188253500163544</v>
      </c>
      <c r="T205" s="8"/>
      <c r="U205" s="8">
        <f t="shared" ref="U205:U268" si="18">F205</f>
        <v>9.4700000000000006</v>
      </c>
      <c r="V205" s="8">
        <f t="shared" si="14"/>
        <v>9.4700000000000006</v>
      </c>
    </row>
    <row r="206" spans="1:22" x14ac:dyDescent="0.2">
      <c r="A206">
        <v>1984</v>
      </c>
      <c r="B206">
        <v>1</v>
      </c>
      <c r="C206" s="12">
        <v>53.008800000000001</v>
      </c>
      <c r="D206" s="1">
        <v>102.1</v>
      </c>
      <c r="E206" s="1">
        <v>102.5</v>
      </c>
      <c r="F206" s="13">
        <v>9.56</v>
      </c>
      <c r="G206" s="14">
        <v>8</v>
      </c>
      <c r="H206" s="13">
        <v>1.98</v>
      </c>
      <c r="I206" s="13">
        <v>1.25</v>
      </c>
      <c r="J206" s="8">
        <f t="shared" si="17"/>
        <v>0.51237500000000002</v>
      </c>
      <c r="K206" s="8"/>
      <c r="L206" s="8">
        <f>help_quarterly_to_monthly!N206</f>
        <v>8199.1488210024581</v>
      </c>
      <c r="M206" s="8">
        <f t="shared" si="15"/>
        <v>-3.8898239606897693</v>
      </c>
      <c r="N206" s="8"/>
      <c r="O206" s="1">
        <v>102.9</v>
      </c>
      <c r="P206" s="17">
        <v>-4.2712424946133899E-2</v>
      </c>
      <c r="Q206" s="8"/>
      <c r="R206" s="8"/>
      <c r="S206" s="9">
        <v>0.216333049777755</v>
      </c>
      <c r="T206" s="8"/>
      <c r="U206" s="8">
        <f t="shared" si="18"/>
        <v>9.56</v>
      </c>
      <c r="V206" s="8">
        <f t="shared" ref="V206:V240" si="19">F206</f>
        <v>9.56</v>
      </c>
    </row>
    <row r="207" spans="1:22" x14ac:dyDescent="0.2">
      <c r="A207">
        <v>1984</v>
      </c>
      <c r="B207">
        <v>2</v>
      </c>
      <c r="C207" s="12">
        <v>53.248600000000003</v>
      </c>
      <c r="D207" s="1">
        <v>102.6</v>
      </c>
      <c r="E207" s="1">
        <v>102.8</v>
      </c>
      <c r="F207" s="13">
        <v>9.59</v>
      </c>
      <c r="G207" s="14">
        <v>7.8</v>
      </c>
      <c r="H207" s="13">
        <v>1.75</v>
      </c>
      <c r="I207" s="13">
        <v>0.67</v>
      </c>
      <c r="J207" s="8">
        <f t="shared" si="17"/>
        <v>0.27463300000000002</v>
      </c>
      <c r="K207" s="8"/>
      <c r="L207" s="8">
        <f>help_quarterly_to_monthly!N207</f>
        <v>8222.3718697575259</v>
      </c>
      <c r="M207" s="8">
        <f t="shared" si="15"/>
        <v>-3.6151909606897692</v>
      </c>
      <c r="N207" s="8"/>
      <c r="O207" s="1">
        <v>103.2</v>
      </c>
      <c r="P207" s="17">
        <v>-0.115962426534338</v>
      </c>
      <c r="Q207" s="8"/>
      <c r="R207" s="8"/>
      <c r="S207" s="9">
        <v>0</v>
      </c>
      <c r="T207" s="8"/>
      <c r="U207" s="8">
        <f t="shared" si="18"/>
        <v>9.59</v>
      </c>
      <c r="V207" s="8">
        <f t="shared" si="19"/>
        <v>9.59</v>
      </c>
    </row>
    <row r="208" spans="1:22" x14ac:dyDescent="0.2">
      <c r="A208">
        <v>1984</v>
      </c>
      <c r="B208">
        <v>3</v>
      </c>
      <c r="C208" s="12">
        <v>53.502800000000001</v>
      </c>
      <c r="D208" s="1">
        <v>102.9</v>
      </c>
      <c r="E208" s="1">
        <v>103.2</v>
      </c>
      <c r="F208" s="13">
        <v>9.91</v>
      </c>
      <c r="G208" s="14">
        <v>7.8</v>
      </c>
      <c r="H208" s="13">
        <v>1.67</v>
      </c>
      <c r="I208" s="13">
        <v>0.42</v>
      </c>
      <c r="J208" s="8">
        <f t="shared" si="17"/>
        <v>0.17215799999999998</v>
      </c>
      <c r="K208" s="8"/>
      <c r="L208" s="8">
        <f>help_quarterly_to_monthly!N208</f>
        <v>8246.3960619676855</v>
      </c>
      <c r="M208" s="8">
        <f t="shared" si="15"/>
        <v>-3.4430329606897692</v>
      </c>
      <c r="N208" s="8"/>
      <c r="O208" s="1">
        <v>103.9</v>
      </c>
      <c r="P208" s="17">
        <v>-2.1515054349487799E-2</v>
      </c>
      <c r="Q208" s="8"/>
      <c r="R208" s="8"/>
      <c r="S208" s="9">
        <v>-7.3370292034412296E-2</v>
      </c>
      <c r="T208" s="8"/>
      <c r="U208" s="8">
        <f t="shared" si="18"/>
        <v>9.91</v>
      </c>
      <c r="V208" s="8">
        <f t="shared" si="19"/>
        <v>9.91</v>
      </c>
    </row>
    <row r="209" spans="1:22" x14ac:dyDescent="0.2">
      <c r="A209">
        <v>1984</v>
      </c>
      <c r="B209">
        <v>4</v>
      </c>
      <c r="C209" s="12">
        <v>53.823300000000003</v>
      </c>
      <c r="D209" s="1">
        <v>103.3</v>
      </c>
      <c r="E209" s="1">
        <v>103.7</v>
      </c>
      <c r="F209" s="13">
        <v>10.29</v>
      </c>
      <c r="G209" s="14">
        <v>7.7</v>
      </c>
      <c r="H209" s="13">
        <v>1.68</v>
      </c>
      <c r="I209" s="13">
        <v>0.57999999999999996</v>
      </c>
      <c r="J209" s="8">
        <f t="shared" si="17"/>
        <v>0.23774199999999998</v>
      </c>
      <c r="K209" s="8"/>
      <c r="L209" s="8">
        <f>help_quarterly_to_monthly!N209</f>
        <v>8270.4904482557376</v>
      </c>
      <c r="M209" s="8">
        <f t="shared" si="15"/>
        <v>-3.2052909606897693</v>
      </c>
      <c r="N209" s="8"/>
      <c r="O209" s="1">
        <v>104</v>
      </c>
      <c r="P209" s="17">
        <v>4.4728731802967603E-2</v>
      </c>
      <c r="Q209" s="8"/>
      <c r="R209" s="8"/>
      <c r="S209" s="9">
        <v>0</v>
      </c>
      <c r="T209" s="8"/>
      <c r="U209" s="8">
        <f t="shared" si="18"/>
        <v>10.29</v>
      </c>
      <c r="V209" s="8">
        <f t="shared" si="19"/>
        <v>10.29</v>
      </c>
    </row>
    <row r="210" spans="1:22" x14ac:dyDescent="0.2">
      <c r="A210">
        <v>1984</v>
      </c>
      <c r="B210">
        <v>5</v>
      </c>
      <c r="C210" s="12">
        <v>54.110399999999998</v>
      </c>
      <c r="D210" s="1">
        <v>103.5</v>
      </c>
      <c r="E210" s="1">
        <v>104.1</v>
      </c>
      <c r="F210" s="13">
        <v>10.32</v>
      </c>
      <c r="G210" s="14">
        <v>7.4</v>
      </c>
      <c r="H210" s="13">
        <v>1.33</v>
      </c>
      <c r="I210" s="13">
        <v>0.59</v>
      </c>
      <c r="J210" s="8">
        <f t="shared" si="17"/>
        <v>0.24184099999999997</v>
      </c>
      <c r="K210" s="8"/>
      <c r="L210" s="8">
        <f>help_quarterly_to_monthly!N210</f>
        <v>8294.6552337152716</v>
      </c>
      <c r="M210" s="8">
        <f t="shared" ref="M210:M273" si="20">M211-J211</f>
        <v>-2.9634499606897693</v>
      </c>
      <c r="N210" s="8"/>
      <c r="O210" s="1">
        <v>104.1</v>
      </c>
      <c r="P210" s="17">
        <v>-0.34793532527292897</v>
      </c>
      <c r="Q210" s="8"/>
      <c r="R210" s="8"/>
      <c r="S210" s="9">
        <v>0.13464837788843001</v>
      </c>
      <c r="T210" s="8"/>
      <c r="U210" s="8">
        <f t="shared" si="18"/>
        <v>10.32</v>
      </c>
      <c r="V210" s="8">
        <f t="shared" si="19"/>
        <v>10.32</v>
      </c>
    </row>
    <row r="211" spans="1:22" x14ac:dyDescent="0.2">
      <c r="A211">
        <v>1984</v>
      </c>
      <c r="B211">
        <v>6</v>
      </c>
      <c r="C211" s="12">
        <v>54.307499999999997</v>
      </c>
      <c r="D211" s="1">
        <v>103.7</v>
      </c>
      <c r="E211" s="1">
        <v>104.5</v>
      </c>
      <c r="F211" s="13">
        <v>11.06</v>
      </c>
      <c r="G211" s="14">
        <v>7.2</v>
      </c>
      <c r="H211" s="13">
        <v>1.49</v>
      </c>
      <c r="I211" s="13">
        <v>0.6</v>
      </c>
      <c r="J211" s="8">
        <f t="shared" si="17"/>
        <v>0.24593999999999999</v>
      </c>
      <c r="K211" s="8"/>
      <c r="L211" s="8">
        <f>help_quarterly_to_monthly!N211</f>
        <v>8319.3107510319624</v>
      </c>
      <c r="M211" s="8">
        <f t="shared" si="20"/>
        <v>-2.7175099606897692</v>
      </c>
      <c r="N211" s="8"/>
      <c r="O211" s="1">
        <v>104</v>
      </c>
      <c r="P211" s="17">
        <v>-0.10686673802584699</v>
      </c>
      <c r="Q211" s="8"/>
      <c r="R211" s="8"/>
      <c r="S211" s="9">
        <v>0</v>
      </c>
      <c r="T211" s="8"/>
      <c r="U211" s="8">
        <f t="shared" si="18"/>
        <v>11.06</v>
      </c>
      <c r="V211" s="8">
        <f t="shared" si="19"/>
        <v>11.06</v>
      </c>
    </row>
    <row r="212" spans="1:22" x14ac:dyDescent="0.2">
      <c r="A212">
        <v>1984</v>
      </c>
      <c r="B212">
        <v>7</v>
      </c>
      <c r="C212" s="12">
        <v>54.4587</v>
      </c>
      <c r="D212" s="1">
        <v>104.1</v>
      </c>
      <c r="E212" s="1">
        <v>105</v>
      </c>
      <c r="F212" s="13">
        <v>11.23</v>
      </c>
      <c r="G212" s="14">
        <v>7.5</v>
      </c>
      <c r="H212" s="13">
        <v>1.79</v>
      </c>
      <c r="I212" s="13">
        <v>0.09</v>
      </c>
      <c r="J212" s="8">
        <f t="shared" si="17"/>
        <v>3.6891E-2</v>
      </c>
      <c r="K212" s="8"/>
      <c r="L212" s="8">
        <f>help_quarterly_to_monthly!N212</f>
        <v>8344.0395558472956</v>
      </c>
      <c r="M212" s="8">
        <f t="shared" si="20"/>
        <v>-2.6806189606897695</v>
      </c>
      <c r="N212" s="8"/>
      <c r="O212" s="1">
        <v>104.2</v>
      </c>
      <c r="P212" s="17">
        <v>-0.16740157549147</v>
      </c>
      <c r="Q212" s="8"/>
      <c r="R212" s="8"/>
      <c r="S212" s="9">
        <v>0.355596199816198</v>
      </c>
      <c r="T212" s="8"/>
      <c r="U212" s="8">
        <f t="shared" si="18"/>
        <v>11.23</v>
      </c>
      <c r="V212" s="8">
        <f t="shared" si="19"/>
        <v>11.23</v>
      </c>
    </row>
    <row r="213" spans="1:22" x14ac:dyDescent="0.2">
      <c r="A213">
        <v>1984</v>
      </c>
      <c r="B213">
        <v>8</v>
      </c>
      <c r="C213" s="12">
        <v>54.523899999999998</v>
      </c>
      <c r="D213" s="1">
        <v>104.4</v>
      </c>
      <c r="E213" s="1">
        <v>105.4</v>
      </c>
      <c r="F213" s="13">
        <v>11.64</v>
      </c>
      <c r="G213" s="14">
        <v>7.5</v>
      </c>
      <c r="H213" s="13">
        <v>1.91</v>
      </c>
      <c r="I213" s="13">
        <v>-0.01</v>
      </c>
      <c r="J213" s="8">
        <f t="shared" si="17"/>
        <v>-4.0990000000000002E-3</v>
      </c>
      <c r="K213" s="8"/>
      <c r="L213" s="8">
        <f>help_quarterly_to_monthly!N213</f>
        <v>8368.841866005303</v>
      </c>
      <c r="M213" s="8">
        <f t="shared" si="20"/>
        <v>-2.6847179606897695</v>
      </c>
      <c r="N213" s="8"/>
      <c r="O213" s="1">
        <v>103.8</v>
      </c>
      <c r="P213" s="17">
        <v>0.118473260659816</v>
      </c>
      <c r="Q213" s="8"/>
      <c r="R213" s="8"/>
      <c r="S213" s="9">
        <v>-7.7021728991188199E-2</v>
      </c>
      <c r="T213" s="8"/>
      <c r="U213" s="8">
        <f t="shared" si="18"/>
        <v>11.64</v>
      </c>
      <c r="V213" s="8">
        <f t="shared" si="19"/>
        <v>11.64</v>
      </c>
    </row>
    <row r="214" spans="1:22" x14ac:dyDescent="0.2">
      <c r="A214">
        <v>1984</v>
      </c>
      <c r="B214">
        <v>9</v>
      </c>
      <c r="C214" s="12">
        <v>54.369599999999998</v>
      </c>
      <c r="D214" s="1">
        <v>104.7</v>
      </c>
      <c r="E214" s="1">
        <v>105.8</v>
      </c>
      <c r="F214" s="13">
        <v>11.3</v>
      </c>
      <c r="G214" s="14">
        <v>7.3</v>
      </c>
      <c r="H214" s="13">
        <v>1.83</v>
      </c>
      <c r="I214" s="13">
        <v>-7.0000000000000007E-2</v>
      </c>
      <c r="J214" s="8">
        <f t="shared" si="17"/>
        <v>-2.8693000000000003E-2</v>
      </c>
      <c r="K214" s="8"/>
      <c r="L214" s="8">
        <f>help_quarterly_to_monthly!N214</f>
        <v>8393.9819794404757</v>
      </c>
      <c r="M214" s="8">
        <f t="shared" si="20"/>
        <v>-2.7134109606897696</v>
      </c>
      <c r="N214" s="8"/>
      <c r="O214" s="1">
        <v>103.4</v>
      </c>
      <c r="P214" s="17">
        <v>-7.4163500352963999E-2</v>
      </c>
      <c r="Q214" s="8"/>
      <c r="R214" s="8"/>
      <c r="S214" s="9">
        <v>0</v>
      </c>
      <c r="T214" s="8"/>
      <c r="U214" s="8">
        <f t="shared" si="18"/>
        <v>11.3</v>
      </c>
      <c r="V214" s="8">
        <f t="shared" si="19"/>
        <v>11.3</v>
      </c>
    </row>
    <row r="215" spans="1:22" x14ac:dyDescent="0.2">
      <c r="A215">
        <v>1984</v>
      </c>
      <c r="B215">
        <v>10</v>
      </c>
      <c r="C215" s="12">
        <v>54.3474</v>
      </c>
      <c r="D215" s="1">
        <v>105.1</v>
      </c>
      <c r="E215" s="1">
        <v>106.2</v>
      </c>
      <c r="F215" s="13">
        <v>9.99</v>
      </c>
      <c r="G215" s="14">
        <v>7.4</v>
      </c>
      <c r="H215" s="13">
        <v>1.78</v>
      </c>
      <c r="I215" s="13">
        <v>0.15</v>
      </c>
      <c r="J215" s="8">
        <f t="shared" si="17"/>
        <v>6.1484999999999998E-2</v>
      </c>
      <c r="K215" s="8"/>
      <c r="L215" s="8">
        <f>help_quarterly_to_monthly!N215</f>
        <v>8419.1976141142841</v>
      </c>
      <c r="M215" s="8">
        <f t="shared" si="20"/>
        <v>-2.6519259606897698</v>
      </c>
      <c r="N215" s="8"/>
      <c r="O215" s="1">
        <v>103.4</v>
      </c>
      <c r="P215" s="17">
        <v>-0.25688039440433702</v>
      </c>
      <c r="Q215" s="8"/>
      <c r="R215" s="8"/>
      <c r="S215" s="9">
        <v>-3.6473791192885899E-3</v>
      </c>
      <c r="T215" s="8"/>
      <c r="U215" s="8">
        <f t="shared" si="18"/>
        <v>9.99</v>
      </c>
      <c r="V215" s="8">
        <f t="shared" si="19"/>
        <v>9.99</v>
      </c>
    </row>
    <row r="216" spans="1:22" x14ac:dyDescent="0.2">
      <c r="A216">
        <v>1984</v>
      </c>
      <c r="B216">
        <v>11</v>
      </c>
      <c r="C216" s="12">
        <v>54.529000000000003</v>
      </c>
      <c r="D216" s="1">
        <v>105.3</v>
      </c>
      <c r="E216" s="1">
        <v>106.4</v>
      </c>
      <c r="F216" s="13">
        <v>9.43</v>
      </c>
      <c r="G216" s="14">
        <v>7.2</v>
      </c>
      <c r="H216" s="13">
        <v>1.91</v>
      </c>
      <c r="I216" s="13">
        <v>0.41</v>
      </c>
      <c r="J216" s="8">
        <f t="shared" si="17"/>
        <v>0.16805899999999999</v>
      </c>
      <c r="K216" s="8"/>
      <c r="L216" s="8">
        <f>help_quarterly_to_monthly!N216</f>
        <v>8444.4889968935113</v>
      </c>
      <c r="M216" s="8">
        <f t="shared" si="20"/>
        <v>-2.4838669606897699</v>
      </c>
      <c r="N216" s="8"/>
      <c r="O216" s="1">
        <v>103.7</v>
      </c>
      <c r="P216" s="17">
        <v>-0.15642653060171399</v>
      </c>
      <c r="Q216" s="8"/>
      <c r="R216" s="8"/>
      <c r="S216" s="9">
        <v>-0.57057136055583602</v>
      </c>
      <c r="T216" s="8"/>
      <c r="U216" s="8">
        <f t="shared" si="18"/>
        <v>9.43</v>
      </c>
      <c r="V216" s="8">
        <f t="shared" si="19"/>
        <v>9.43</v>
      </c>
    </row>
    <row r="217" spans="1:22" x14ac:dyDescent="0.2">
      <c r="A217">
        <v>1984</v>
      </c>
      <c r="B217">
        <v>12</v>
      </c>
      <c r="C217" s="12">
        <v>54.555599999999998</v>
      </c>
      <c r="D217" s="1">
        <v>105.5</v>
      </c>
      <c r="E217" s="1">
        <v>106.8</v>
      </c>
      <c r="F217" s="13">
        <v>8.3800000000000008</v>
      </c>
      <c r="G217" s="14">
        <v>7.3</v>
      </c>
      <c r="H217" s="13">
        <v>1.9</v>
      </c>
      <c r="I217" s="13">
        <v>0.06</v>
      </c>
      <c r="J217" s="8">
        <f t="shared" si="17"/>
        <v>2.4593999999999998E-2</v>
      </c>
      <c r="K217" s="8"/>
      <c r="L217" s="8">
        <f>help_quarterly_to_monthly!N217</f>
        <v>8469.8419712486339</v>
      </c>
      <c r="M217" s="8">
        <f t="shared" si="20"/>
        <v>-2.4592729606897699</v>
      </c>
      <c r="N217" s="8"/>
      <c r="O217" s="1">
        <v>103.5</v>
      </c>
      <c r="P217" s="17">
        <v>-4.5991985080875201E-2</v>
      </c>
      <c r="Q217" s="8"/>
      <c r="R217" s="8"/>
      <c r="S217" s="9">
        <v>-0.183640135748985</v>
      </c>
      <c r="T217" s="8"/>
      <c r="U217" s="8">
        <f t="shared" si="18"/>
        <v>8.3800000000000008</v>
      </c>
      <c r="V217" s="8">
        <f t="shared" si="19"/>
        <v>8.3800000000000008</v>
      </c>
    </row>
    <row r="218" spans="1:22" x14ac:dyDescent="0.2">
      <c r="A218">
        <v>1985</v>
      </c>
      <c r="B218">
        <v>1</v>
      </c>
      <c r="C218" s="12">
        <v>54.527000000000001</v>
      </c>
      <c r="D218" s="1">
        <v>105.7</v>
      </c>
      <c r="E218" s="1">
        <v>107.1</v>
      </c>
      <c r="F218" s="13">
        <v>8.35</v>
      </c>
      <c r="G218" s="14">
        <v>7.3</v>
      </c>
      <c r="H218" s="13">
        <v>1.88</v>
      </c>
      <c r="I218" s="13">
        <v>-0.1</v>
      </c>
      <c r="J218" s="8">
        <f t="shared" si="17"/>
        <v>-4.0989999999999999E-2</v>
      </c>
      <c r="K218" s="8"/>
      <c r="L218" s="8">
        <f>help_quarterly_to_monthly!N218</f>
        <v>8495.2710630939764</v>
      </c>
      <c r="M218" s="8">
        <f t="shared" si="20"/>
        <v>-2.5002629606897697</v>
      </c>
      <c r="N218" s="8"/>
      <c r="O218" s="1">
        <v>103.4</v>
      </c>
      <c r="P218" s="17">
        <v>-0.162421273598337</v>
      </c>
      <c r="Q218" s="8"/>
      <c r="R218" s="8"/>
      <c r="S218" s="9">
        <v>0</v>
      </c>
      <c r="T218" s="8"/>
      <c r="U218" s="8">
        <f t="shared" si="18"/>
        <v>8.35</v>
      </c>
      <c r="V218" s="8">
        <f t="shared" si="19"/>
        <v>8.35</v>
      </c>
    </row>
    <row r="219" spans="1:22" x14ac:dyDescent="0.2">
      <c r="A219">
        <v>1985</v>
      </c>
      <c r="B219">
        <v>2</v>
      </c>
      <c r="C219" s="12">
        <v>54.687100000000001</v>
      </c>
      <c r="D219" s="1">
        <v>106.3</v>
      </c>
      <c r="E219" s="1">
        <v>107.7</v>
      </c>
      <c r="F219" s="13">
        <v>8.5</v>
      </c>
      <c r="G219" s="14">
        <v>7.2</v>
      </c>
      <c r="H219" s="13">
        <v>1.72</v>
      </c>
      <c r="I219" s="13">
        <v>-0.04</v>
      </c>
      <c r="J219" s="8">
        <f t="shared" si="17"/>
        <v>-1.6396000000000001E-2</v>
      </c>
      <c r="K219" s="8"/>
      <c r="L219" s="8">
        <f>help_quarterly_to_monthly!N219</f>
        <v>8520.7765009578507</v>
      </c>
      <c r="M219" s="8">
        <f t="shared" si="20"/>
        <v>-2.5166589606897696</v>
      </c>
      <c r="N219" s="8"/>
      <c r="O219" s="1">
        <v>103.3</v>
      </c>
      <c r="P219" s="17">
        <v>-0.193986767412517</v>
      </c>
      <c r="Q219" s="8"/>
      <c r="R219" s="8"/>
      <c r="S219" s="9">
        <v>-8.8634702093877804E-2</v>
      </c>
      <c r="T219" s="8"/>
      <c r="U219" s="8">
        <f t="shared" si="18"/>
        <v>8.5</v>
      </c>
      <c r="V219" s="8">
        <f t="shared" si="19"/>
        <v>8.5</v>
      </c>
    </row>
    <row r="220" spans="1:22" x14ac:dyDescent="0.2">
      <c r="A220">
        <v>1985</v>
      </c>
      <c r="B220">
        <v>3</v>
      </c>
      <c r="C220" s="12">
        <v>54.767299999999999</v>
      </c>
      <c r="D220" s="1">
        <v>106.8</v>
      </c>
      <c r="E220" s="1">
        <v>108.1</v>
      </c>
      <c r="F220" s="13">
        <v>8.58</v>
      </c>
      <c r="G220" s="14">
        <v>7.2</v>
      </c>
      <c r="H220" s="13">
        <v>1.83</v>
      </c>
      <c r="I220" s="13">
        <v>0.36</v>
      </c>
      <c r="J220" s="8">
        <f t="shared" si="17"/>
        <v>0.147564</v>
      </c>
      <c r="K220" s="8"/>
      <c r="L220" s="8">
        <f>help_quarterly_to_monthly!N220</f>
        <v>8546.2844051835</v>
      </c>
      <c r="M220" s="8">
        <f t="shared" si="20"/>
        <v>-2.3690949606897695</v>
      </c>
      <c r="N220" s="8"/>
      <c r="O220" s="1">
        <v>103.1</v>
      </c>
      <c r="P220" s="17">
        <v>3.6268000933289302E-2</v>
      </c>
      <c r="Q220" s="8"/>
      <c r="R220" s="8"/>
      <c r="S220" s="9">
        <v>0.179811502480443</v>
      </c>
      <c r="T220" s="8"/>
      <c r="U220" s="8">
        <f t="shared" si="18"/>
        <v>8.58</v>
      </c>
      <c r="V220" s="8">
        <f t="shared" si="19"/>
        <v>8.58</v>
      </c>
    </row>
    <row r="221" spans="1:22" x14ac:dyDescent="0.2">
      <c r="A221">
        <v>1985</v>
      </c>
      <c r="B221">
        <v>4</v>
      </c>
      <c r="C221" s="12">
        <v>54.646700000000003</v>
      </c>
      <c r="D221" s="1">
        <v>107</v>
      </c>
      <c r="E221" s="1">
        <v>108.4</v>
      </c>
      <c r="F221" s="13">
        <v>8.27</v>
      </c>
      <c r="G221" s="14">
        <v>7.3</v>
      </c>
      <c r="H221" s="13">
        <v>2.08</v>
      </c>
      <c r="I221" s="13">
        <v>-0.28000000000000003</v>
      </c>
      <c r="J221" s="8">
        <f t="shared" si="17"/>
        <v>-0.11477200000000001</v>
      </c>
      <c r="K221" s="8"/>
      <c r="L221" s="8">
        <f>help_quarterly_to_monthly!N221</f>
        <v>8571.8686701936149</v>
      </c>
      <c r="M221" s="8">
        <f t="shared" si="20"/>
        <v>-2.4838669606897694</v>
      </c>
      <c r="N221" s="8"/>
      <c r="O221" s="1">
        <v>103.3</v>
      </c>
      <c r="P221" s="17">
        <v>-0.104118115313662</v>
      </c>
      <c r="Q221" s="8"/>
      <c r="R221" s="8"/>
      <c r="S221" s="9">
        <v>0</v>
      </c>
      <c r="T221" s="8"/>
      <c r="U221" s="8">
        <f t="shared" si="18"/>
        <v>8.27</v>
      </c>
      <c r="V221" s="8">
        <f t="shared" si="19"/>
        <v>8.27</v>
      </c>
    </row>
    <row r="222" spans="1:22" x14ac:dyDescent="0.2">
      <c r="A222">
        <v>1985</v>
      </c>
      <c r="B222">
        <v>5</v>
      </c>
      <c r="C222" s="12">
        <v>54.739600000000003</v>
      </c>
      <c r="D222" s="1">
        <v>107.2</v>
      </c>
      <c r="E222" s="1">
        <v>108.8</v>
      </c>
      <c r="F222" s="13">
        <v>7.97</v>
      </c>
      <c r="G222" s="14">
        <v>7.2</v>
      </c>
      <c r="H222" s="13">
        <v>2.2999999999999998</v>
      </c>
      <c r="I222" s="13">
        <v>0.39</v>
      </c>
      <c r="J222" s="8">
        <f t="shared" si="17"/>
        <v>0.159861</v>
      </c>
      <c r="K222" s="8"/>
      <c r="L222" s="8">
        <f>help_quarterly_to_monthly!N222</f>
        <v>8597.5295245828329</v>
      </c>
      <c r="M222" s="8">
        <f t="shared" si="20"/>
        <v>-2.3240059606897696</v>
      </c>
      <c r="N222" s="8"/>
      <c r="O222" s="1">
        <v>103.5</v>
      </c>
      <c r="P222" s="17">
        <v>-0.29686087541639899</v>
      </c>
      <c r="Q222" s="8"/>
      <c r="R222" s="8"/>
      <c r="S222" s="9">
        <v>-0.16085385665552199</v>
      </c>
      <c r="T222" s="8"/>
      <c r="U222" s="8">
        <f t="shared" si="18"/>
        <v>7.97</v>
      </c>
      <c r="V222" s="8">
        <f t="shared" si="19"/>
        <v>7.97</v>
      </c>
    </row>
    <row r="223" spans="1:22" x14ac:dyDescent="0.2">
      <c r="A223">
        <v>1985</v>
      </c>
      <c r="B223">
        <v>6</v>
      </c>
      <c r="C223" s="12">
        <v>54.710999999999999</v>
      </c>
      <c r="D223" s="1">
        <v>107.5</v>
      </c>
      <c r="E223" s="1">
        <v>109.1</v>
      </c>
      <c r="F223" s="13">
        <v>7.53</v>
      </c>
      <c r="G223" s="14">
        <v>7.4</v>
      </c>
      <c r="H223" s="13">
        <v>2.2400000000000002</v>
      </c>
      <c r="I223" s="13">
        <v>-0.53</v>
      </c>
      <c r="J223" s="8">
        <f t="shared" si="17"/>
        <v>-0.217247</v>
      </c>
      <c r="K223" s="8"/>
      <c r="L223" s="8">
        <f>help_quarterly_to_monthly!N223</f>
        <v>8623.0500075177715</v>
      </c>
      <c r="M223" s="8">
        <f t="shared" si="20"/>
        <v>-2.5412529606897696</v>
      </c>
      <c r="N223" s="8"/>
      <c r="O223" s="1">
        <v>103.3</v>
      </c>
      <c r="P223" s="17">
        <v>1.05658059324434E-2</v>
      </c>
      <c r="Q223" s="8"/>
      <c r="R223" s="8"/>
      <c r="S223" s="9">
        <v>0</v>
      </c>
      <c r="T223" s="8"/>
      <c r="U223" s="8">
        <f t="shared" si="18"/>
        <v>7.53</v>
      </c>
      <c r="V223" s="8">
        <f t="shared" si="19"/>
        <v>7.53</v>
      </c>
    </row>
    <row r="224" spans="1:22" x14ac:dyDescent="0.2">
      <c r="A224">
        <v>1985</v>
      </c>
      <c r="B224">
        <v>7</v>
      </c>
      <c r="C224" s="12">
        <v>54.436500000000002</v>
      </c>
      <c r="D224" s="1">
        <v>107.7</v>
      </c>
      <c r="E224" s="1">
        <v>109.4</v>
      </c>
      <c r="F224" s="13">
        <v>7.88</v>
      </c>
      <c r="G224" s="14">
        <v>7.4</v>
      </c>
      <c r="H224" s="13">
        <v>2.12</v>
      </c>
      <c r="I224" s="13">
        <v>-0.21</v>
      </c>
      <c r="J224" s="8">
        <f t="shared" si="17"/>
        <v>-8.6078999999999989E-2</v>
      </c>
      <c r="K224" s="8"/>
      <c r="L224" s="8">
        <f>help_quarterly_to_monthly!N224</f>
        <v>8648.6462441965632</v>
      </c>
      <c r="M224" s="8">
        <f t="shared" si="20"/>
        <v>-2.6273319606897694</v>
      </c>
      <c r="N224" s="8"/>
      <c r="O224" s="1">
        <v>103.2</v>
      </c>
      <c r="P224" s="17">
        <v>-3.0339374994211101E-2</v>
      </c>
      <c r="Q224" s="8"/>
      <c r="R224" s="8"/>
      <c r="S224" s="9">
        <v>7.4474203235339001E-2</v>
      </c>
      <c r="T224" s="8"/>
      <c r="U224" s="8">
        <f t="shared" si="18"/>
        <v>7.88</v>
      </c>
      <c r="V224" s="8">
        <f t="shared" si="19"/>
        <v>7.88</v>
      </c>
    </row>
    <row r="225" spans="1:22" x14ac:dyDescent="0.2">
      <c r="A225">
        <v>1985</v>
      </c>
      <c r="B225">
        <v>8</v>
      </c>
      <c r="C225" s="12">
        <v>54.612099999999998</v>
      </c>
      <c r="D225" s="1">
        <v>107.9</v>
      </c>
      <c r="E225" s="1">
        <v>109.8</v>
      </c>
      <c r="F225" s="13">
        <v>7.9</v>
      </c>
      <c r="G225" s="14">
        <v>7.1</v>
      </c>
      <c r="H225" s="13">
        <v>2.17</v>
      </c>
      <c r="I225" s="13">
        <v>0.54</v>
      </c>
      <c r="J225" s="8">
        <f t="shared" si="17"/>
        <v>0.22134600000000001</v>
      </c>
      <c r="K225" s="8"/>
      <c r="L225" s="8">
        <f>help_quarterly_to_monthly!N225</f>
        <v>8674.3184594828545</v>
      </c>
      <c r="M225" s="8">
        <f t="shared" si="20"/>
        <v>-2.4059859606897693</v>
      </c>
      <c r="N225" s="8"/>
      <c r="O225" s="1">
        <v>102.7</v>
      </c>
      <c r="P225" s="17">
        <v>-1.01879413626631E-2</v>
      </c>
      <c r="Q225" s="8"/>
      <c r="R225" s="8"/>
      <c r="S225" s="9">
        <v>0.18587258391570699</v>
      </c>
      <c r="T225" s="8"/>
      <c r="U225" s="8">
        <f t="shared" si="18"/>
        <v>7.9</v>
      </c>
      <c r="V225" s="8">
        <f t="shared" si="19"/>
        <v>7.9</v>
      </c>
    </row>
    <row r="226" spans="1:22" x14ac:dyDescent="0.2">
      <c r="A226">
        <v>1985</v>
      </c>
      <c r="B226">
        <v>9</v>
      </c>
      <c r="C226" s="12">
        <v>54.814700000000002</v>
      </c>
      <c r="D226" s="1">
        <v>108.1</v>
      </c>
      <c r="E226" s="1">
        <v>110</v>
      </c>
      <c r="F226" s="13">
        <v>7.92</v>
      </c>
      <c r="G226" s="14">
        <v>7.1</v>
      </c>
      <c r="H226" s="13">
        <v>2.11</v>
      </c>
      <c r="I226" s="13">
        <v>0.24</v>
      </c>
      <c r="J226" s="8">
        <f t="shared" si="17"/>
        <v>9.8375999999999991E-2</v>
      </c>
      <c r="K226" s="8"/>
      <c r="L226" s="8">
        <f>help_quarterly_to_monthly!N226</f>
        <v>8699.7054104369854</v>
      </c>
      <c r="M226" s="8">
        <f t="shared" si="20"/>
        <v>-2.3076099606897693</v>
      </c>
      <c r="N226" s="8"/>
      <c r="O226" s="1">
        <v>102.1</v>
      </c>
      <c r="P226" s="17">
        <v>7.9378495589539105E-2</v>
      </c>
      <c r="Q226" s="8"/>
      <c r="R226" s="8"/>
      <c r="S226" s="9">
        <v>0</v>
      </c>
      <c r="T226" s="8"/>
      <c r="U226" s="8">
        <f t="shared" si="18"/>
        <v>7.92</v>
      </c>
      <c r="V226" s="8">
        <f t="shared" si="19"/>
        <v>7.92</v>
      </c>
    </row>
    <row r="227" spans="1:22" x14ac:dyDescent="0.2">
      <c r="A227">
        <v>1985</v>
      </c>
      <c r="B227">
        <v>10</v>
      </c>
      <c r="C227" s="12">
        <v>54.622799999999998</v>
      </c>
      <c r="D227" s="1">
        <v>108.5</v>
      </c>
      <c r="E227" s="1">
        <v>110.5</v>
      </c>
      <c r="F227" s="13">
        <v>7.99</v>
      </c>
      <c r="G227" s="14">
        <v>7.1</v>
      </c>
      <c r="H227" s="13">
        <v>2.12</v>
      </c>
      <c r="I227" s="13">
        <v>-0.4</v>
      </c>
      <c r="J227" s="8">
        <f t="shared" si="17"/>
        <v>-0.16395999999999999</v>
      </c>
      <c r="K227" s="8"/>
      <c r="L227" s="8">
        <f>help_quarterly_to_monthly!N227</f>
        <v>8725.1666608627856</v>
      </c>
      <c r="M227" s="8">
        <f t="shared" si="20"/>
        <v>-2.4715699606897692</v>
      </c>
      <c r="N227" s="8"/>
      <c r="O227" s="1">
        <v>102.9</v>
      </c>
      <c r="P227" s="17">
        <v>0.13749365638952399</v>
      </c>
      <c r="Q227" s="8"/>
      <c r="R227" s="8"/>
      <c r="S227" s="9">
        <v>0.115210845016189</v>
      </c>
      <c r="T227" s="8"/>
      <c r="U227" s="8">
        <f t="shared" si="18"/>
        <v>7.99</v>
      </c>
      <c r="V227" s="8">
        <f t="shared" si="19"/>
        <v>7.99</v>
      </c>
    </row>
    <row r="228" spans="1:22" x14ac:dyDescent="0.2">
      <c r="A228">
        <v>1985</v>
      </c>
      <c r="B228">
        <v>11</v>
      </c>
      <c r="C228" s="12">
        <v>54.8123</v>
      </c>
      <c r="D228" s="1">
        <v>109</v>
      </c>
      <c r="E228" s="1">
        <v>111.1</v>
      </c>
      <c r="F228" s="13">
        <v>8.0500000000000007</v>
      </c>
      <c r="G228" s="14">
        <v>7</v>
      </c>
      <c r="H228" s="13">
        <v>2.21</v>
      </c>
      <c r="I228" s="13">
        <v>0.32</v>
      </c>
      <c r="J228" s="8">
        <f t="shared" si="17"/>
        <v>0.13116800000000001</v>
      </c>
      <c r="K228" s="8"/>
      <c r="L228" s="8">
        <f>help_quarterly_to_monthly!N228</f>
        <v>8750.7024282110324</v>
      </c>
      <c r="M228" s="8">
        <f t="shared" si="20"/>
        <v>-2.340401960689769</v>
      </c>
      <c r="N228" s="8"/>
      <c r="O228" s="1">
        <v>103.4</v>
      </c>
      <c r="P228" s="17">
        <v>0.186800920795645</v>
      </c>
      <c r="Q228" s="8"/>
      <c r="R228" s="8"/>
      <c r="S228" s="9">
        <v>5.67201634820374E-2</v>
      </c>
      <c r="T228" s="8"/>
      <c r="U228" s="8">
        <f t="shared" si="18"/>
        <v>8.0500000000000007</v>
      </c>
      <c r="V228" s="8">
        <f t="shared" si="19"/>
        <v>8.0500000000000007</v>
      </c>
    </row>
    <row r="229" spans="1:22" x14ac:dyDescent="0.2">
      <c r="A229">
        <v>1985</v>
      </c>
      <c r="B229">
        <v>12</v>
      </c>
      <c r="C229" s="12">
        <v>55.3553</v>
      </c>
      <c r="D229" s="1">
        <v>109.5</v>
      </c>
      <c r="E229" s="1">
        <v>111.4</v>
      </c>
      <c r="F229" s="13">
        <v>8.27</v>
      </c>
      <c r="G229" s="14">
        <v>7</v>
      </c>
      <c r="H229" s="13">
        <v>2.3199999999999998</v>
      </c>
      <c r="I229" s="13">
        <v>0.28999999999999998</v>
      </c>
      <c r="J229" s="8">
        <f t="shared" si="17"/>
        <v>0.11887099999999999</v>
      </c>
      <c r="K229" s="8"/>
      <c r="L229" s="8">
        <f>help_quarterly_to_monthly!N229</f>
        <v>8775.880151475576</v>
      </c>
      <c r="M229" s="8">
        <f t="shared" si="20"/>
        <v>-2.2215309606897691</v>
      </c>
      <c r="N229" s="8"/>
      <c r="O229" s="1">
        <v>103.6</v>
      </c>
      <c r="P229" s="17">
        <v>-3.0543416946578798E-2</v>
      </c>
      <c r="Q229" s="8"/>
      <c r="R229" s="8"/>
      <c r="S229" s="9">
        <v>-2.19743535772398E-2</v>
      </c>
      <c r="T229" s="8"/>
      <c r="U229" s="8">
        <f t="shared" si="18"/>
        <v>8.27</v>
      </c>
      <c r="V229" s="8">
        <f t="shared" si="19"/>
        <v>8.27</v>
      </c>
    </row>
    <row r="230" spans="1:22" x14ac:dyDescent="0.2">
      <c r="A230">
        <v>1986</v>
      </c>
      <c r="B230">
        <v>1</v>
      </c>
      <c r="C230" s="12">
        <v>55.645299999999999</v>
      </c>
      <c r="D230" s="1">
        <v>109.9</v>
      </c>
      <c r="E230" s="1">
        <v>111.9</v>
      </c>
      <c r="F230" s="13">
        <v>8.14</v>
      </c>
      <c r="G230" s="14">
        <v>6.7</v>
      </c>
      <c r="H230" s="13">
        <v>2.25</v>
      </c>
      <c r="I230" s="13">
        <v>0.6</v>
      </c>
      <c r="J230" s="8">
        <f t="shared" si="17"/>
        <v>0.24593999999999999</v>
      </c>
      <c r="K230" s="8"/>
      <c r="L230" s="8">
        <f>help_quarterly_to_monthly!N230</f>
        <v>8801.1303166673661</v>
      </c>
      <c r="M230" s="8">
        <f t="shared" si="20"/>
        <v>-1.975590960689769</v>
      </c>
      <c r="N230" s="8"/>
      <c r="O230" s="1">
        <v>103.2</v>
      </c>
      <c r="P230" s="17">
        <v>0.20713399500472901</v>
      </c>
      <c r="Q230" s="8"/>
      <c r="R230" s="8"/>
      <c r="S230" s="9">
        <v>0</v>
      </c>
      <c r="T230" s="8"/>
      <c r="U230" s="8">
        <f t="shared" si="18"/>
        <v>8.14</v>
      </c>
      <c r="V230" s="8">
        <f t="shared" si="19"/>
        <v>8.14</v>
      </c>
    </row>
    <row r="231" spans="1:22" x14ac:dyDescent="0.2">
      <c r="A231">
        <v>1986</v>
      </c>
      <c r="B231">
        <v>2</v>
      </c>
      <c r="C231" s="12">
        <v>55.263399999999997</v>
      </c>
      <c r="D231" s="1">
        <v>109.7</v>
      </c>
      <c r="E231" s="1">
        <v>112.2</v>
      </c>
      <c r="F231" s="13">
        <v>7.86</v>
      </c>
      <c r="G231" s="14">
        <v>7.2</v>
      </c>
      <c r="H231" s="13">
        <v>2.41</v>
      </c>
      <c r="I231" s="13">
        <v>-0.53</v>
      </c>
      <c r="J231" s="8">
        <f t="shared" si="17"/>
        <v>-0.217247</v>
      </c>
      <c r="K231" s="8"/>
      <c r="L231" s="8">
        <f>help_quarterly_to_monthly!N231</f>
        <v>8826.453132218021</v>
      </c>
      <c r="M231" s="8">
        <f t="shared" si="20"/>
        <v>-2.192837960689769</v>
      </c>
      <c r="N231" s="8"/>
      <c r="O231" s="1">
        <v>101.7</v>
      </c>
      <c r="P231" s="17">
        <v>-0.13633199845114499</v>
      </c>
      <c r="Q231" s="8"/>
      <c r="R231" s="8"/>
      <c r="S231" s="9">
        <v>-7.1645444045057696E-2</v>
      </c>
      <c r="T231" s="8"/>
      <c r="U231" s="8">
        <f t="shared" si="18"/>
        <v>7.86</v>
      </c>
      <c r="V231" s="8">
        <f t="shared" si="19"/>
        <v>7.86</v>
      </c>
    </row>
    <row r="232" spans="1:22" x14ac:dyDescent="0.2">
      <c r="A232">
        <v>1986</v>
      </c>
      <c r="B232">
        <v>3</v>
      </c>
      <c r="C232" s="12">
        <v>54.872799999999998</v>
      </c>
      <c r="D232" s="1">
        <v>109.1</v>
      </c>
      <c r="E232" s="1">
        <v>112.5</v>
      </c>
      <c r="F232" s="13">
        <v>7.48</v>
      </c>
      <c r="G232" s="14">
        <v>7.2</v>
      </c>
      <c r="H232" s="13">
        <v>2.72</v>
      </c>
      <c r="I232" s="13">
        <v>-0.21</v>
      </c>
      <c r="J232" s="8">
        <f t="shared" si="17"/>
        <v>-8.6078999999999989E-2</v>
      </c>
      <c r="K232" s="8"/>
      <c r="L232" s="8">
        <f>help_quarterly_to_monthly!N232</f>
        <v>8851.4595065162302</v>
      </c>
      <c r="M232" s="8">
        <f t="shared" si="20"/>
        <v>-2.2789169606897688</v>
      </c>
      <c r="N232" s="8"/>
      <c r="O232" s="1">
        <v>100.3</v>
      </c>
      <c r="P232" s="17">
        <v>0.613795510259322</v>
      </c>
      <c r="Q232" s="8"/>
      <c r="R232" s="8"/>
      <c r="S232" s="9">
        <v>0</v>
      </c>
      <c r="T232" s="8"/>
      <c r="U232" s="8">
        <f t="shared" si="18"/>
        <v>7.48</v>
      </c>
      <c r="V232" s="8">
        <f t="shared" si="19"/>
        <v>7.48</v>
      </c>
    </row>
    <row r="233" spans="1:22" x14ac:dyDescent="0.2">
      <c r="A233">
        <v>1986</v>
      </c>
      <c r="B233">
        <v>4</v>
      </c>
      <c r="C233" s="12">
        <v>54.935000000000002</v>
      </c>
      <c r="D233" s="1">
        <v>108.7</v>
      </c>
      <c r="E233" s="1">
        <v>112.9</v>
      </c>
      <c r="F233" s="13">
        <v>6.99</v>
      </c>
      <c r="G233" s="14">
        <v>7.1</v>
      </c>
      <c r="H233" s="13">
        <v>2.89</v>
      </c>
      <c r="I233" s="13">
        <v>0.5</v>
      </c>
      <c r="J233" s="8">
        <f t="shared" si="17"/>
        <v>0.20494999999999999</v>
      </c>
      <c r="K233" s="8"/>
      <c r="L233" s="8">
        <f>help_quarterly_to_monthly!N233</f>
        <v>8876.5367267982147</v>
      </c>
      <c r="M233" s="8">
        <f t="shared" si="20"/>
        <v>-2.0739669606897686</v>
      </c>
      <c r="N233" s="8"/>
      <c r="O233" s="1">
        <v>99.6</v>
      </c>
      <c r="P233" s="17">
        <v>0.54616293732773802</v>
      </c>
      <c r="Q233" s="8"/>
      <c r="R233" s="8"/>
      <c r="S233" s="9">
        <v>0.190890637152244</v>
      </c>
      <c r="T233" s="8"/>
      <c r="U233" s="8">
        <f t="shared" si="18"/>
        <v>6.99</v>
      </c>
      <c r="V233" s="8">
        <f t="shared" si="19"/>
        <v>6.99</v>
      </c>
    </row>
    <row r="234" spans="1:22" x14ac:dyDescent="0.2">
      <c r="A234">
        <v>1986</v>
      </c>
      <c r="B234">
        <v>5</v>
      </c>
      <c r="C234" s="12">
        <v>55.039900000000003</v>
      </c>
      <c r="D234" s="1">
        <v>109</v>
      </c>
      <c r="E234" s="1">
        <v>113.1</v>
      </c>
      <c r="F234" s="13">
        <v>6.85</v>
      </c>
      <c r="G234" s="14">
        <v>7.2</v>
      </c>
      <c r="H234" s="13">
        <v>2.58</v>
      </c>
      <c r="I234" s="13">
        <v>-0.14000000000000001</v>
      </c>
      <c r="J234" s="8">
        <f t="shared" si="17"/>
        <v>-5.7386000000000006E-2</v>
      </c>
      <c r="K234" s="8"/>
      <c r="L234" s="8">
        <f>help_quarterly_to_monthly!N234</f>
        <v>8901.6849937789684</v>
      </c>
      <c r="M234" s="8">
        <f t="shared" si="20"/>
        <v>-2.1313529606897688</v>
      </c>
      <c r="N234" s="8"/>
      <c r="O234" s="1">
        <v>100</v>
      </c>
      <c r="P234" s="17">
        <v>5.2109144466277298E-2</v>
      </c>
      <c r="Q234" s="8"/>
      <c r="R234" s="8"/>
      <c r="S234" s="9">
        <v>9.5901667127274201E-2</v>
      </c>
      <c r="T234" s="8"/>
      <c r="U234" s="8">
        <f t="shared" si="18"/>
        <v>6.85</v>
      </c>
      <c r="V234" s="8">
        <f t="shared" si="19"/>
        <v>6.85</v>
      </c>
    </row>
    <row r="235" spans="1:22" x14ac:dyDescent="0.2">
      <c r="A235">
        <v>1986</v>
      </c>
      <c r="B235">
        <v>6</v>
      </c>
      <c r="C235" s="12">
        <v>54.826000000000001</v>
      </c>
      <c r="D235" s="1">
        <v>109.4</v>
      </c>
      <c r="E235" s="1">
        <v>113.4</v>
      </c>
      <c r="F235" s="13">
        <v>6.92</v>
      </c>
      <c r="G235" s="14">
        <v>7.2</v>
      </c>
      <c r="H235" s="13">
        <v>2.54</v>
      </c>
      <c r="I235" s="13">
        <v>-0.13</v>
      </c>
      <c r="J235" s="8">
        <f t="shared" si="17"/>
        <v>-5.3287000000000001E-2</v>
      </c>
      <c r="K235" s="8"/>
      <c r="L235" s="8">
        <f>help_quarterly_to_monthly!N235</f>
        <v>8926.6329491372871</v>
      </c>
      <c r="M235" s="8">
        <f t="shared" si="20"/>
        <v>-2.1846399606897688</v>
      </c>
      <c r="N235" s="8"/>
      <c r="O235" s="1">
        <v>99.9</v>
      </c>
      <c r="P235" s="17">
        <v>0.13493571439615601</v>
      </c>
      <c r="Q235" s="8"/>
      <c r="R235" s="8"/>
      <c r="S235" s="9">
        <v>0</v>
      </c>
      <c r="T235" s="8"/>
      <c r="U235" s="8">
        <f t="shared" si="18"/>
        <v>6.92</v>
      </c>
      <c r="V235" s="8">
        <f t="shared" si="19"/>
        <v>6.92</v>
      </c>
    </row>
    <row r="236" spans="1:22" x14ac:dyDescent="0.2">
      <c r="A236">
        <v>1986</v>
      </c>
      <c r="B236">
        <v>7</v>
      </c>
      <c r="C236" s="12">
        <v>55.167000000000002</v>
      </c>
      <c r="D236" s="1">
        <v>109.5</v>
      </c>
      <c r="E236" s="1">
        <v>113.8</v>
      </c>
      <c r="F236" s="13">
        <v>6.56</v>
      </c>
      <c r="G236" s="14">
        <v>7</v>
      </c>
      <c r="H236" s="13">
        <v>2.86</v>
      </c>
      <c r="I236" s="13">
        <v>0.32</v>
      </c>
      <c r="J236" s="8">
        <f t="shared" si="17"/>
        <v>0.13116800000000001</v>
      </c>
      <c r="K236" s="8"/>
      <c r="L236" s="8">
        <f>help_quarterly_to_monthly!N236</f>
        <v>8951.650823895905</v>
      </c>
      <c r="M236" s="8">
        <f t="shared" si="20"/>
        <v>-2.0534719606897687</v>
      </c>
      <c r="N236" s="8"/>
      <c r="O236" s="1">
        <v>99.4</v>
      </c>
      <c r="P236" s="17">
        <v>0.73296589223328601</v>
      </c>
      <c r="Q236" s="8"/>
      <c r="R236" s="8"/>
      <c r="S236" s="9">
        <v>-0.19929508032918899</v>
      </c>
      <c r="T236" s="8"/>
      <c r="U236" s="8">
        <f t="shared" si="18"/>
        <v>6.56</v>
      </c>
      <c r="V236" s="8">
        <f t="shared" si="19"/>
        <v>6.56</v>
      </c>
    </row>
    <row r="237" spans="1:22" x14ac:dyDescent="0.2">
      <c r="A237">
        <v>1986</v>
      </c>
      <c r="B237">
        <v>8</v>
      </c>
      <c r="C237" s="12">
        <v>55.072600000000001</v>
      </c>
      <c r="D237" s="1">
        <v>109.6</v>
      </c>
      <c r="E237" s="1">
        <v>114.2</v>
      </c>
      <c r="F237" s="13">
        <v>6.17</v>
      </c>
      <c r="G237" s="14">
        <v>6.9</v>
      </c>
      <c r="H237" s="13">
        <v>3.01</v>
      </c>
      <c r="I237" s="13">
        <v>7.0000000000000007E-2</v>
      </c>
      <c r="J237" s="8">
        <f t="shared" si="17"/>
        <v>2.8693000000000003E-2</v>
      </c>
      <c r="K237" s="8"/>
      <c r="L237" s="8">
        <f>help_quarterly_to_monthly!N237</f>
        <v>8976.7388140116964</v>
      </c>
      <c r="M237" s="8">
        <f t="shared" si="20"/>
        <v>-2.0247789606897686</v>
      </c>
      <c r="N237" s="8"/>
      <c r="O237" s="1">
        <v>99.3</v>
      </c>
      <c r="P237" s="17">
        <v>0.69658974991957001</v>
      </c>
      <c r="Q237" s="8"/>
      <c r="R237" s="8"/>
      <c r="S237" s="9">
        <v>-0.21763165017169001</v>
      </c>
      <c r="T237" s="8"/>
      <c r="U237" s="8">
        <f t="shared" si="18"/>
        <v>6.17</v>
      </c>
      <c r="V237" s="8">
        <f t="shared" si="19"/>
        <v>6.17</v>
      </c>
    </row>
    <row r="238" spans="1:22" x14ac:dyDescent="0.2">
      <c r="A238">
        <v>1986</v>
      </c>
      <c r="B238">
        <v>9</v>
      </c>
      <c r="C238" s="12">
        <v>55.223700000000001</v>
      </c>
      <c r="D238" s="1">
        <v>110</v>
      </c>
      <c r="E238" s="1">
        <v>114.6</v>
      </c>
      <c r="F238" s="13">
        <v>5.89</v>
      </c>
      <c r="G238" s="14">
        <v>7</v>
      </c>
      <c r="H238" s="13">
        <v>2.75</v>
      </c>
      <c r="I238" s="13">
        <v>0.66</v>
      </c>
      <c r="J238" s="8">
        <f t="shared" si="17"/>
        <v>0.270534</v>
      </c>
      <c r="K238" s="8"/>
      <c r="L238" s="8">
        <f>help_quarterly_to_monthly!N238</f>
        <v>9001.5728627214521</v>
      </c>
      <c r="M238" s="8">
        <f t="shared" si="20"/>
        <v>-1.7542449606897688</v>
      </c>
      <c r="N238" s="8"/>
      <c r="O238" s="1">
        <v>99.4</v>
      </c>
      <c r="P238" s="17">
        <v>0.33834627170495801</v>
      </c>
      <c r="Q238" s="8"/>
      <c r="R238" s="8"/>
      <c r="S238" s="9">
        <v>1.3282139390977899E-2</v>
      </c>
      <c r="T238" s="8"/>
      <c r="U238" s="8">
        <f t="shared" si="18"/>
        <v>5.89</v>
      </c>
      <c r="V238" s="8">
        <f t="shared" si="19"/>
        <v>5.89</v>
      </c>
    </row>
    <row r="239" spans="1:22" x14ac:dyDescent="0.2">
      <c r="A239">
        <v>1986</v>
      </c>
      <c r="B239">
        <v>10</v>
      </c>
      <c r="C239" s="12">
        <v>55.4589</v>
      </c>
      <c r="D239" s="1">
        <v>110.2</v>
      </c>
      <c r="E239" s="1">
        <v>115</v>
      </c>
      <c r="F239" s="13">
        <v>5.85</v>
      </c>
      <c r="G239" s="14">
        <v>7</v>
      </c>
      <c r="H239" s="13">
        <v>2.81</v>
      </c>
      <c r="I239" s="13">
        <v>-0.27</v>
      </c>
      <c r="J239" s="8">
        <f t="shared" si="17"/>
        <v>-0.11067300000000001</v>
      </c>
      <c r="K239" s="8"/>
      <c r="L239" s="8">
        <f>help_quarterly_to_monthly!N239</f>
        <v>9026.4756145524898</v>
      </c>
      <c r="M239" s="8">
        <f t="shared" si="20"/>
        <v>-1.8649179606897688</v>
      </c>
      <c r="N239" s="8"/>
      <c r="O239" s="1">
        <v>99.7</v>
      </c>
      <c r="P239" s="17">
        <v>0.50671393605381998</v>
      </c>
      <c r="Q239" s="8"/>
      <c r="R239" s="8"/>
      <c r="S239" s="9">
        <v>0</v>
      </c>
      <c r="T239" s="8"/>
      <c r="U239" s="8">
        <f t="shared" si="18"/>
        <v>5.85</v>
      </c>
      <c r="V239" s="8">
        <f t="shared" si="19"/>
        <v>5.85</v>
      </c>
    </row>
    <row r="240" spans="1:22" x14ac:dyDescent="0.2">
      <c r="A240">
        <v>1986</v>
      </c>
      <c r="B240">
        <v>11</v>
      </c>
      <c r="C240" s="12">
        <v>55.676299999999998</v>
      </c>
      <c r="D240" s="1">
        <v>110.4</v>
      </c>
      <c r="E240" s="1">
        <v>115.3</v>
      </c>
      <c r="F240" s="13">
        <v>6.04</v>
      </c>
      <c r="G240" s="14">
        <v>6.9</v>
      </c>
      <c r="H240" s="13">
        <v>2.82</v>
      </c>
      <c r="I240" s="13">
        <v>0.01</v>
      </c>
      <c r="J240" s="8">
        <f t="shared" si="17"/>
        <v>4.0990000000000002E-3</v>
      </c>
      <c r="K240" s="8"/>
      <c r="L240" s="8">
        <f>help_quarterly_to_monthly!N240</f>
        <v>9051.447259571205</v>
      </c>
      <c r="M240" s="8">
        <f t="shared" si="20"/>
        <v>-1.8608189606897687</v>
      </c>
      <c r="N240" s="8"/>
      <c r="O240" s="1">
        <v>99.8</v>
      </c>
      <c r="P240" s="17">
        <v>0.62443296542820603</v>
      </c>
      <c r="Q240" s="8"/>
      <c r="R240" s="8"/>
      <c r="S240" s="9">
        <v>1.7472192811460702E-2</v>
      </c>
      <c r="T240" s="8"/>
      <c r="U240" s="8">
        <f t="shared" si="18"/>
        <v>6.04</v>
      </c>
      <c r="V240" s="8">
        <f t="shared" si="19"/>
        <v>6.04</v>
      </c>
    </row>
    <row r="241" spans="1:22" x14ac:dyDescent="0.2">
      <c r="A241">
        <v>1986</v>
      </c>
      <c r="B241">
        <v>12</v>
      </c>
      <c r="C241" s="12">
        <v>56.207799999999999</v>
      </c>
      <c r="D241" s="1">
        <v>110.8</v>
      </c>
      <c r="E241" s="1">
        <v>115.6</v>
      </c>
      <c r="F241" s="13">
        <v>6.91</v>
      </c>
      <c r="G241" s="14">
        <v>6.6</v>
      </c>
      <c r="H241" s="13">
        <v>2.86</v>
      </c>
      <c r="I241" s="13">
        <v>0.94</v>
      </c>
      <c r="J241" s="8">
        <f t="shared" si="17"/>
        <v>0.38530599999999998</v>
      </c>
      <c r="K241" s="8"/>
      <c r="L241" s="8">
        <f>help_quarterly_to_monthly!N241</f>
        <v>9076.1333195278239</v>
      </c>
      <c r="M241" s="8">
        <f t="shared" si="20"/>
        <v>-1.4755129606897688</v>
      </c>
      <c r="N241" s="8"/>
      <c r="O241" s="1">
        <v>99.7</v>
      </c>
      <c r="P241" s="17">
        <v>0.64281069673602398</v>
      </c>
      <c r="Q241" s="8"/>
      <c r="R241" s="8"/>
      <c r="S241" s="9">
        <v>-5.80325727278906E-2</v>
      </c>
      <c r="T241" s="8"/>
      <c r="U241" s="8">
        <f t="shared" si="18"/>
        <v>6.91</v>
      </c>
      <c r="V241" s="8">
        <f>F241</f>
        <v>6.91</v>
      </c>
    </row>
    <row r="242" spans="1:22" x14ac:dyDescent="0.2">
      <c r="A242">
        <v>1987</v>
      </c>
      <c r="B242">
        <v>1</v>
      </c>
      <c r="C242" s="12">
        <v>55.991100000000003</v>
      </c>
      <c r="D242" s="1">
        <v>111.4</v>
      </c>
      <c r="E242" s="1">
        <v>115.9</v>
      </c>
      <c r="F242" s="13">
        <v>6.43</v>
      </c>
      <c r="G242" s="14">
        <v>6.6</v>
      </c>
      <c r="H242" s="13">
        <v>2.64</v>
      </c>
      <c r="I242" s="13">
        <v>-0.99</v>
      </c>
      <c r="J242" s="8">
        <f t="shared" si="17"/>
        <v>-0.40580099999999997</v>
      </c>
      <c r="K242" s="8"/>
      <c r="L242" s="8">
        <f>help_quarterly_to_monthly!N242</f>
        <v>9100.8867059062377</v>
      </c>
      <c r="M242" s="8">
        <f t="shared" si="20"/>
        <v>-1.8813139606897686</v>
      </c>
      <c r="N242" s="8"/>
      <c r="O242" s="1">
        <v>100.5</v>
      </c>
      <c r="P242" s="17">
        <v>0.50390382706863701</v>
      </c>
      <c r="Q242" s="8"/>
      <c r="R242" s="8"/>
      <c r="S242" s="9">
        <v>0</v>
      </c>
      <c r="T242" s="8"/>
      <c r="U242" s="8">
        <f t="shared" si="18"/>
        <v>6.43</v>
      </c>
      <c r="V242" s="10">
        <v>5.4851150200000003</v>
      </c>
    </row>
    <row r="243" spans="1:22" x14ac:dyDescent="0.2">
      <c r="A243">
        <v>1987</v>
      </c>
      <c r="B243">
        <v>2</v>
      </c>
      <c r="C243" s="12">
        <v>56.737299999999998</v>
      </c>
      <c r="D243" s="1">
        <v>111.8</v>
      </c>
      <c r="E243" s="1">
        <v>116.2</v>
      </c>
      <c r="F243" s="13">
        <v>6.1</v>
      </c>
      <c r="G243" s="14">
        <v>6.6</v>
      </c>
      <c r="H243" s="13">
        <v>2.4</v>
      </c>
      <c r="I243" s="13">
        <v>1.5</v>
      </c>
      <c r="J243" s="8">
        <f t="shared" si="17"/>
        <v>0.61485000000000001</v>
      </c>
      <c r="K243" s="8"/>
      <c r="L243" s="8">
        <f>help_quarterly_to_monthly!N243</f>
        <v>9125.7076023261816</v>
      </c>
      <c r="M243" s="8">
        <f t="shared" si="20"/>
        <v>-1.2664639606897687</v>
      </c>
      <c r="N243" s="8"/>
      <c r="O243" s="1">
        <v>101</v>
      </c>
      <c r="P243" s="17">
        <v>0.57438571737335198</v>
      </c>
      <c r="Q243" s="8"/>
      <c r="R243" s="8"/>
      <c r="S243" s="9">
        <v>0.20143382971610699</v>
      </c>
      <c r="T243" s="8"/>
      <c r="U243" s="8">
        <f t="shared" si="18"/>
        <v>6.1</v>
      </c>
      <c r="V243" s="10">
        <v>5.7215942899999996</v>
      </c>
    </row>
    <row r="244" spans="1:22" x14ac:dyDescent="0.2">
      <c r="A244">
        <v>1987</v>
      </c>
      <c r="B244">
        <v>3</v>
      </c>
      <c r="C244" s="12">
        <v>56.813600000000001</v>
      </c>
      <c r="D244" s="1">
        <v>112.2</v>
      </c>
      <c r="E244" s="1">
        <v>116.6</v>
      </c>
      <c r="F244" s="13">
        <v>6.13</v>
      </c>
      <c r="G244" s="14">
        <v>6.6</v>
      </c>
      <c r="H244" s="13">
        <v>2.36</v>
      </c>
      <c r="I244" s="13">
        <v>0.13</v>
      </c>
      <c r="J244" s="8">
        <f t="shared" si="17"/>
        <v>5.3287000000000001E-2</v>
      </c>
      <c r="K244" s="8"/>
      <c r="L244" s="8">
        <f>help_quarterly_to_monthly!N244</f>
        <v>9150.2415125414827</v>
      </c>
      <c r="M244" s="8">
        <f t="shared" si="20"/>
        <v>-1.2131769606897687</v>
      </c>
      <c r="N244" s="8"/>
      <c r="O244" s="1">
        <v>101.2</v>
      </c>
      <c r="P244" s="17">
        <v>0.46688950149276898</v>
      </c>
      <c r="Q244" s="8"/>
      <c r="R244" s="8"/>
      <c r="S244" s="9">
        <v>0.24267617052434601</v>
      </c>
      <c r="T244" s="8"/>
      <c r="U244" s="8">
        <f t="shared" si="18"/>
        <v>6.13</v>
      </c>
      <c r="V244" s="10">
        <v>5.7330744500000002</v>
      </c>
    </row>
    <row r="245" spans="1:22" x14ac:dyDescent="0.2">
      <c r="A245">
        <v>1987</v>
      </c>
      <c r="B245">
        <v>4</v>
      </c>
      <c r="C245" s="12">
        <v>57.185000000000002</v>
      </c>
      <c r="D245" s="1">
        <v>112.7</v>
      </c>
      <c r="E245" s="1">
        <v>117.3</v>
      </c>
      <c r="F245" s="13">
        <v>6.37</v>
      </c>
      <c r="G245" s="14">
        <v>6.3</v>
      </c>
      <c r="H245" s="13">
        <v>2.02</v>
      </c>
      <c r="I245" s="13">
        <v>0.25</v>
      </c>
      <c r="J245" s="8">
        <f t="shared" si="17"/>
        <v>0.102475</v>
      </c>
      <c r="K245" s="8"/>
      <c r="L245" s="8">
        <f>help_quarterly_to_monthly!N245</f>
        <v>9174.8413806831904</v>
      </c>
      <c r="M245" s="8">
        <f t="shared" si="20"/>
        <v>-1.1107019606897686</v>
      </c>
      <c r="N245" s="8"/>
      <c r="O245" s="1">
        <v>101.9</v>
      </c>
      <c r="P245" s="17">
        <v>-0.219801169290572</v>
      </c>
      <c r="Q245" s="8"/>
      <c r="R245" s="8"/>
      <c r="S245" s="9">
        <v>0</v>
      </c>
      <c r="T245" s="8"/>
      <c r="U245" s="8">
        <f t="shared" si="18"/>
        <v>6.37</v>
      </c>
      <c r="V245" s="10">
        <v>5.9415845300000001</v>
      </c>
    </row>
    <row r="246" spans="1:22" x14ac:dyDescent="0.2">
      <c r="A246">
        <v>1987</v>
      </c>
      <c r="B246">
        <v>5</v>
      </c>
      <c r="C246" s="12">
        <v>57.542400000000001</v>
      </c>
      <c r="D246" s="1">
        <v>113</v>
      </c>
      <c r="E246" s="1">
        <v>117.7</v>
      </c>
      <c r="F246" s="13">
        <v>6.85</v>
      </c>
      <c r="G246" s="14">
        <v>6.3</v>
      </c>
      <c r="H246" s="13">
        <v>1.9</v>
      </c>
      <c r="I246" s="13">
        <v>0.41</v>
      </c>
      <c r="J246" s="8">
        <f t="shared" si="17"/>
        <v>0.16805899999999999</v>
      </c>
      <c r="K246" s="8"/>
      <c r="L246" s="8">
        <f>help_quarterly_to_monthly!N246</f>
        <v>9199.5073840751829</v>
      </c>
      <c r="M246" s="8">
        <f t="shared" si="20"/>
        <v>-0.94264296068976861</v>
      </c>
      <c r="N246" s="8"/>
      <c r="O246" s="1">
        <v>102.6</v>
      </c>
      <c r="P246" s="17">
        <v>0.200896273776317</v>
      </c>
      <c r="Q246" s="8"/>
      <c r="R246" s="8"/>
      <c r="S246" s="9">
        <v>0.259542937820683</v>
      </c>
      <c r="T246" s="8"/>
      <c r="U246" s="8">
        <f t="shared" si="18"/>
        <v>6.85</v>
      </c>
      <c r="V246" s="10">
        <v>6.2093431099999998</v>
      </c>
    </row>
    <row r="247" spans="1:22" x14ac:dyDescent="0.2">
      <c r="A247">
        <v>1987</v>
      </c>
      <c r="B247">
        <v>6</v>
      </c>
      <c r="C247" s="12">
        <v>57.850200000000001</v>
      </c>
      <c r="D247" s="1">
        <v>113.5</v>
      </c>
      <c r="E247" s="1">
        <v>117.9</v>
      </c>
      <c r="F247" s="13">
        <v>6.73</v>
      </c>
      <c r="G247" s="14">
        <v>6.2</v>
      </c>
      <c r="H247" s="13">
        <v>2.12</v>
      </c>
      <c r="I247" s="13">
        <v>0.28999999999999998</v>
      </c>
      <c r="J247" s="8">
        <f t="shared" si="17"/>
        <v>0.11887099999999999</v>
      </c>
      <c r="K247" s="8"/>
      <c r="L247" s="8">
        <f>help_quarterly_to_monthly!N247</f>
        <v>9223.9182339059716</v>
      </c>
      <c r="M247" s="8">
        <f t="shared" si="20"/>
        <v>-0.82377196068976866</v>
      </c>
      <c r="N247" s="8"/>
      <c r="O247" s="1">
        <v>103</v>
      </c>
      <c r="P247" s="17">
        <v>0.18657106592234499</v>
      </c>
      <c r="Q247" s="8"/>
      <c r="R247" s="8"/>
      <c r="S247" s="9">
        <v>0</v>
      </c>
      <c r="T247" s="8"/>
      <c r="U247" s="8">
        <f t="shared" si="18"/>
        <v>6.73</v>
      </c>
      <c r="V247" s="10">
        <v>6.20189652</v>
      </c>
    </row>
    <row r="248" spans="1:22" x14ac:dyDescent="0.2">
      <c r="A248">
        <v>1987</v>
      </c>
      <c r="B248">
        <v>7</v>
      </c>
      <c r="C248" s="12">
        <v>58.242100000000001</v>
      </c>
      <c r="D248" s="1">
        <v>113.8</v>
      </c>
      <c r="E248" s="1">
        <v>118.3</v>
      </c>
      <c r="F248" s="13">
        <v>6.58</v>
      </c>
      <c r="G248" s="14">
        <v>6.1</v>
      </c>
      <c r="H248" s="13">
        <v>2.16</v>
      </c>
      <c r="I248" s="13">
        <v>0.65</v>
      </c>
      <c r="J248" s="8">
        <f t="shared" si="17"/>
        <v>0.26643499999999998</v>
      </c>
      <c r="K248" s="8"/>
      <c r="L248" s="8">
        <f>help_quarterly_to_monthly!N248</f>
        <v>9248.3938578126526</v>
      </c>
      <c r="M248" s="8">
        <f t="shared" si="20"/>
        <v>-0.55733696068976868</v>
      </c>
      <c r="N248" s="8"/>
      <c r="O248" s="1">
        <v>103.5</v>
      </c>
      <c r="P248" s="17">
        <v>0.26155425519248299</v>
      </c>
      <c r="Q248" s="8"/>
      <c r="R248" s="8"/>
      <c r="S248" s="9">
        <v>-1.38289007431161E-2</v>
      </c>
      <c r="T248" s="8"/>
      <c r="U248" s="8">
        <f t="shared" si="18"/>
        <v>6.58</v>
      </c>
      <c r="V248" s="10">
        <v>6.06648868</v>
      </c>
    </row>
    <row r="249" spans="1:22" x14ac:dyDescent="0.2">
      <c r="A249">
        <v>1987</v>
      </c>
      <c r="B249">
        <v>8</v>
      </c>
      <c r="C249" s="12">
        <v>58.678400000000003</v>
      </c>
      <c r="D249" s="1">
        <v>114.3</v>
      </c>
      <c r="E249" s="1">
        <v>118.7</v>
      </c>
      <c r="F249" s="13">
        <v>6.73</v>
      </c>
      <c r="G249" s="14">
        <v>6</v>
      </c>
      <c r="H249" s="13">
        <v>2.04</v>
      </c>
      <c r="I249" s="13">
        <v>0.31</v>
      </c>
      <c r="J249" s="8">
        <f t="shared" si="17"/>
        <v>0.12706899999999999</v>
      </c>
      <c r="K249" s="8"/>
      <c r="L249" s="8">
        <f>help_quarterly_to_monthly!N249</f>
        <v>9272.9344276729316</v>
      </c>
      <c r="M249" s="8">
        <f t="shared" si="20"/>
        <v>-0.43026796068976875</v>
      </c>
      <c r="N249" s="8"/>
      <c r="O249" s="1">
        <v>103.8</v>
      </c>
      <c r="P249" s="17">
        <v>0.25938352190287101</v>
      </c>
      <c r="Q249" s="8"/>
      <c r="R249" s="8"/>
      <c r="S249" s="9">
        <v>4.37325335894695E-3</v>
      </c>
      <c r="T249" s="8"/>
      <c r="U249" s="8">
        <f t="shared" si="18"/>
        <v>6.73</v>
      </c>
      <c r="V249" s="10">
        <v>6.2545492200000004</v>
      </c>
    </row>
    <row r="250" spans="1:22" x14ac:dyDescent="0.2">
      <c r="A250">
        <v>1987</v>
      </c>
      <c r="B250">
        <v>9</v>
      </c>
      <c r="C250" s="12">
        <v>58.908799999999999</v>
      </c>
      <c r="D250" s="1">
        <v>114.7</v>
      </c>
      <c r="E250" s="1">
        <v>119.2</v>
      </c>
      <c r="F250" s="13">
        <v>7.22</v>
      </c>
      <c r="G250" s="14">
        <v>5.9</v>
      </c>
      <c r="H250" s="13">
        <v>1.89</v>
      </c>
      <c r="I250" s="13">
        <v>0.46</v>
      </c>
      <c r="J250" s="8">
        <f t="shared" si="17"/>
        <v>0.188554</v>
      </c>
      <c r="K250" s="8"/>
      <c r="L250" s="8">
        <f>help_quarterly_to_monthly!N250</f>
        <v>9297.4579147445238</v>
      </c>
      <c r="M250" s="8">
        <f t="shared" si="20"/>
        <v>-0.24171396068976875</v>
      </c>
      <c r="N250" s="8"/>
      <c r="O250" s="1">
        <v>103.7</v>
      </c>
      <c r="P250" s="17">
        <v>0.250983876539073</v>
      </c>
      <c r="Q250" s="8"/>
      <c r="R250" s="8"/>
      <c r="S250" s="9">
        <v>-0.12339415162021899</v>
      </c>
      <c r="T250" s="8"/>
      <c r="U250" s="8">
        <f t="shared" si="18"/>
        <v>7.22</v>
      </c>
      <c r="V250" s="10">
        <v>6.7958160899999998</v>
      </c>
    </row>
    <row r="251" spans="1:22" x14ac:dyDescent="0.2">
      <c r="A251">
        <v>1987</v>
      </c>
      <c r="B251">
        <v>10</v>
      </c>
      <c r="C251" s="12">
        <v>59.700800000000001</v>
      </c>
      <c r="D251" s="1">
        <v>115</v>
      </c>
      <c r="E251" s="1">
        <v>119.8</v>
      </c>
      <c r="F251" s="13">
        <v>7.29</v>
      </c>
      <c r="G251" s="14">
        <v>6</v>
      </c>
      <c r="H251" s="13">
        <v>2.1</v>
      </c>
      <c r="I251" s="13">
        <v>0.7</v>
      </c>
      <c r="J251" s="8">
        <f t="shared" si="17"/>
        <v>0.28692999999999996</v>
      </c>
      <c r="K251" s="8"/>
      <c r="L251" s="8">
        <f>help_quarterly_to_monthly!N251</f>
        <v>9322.0462573829282</v>
      </c>
      <c r="M251" s="8">
        <f t="shared" si="20"/>
        <v>4.5216039310231229E-2</v>
      </c>
      <c r="N251" s="8"/>
      <c r="O251" s="1">
        <v>104.1</v>
      </c>
      <c r="P251" s="17">
        <v>-0.60208427489279803</v>
      </c>
      <c r="Q251" s="8"/>
      <c r="R251" s="8"/>
      <c r="S251" s="9">
        <v>0</v>
      </c>
      <c r="T251" s="8"/>
      <c r="U251" s="8">
        <f t="shared" si="18"/>
        <v>7.29</v>
      </c>
      <c r="V251" s="10">
        <v>6.9222252299999996</v>
      </c>
    </row>
    <row r="252" spans="1:22" x14ac:dyDescent="0.2">
      <c r="A252">
        <v>1987</v>
      </c>
      <c r="B252">
        <v>11</v>
      </c>
      <c r="C252" s="12">
        <v>59.995600000000003</v>
      </c>
      <c r="D252" s="1">
        <v>115.4</v>
      </c>
      <c r="E252" s="1">
        <v>120.1</v>
      </c>
      <c r="F252" s="13">
        <v>6.69</v>
      </c>
      <c r="G252" s="14">
        <v>5.8</v>
      </c>
      <c r="H252" s="13">
        <v>2.37</v>
      </c>
      <c r="I252" s="13">
        <v>0.25</v>
      </c>
      <c r="J252" s="8">
        <f t="shared" si="17"/>
        <v>0.102475</v>
      </c>
      <c r="K252" s="8"/>
      <c r="L252" s="8">
        <f>help_quarterly_to_monthly!N252</f>
        <v>9346.699627107133</v>
      </c>
      <c r="M252" s="8">
        <f t="shared" si="20"/>
        <v>0.14769103931023123</v>
      </c>
      <c r="N252" s="8"/>
      <c r="O252" s="1">
        <v>104.2</v>
      </c>
      <c r="P252" s="17">
        <v>0.25213289564781599</v>
      </c>
      <c r="Q252" s="8"/>
      <c r="R252" s="8"/>
      <c r="S252" s="9">
        <v>-6.0891639318368398E-2</v>
      </c>
      <c r="T252" s="8"/>
      <c r="U252" s="8">
        <f t="shared" si="18"/>
        <v>6.69</v>
      </c>
      <c r="V252" s="10">
        <v>6.2179747599999997</v>
      </c>
    </row>
    <row r="253" spans="1:22" x14ac:dyDescent="0.2">
      <c r="A253">
        <v>1987</v>
      </c>
      <c r="B253">
        <v>12</v>
      </c>
      <c r="C253" s="12">
        <v>60.324599999999997</v>
      </c>
      <c r="D253" s="1">
        <v>115.6</v>
      </c>
      <c r="E253" s="1">
        <v>120.4</v>
      </c>
      <c r="F253" s="13">
        <v>6.77</v>
      </c>
      <c r="G253" s="14">
        <v>5.7</v>
      </c>
      <c r="H253" s="13">
        <v>2.2999999999999998</v>
      </c>
      <c r="I253" s="13">
        <v>0.54</v>
      </c>
      <c r="J253" s="8">
        <f t="shared" si="17"/>
        <v>0.22134600000000001</v>
      </c>
      <c r="K253" s="8"/>
      <c r="L253" s="8">
        <f>help_quarterly_to_monthly!N253</f>
        <v>9371.1090992876343</v>
      </c>
      <c r="M253" s="8">
        <f t="shared" si="20"/>
        <v>0.36903703931023124</v>
      </c>
      <c r="N253" s="8"/>
      <c r="O253" s="1">
        <v>104.2</v>
      </c>
      <c r="P253" s="18">
        <v>8.5872282807453204E-4</v>
      </c>
      <c r="Q253" s="8"/>
      <c r="R253" s="8"/>
      <c r="S253" s="9">
        <v>-0.12981838703718401</v>
      </c>
      <c r="T253" s="8"/>
      <c r="U253" s="8">
        <f t="shared" si="18"/>
        <v>6.77</v>
      </c>
      <c r="V253" s="10">
        <v>6.2489060500000004</v>
      </c>
    </row>
    <row r="254" spans="1:22" x14ac:dyDescent="0.2">
      <c r="A254">
        <v>1988</v>
      </c>
      <c r="B254">
        <v>1</v>
      </c>
      <c r="C254" s="12">
        <v>60.308999999999997</v>
      </c>
      <c r="D254" s="1">
        <v>116</v>
      </c>
      <c r="E254" s="1">
        <v>120.9</v>
      </c>
      <c r="F254" s="13">
        <v>6.83</v>
      </c>
      <c r="G254" s="14">
        <v>5.7</v>
      </c>
      <c r="H254" s="13">
        <v>2.4</v>
      </c>
      <c r="I254" s="13">
        <v>-0.15</v>
      </c>
      <c r="J254" s="8">
        <f t="shared" si="17"/>
        <v>-6.1484999999999998E-2</v>
      </c>
      <c r="K254" s="8"/>
      <c r="L254" s="8">
        <f>help_quarterly_to_monthly!N254</f>
        <v>9395.58231828315</v>
      </c>
      <c r="M254" s="8">
        <f t="shared" si="20"/>
        <v>0.30755203931023123</v>
      </c>
      <c r="N254" s="8"/>
      <c r="O254" s="1">
        <v>104.6</v>
      </c>
      <c r="P254" s="17">
        <v>-0.11938718578190501</v>
      </c>
      <c r="Q254" s="8"/>
      <c r="R254" s="8"/>
      <c r="S254" s="9">
        <v>0</v>
      </c>
      <c r="T254" s="8"/>
      <c r="U254" s="8">
        <f t="shared" si="18"/>
        <v>6.83</v>
      </c>
      <c r="V254" s="10">
        <v>6.3203182299999998</v>
      </c>
    </row>
    <row r="255" spans="1:22" x14ac:dyDescent="0.2">
      <c r="A255">
        <v>1988</v>
      </c>
      <c r="B255">
        <v>2</v>
      </c>
      <c r="C255" s="12">
        <v>60.612200000000001</v>
      </c>
      <c r="D255" s="1">
        <v>116.2</v>
      </c>
      <c r="E255" s="1">
        <v>121.2</v>
      </c>
      <c r="F255" s="13">
        <v>6.58</v>
      </c>
      <c r="G255" s="14">
        <v>5.7</v>
      </c>
      <c r="H255" s="13">
        <v>2.41</v>
      </c>
      <c r="I255" s="13">
        <v>0.5</v>
      </c>
      <c r="J255" s="8">
        <f t="shared" si="17"/>
        <v>0.20494999999999999</v>
      </c>
      <c r="K255" s="8"/>
      <c r="L255" s="8">
        <f>help_quarterly_to_monthly!N255</f>
        <v>9420.1194505723506</v>
      </c>
      <c r="M255" s="8">
        <f t="shared" si="20"/>
        <v>0.51250203931023119</v>
      </c>
      <c r="N255" s="8"/>
      <c r="O255" s="1">
        <v>104.8</v>
      </c>
      <c r="P255" s="17">
        <v>0.210401816427469</v>
      </c>
      <c r="Q255" s="8"/>
      <c r="R255" s="8"/>
      <c r="S255" s="9">
        <v>-0.15761016280708401</v>
      </c>
      <c r="T255" s="8"/>
      <c r="U255" s="8">
        <f t="shared" si="18"/>
        <v>6.58</v>
      </c>
      <c r="V255" s="10">
        <v>6.04956067</v>
      </c>
    </row>
    <row r="256" spans="1:22" x14ac:dyDescent="0.2">
      <c r="A256">
        <v>1988</v>
      </c>
      <c r="B256">
        <v>3</v>
      </c>
      <c r="C256" s="12">
        <v>60.745199999999997</v>
      </c>
      <c r="D256" s="1">
        <v>116.5</v>
      </c>
      <c r="E256" s="1">
        <v>121.7</v>
      </c>
      <c r="F256" s="13">
        <v>6.58</v>
      </c>
      <c r="G256" s="14">
        <v>5.7</v>
      </c>
      <c r="H256" s="13">
        <v>2.2000000000000002</v>
      </c>
      <c r="I256" s="13">
        <v>0.43</v>
      </c>
      <c r="J256" s="8">
        <f t="shared" si="17"/>
        <v>0.176257</v>
      </c>
      <c r="K256" s="8"/>
      <c r="L256" s="8">
        <f>help_quarterly_to_monthly!N256</f>
        <v>9444.6937687470036</v>
      </c>
      <c r="M256" s="8">
        <f t="shared" si="20"/>
        <v>0.68875903931023119</v>
      </c>
      <c r="N256" s="8"/>
      <c r="O256" s="1">
        <v>104.9</v>
      </c>
      <c r="P256" s="17">
        <v>-5.3083671430529403E-2</v>
      </c>
      <c r="Q256" s="8"/>
      <c r="R256" s="8"/>
      <c r="S256" s="9">
        <v>7.0625423793362105E-2</v>
      </c>
      <c r="T256" s="8"/>
      <c r="U256" s="8">
        <f t="shared" si="18"/>
        <v>6.58</v>
      </c>
      <c r="V256" s="10">
        <v>6.0665961700000004</v>
      </c>
    </row>
    <row r="257" spans="1:22" x14ac:dyDescent="0.2">
      <c r="A257">
        <v>1988</v>
      </c>
      <c r="B257">
        <v>4</v>
      </c>
      <c r="C257" s="12">
        <v>61.107999999999997</v>
      </c>
      <c r="D257" s="1">
        <v>117.2</v>
      </c>
      <c r="E257" s="1">
        <v>122.3</v>
      </c>
      <c r="F257" s="13">
        <v>6.87</v>
      </c>
      <c r="G257" s="14">
        <v>5.4</v>
      </c>
      <c r="H257" s="13">
        <v>2.1800000000000002</v>
      </c>
      <c r="I257" s="13">
        <v>0.26</v>
      </c>
      <c r="J257" s="8">
        <f t="shared" si="17"/>
        <v>0.106574</v>
      </c>
      <c r="K257" s="8"/>
      <c r="L257" s="8">
        <f>help_quarterly_to_monthly!N257</f>
        <v>9469.3321940825845</v>
      </c>
      <c r="M257" s="8">
        <f t="shared" si="20"/>
        <v>0.79533303931023125</v>
      </c>
      <c r="N257" s="8"/>
      <c r="O257" s="1">
        <v>105.8</v>
      </c>
      <c r="P257" s="17">
        <v>1.3430789383042799E-2</v>
      </c>
      <c r="Q257" s="8"/>
      <c r="R257" s="8"/>
      <c r="S257" s="9">
        <v>0</v>
      </c>
      <c r="T257" s="8"/>
      <c r="U257" s="8">
        <f t="shared" si="18"/>
        <v>6.87</v>
      </c>
      <c r="V257" s="10">
        <v>6.2537495200000004</v>
      </c>
    </row>
    <row r="258" spans="1:22" x14ac:dyDescent="0.2">
      <c r="A258">
        <v>1988</v>
      </c>
      <c r="B258">
        <v>5</v>
      </c>
      <c r="C258" s="12">
        <v>60.984299999999998</v>
      </c>
      <c r="D258" s="1">
        <v>117.5</v>
      </c>
      <c r="E258" s="1">
        <v>122.7</v>
      </c>
      <c r="F258" s="13">
        <v>7.09</v>
      </c>
      <c r="G258" s="14">
        <v>5.6</v>
      </c>
      <c r="H258" s="13">
        <v>1.95</v>
      </c>
      <c r="I258" s="13">
        <v>-0.03</v>
      </c>
      <c r="J258" s="8">
        <f t="shared" si="17"/>
        <v>-1.2296999999999999E-2</v>
      </c>
      <c r="K258" s="8"/>
      <c r="L258" s="8">
        <f>help_quarterly_to_monthly!N258</f>
        <v>9494.0348938158368</v>
      </c>
      <c r="M258" s="8">
        <f t="shared" si="20"/>
        <v>0.78303603931023125</v>
      </c>
      <c r="N258" s="8"/>
      <c r="O258" s="1">
        <v>106.5</v>
      </c>
      <c r="P258" s="17">
        <v>8.5746937809425799E-2</v>
      </c>
      <c r="Q258" s="8"/>
      <c r="R258" s="8"/>
      <c r="S258" s="9">
        <v>0.237969573836805</v>
      </c>
      <c r="T258" s="8"/>
      <c r="U258" s="8">
        <f t="shared" si="18"/>
        <v>7.09</v>
      </c>
      <c r="V258" s="10">
        <v>6.4839757100000002</v>
      </c>
    </row>
    <row r="259" spans="1:22" x14ac:dyDescent="0.2">
      <c r="A259">
        <v>1988</v>
      </c>
      <c r="B259">
        <v>6</v>
      </c>
      <c r="C259" s="12">
        <v>61.161499999999997</v>
      </c>
      <c r="D259" s="1">
        <v>118</v>
      </c>
      <c r="E259" s="1">
        <v>123.2</v>
      </c>
      <c r="F259" s="13">
        <v>7.51</v>
      </c>
      <c r="G259" s="14">
        <v>5.4</v>
      </c>
      <c r="H259" s="13">
        <v>2.08</v>
      </c>
      <c r="I259" s="13">
        <v>0.45</v>
      </c>
      <c r="J259" s="8">
        <f t="shared" ref="J259:J322" si="21">I259*0.4099</f>
        <v>0.18445500000000001</v>
      </c>
      <c r="K259" s="8"/>
      <c r="L259" s="8">
        <f>help_quarterly_to_monthly!N259</f>
        <v>9518.6591065292469</v>
      </c>
      <c r="M259" s="8">
        <f t="shared" si="20"/>
        <v>0.96749103931023128</v>
      </c>
      <c r="N259" s="8"/>
      <c r="O259" s="1">
        <v>107.2</v>
      </c>
      <c r="P259" s="17">
        <v>0.185527197775816</v>
      </c>
      <c r="Q259" s="8"/>
      <c r="R259" s="8"/>
      <c r="S259" s="9">
        <v>0.35035562876288601</v>
      </c>
      <c r="T259" s="8"/>
      <c r="U259" s="8">
        <f t="shared" si="18"/>
        <v>7.51</v>
      </c>
      <c r="V259" s="10">
        <v>6.6104164399999998</v>
      </c>
    </row>
    <row r="260" spans="1:22" x14ac:dyDescent="0.2">
      <c r="A260">
        <v>1988</v>
      </c>
      <c r="B260">
        <v>7</v>
      </c>
      <c r="C260" s="12">
        <v>61.170999999999999</v>
      </c>
      <c r="D260" s="1">
        <v>118.5</v>
      </c>
      <c r="E260" s="1">
        <v>123.6</v>
      </c>
      <c r="F260" s="13">
        <v>7.75</v>
      </c>
      <c r="G260" s="14">
        <v>5.4</v>
      </c>
      <c r="H260" s="13">
        <v>2.0499999999999998</v>
      </c>
      <c r="I260" s="13">
        <v>-0.02</v>
      </c>
      <c r="J260" s="8">
        <f t="shared" si="21"/>
        <v>-8.1980000000000004E-3</v>
      </c>
      <c r="K260" s="8"/>
      <c r="L260" s="8">
        <f>help_quarterly_to_monthly!N260</f>
        <v>9543.3471858555931</v>
      </c>
      <c r="M260" s="8">
        <f t="shared" si="20"/>
        <v>0.95929303931023124</v>
      </c>
      <c r="N260" s="8"/>
      <c r="O260" s="1">
        <v>107.9</v>
      </c>
      <c r="P260" s="17">
        <v>-8.5273166203679598E-2</v>
      </c>
      <c r="Q260" s="8"/>
      <c r="R260" s="8"/>
      <c r="S260" s="9">
        <v>0</v>
      </c>
      <c r="T260" s="8"/>
      <c r="U260" s="8">
        <f t="shared" si="18"/>
        <v>7.75</v>
      </c>
      <c r="V260" s="10">
        <v>6.9470362200000002</v>
      </c>
    </row>
    <row r="261" spans="1:22" x14ac:dyDescent="0.2">
      <c r="A261">
        <v>1988</v>
      </c>
      <c r="B261">
        <v>8</v>
      </c>
      <c r="C261" s="12">
        <v>61.4771</v>
      </c>
      <c r="D261" s="1">
        <v>119</v>
      </c>
      <c r="E261" s="1">
        <v>124</v>
      </c>
      <c r="F261" s="13">
        <v>8.01</v>
      </c>
      <c r="G261" s="14">
        <v>5.6</v>
      </c>
      <c r="H261" s="13">
        <v>1.95</v>
      </c>
      <c r="I261" s="13">
        <v>0.03</v>
      </c>
      <c r="J261" s="8">
        <f t="shared" si="21"/>
        <v>1.2296999999999999E-2</v>
      </c>
      <c r="K261" s="8"/>
      <c r="L261" s="8">
        <f>help_quarterly_to_monthly!N261</f>
        <v>9568.0992974425735</v>
      </c>
      <c r="M261" s="8">
        <f t="shared" si="20"/>
        <v>0.97159003931023125</v>
      </c>
      <c r="N261" s="8"/>
      <c r="O261" s="1">
        <v>108</v>
      </c>
      <c r="P261" s="17">
        <v>7.4731540426242998E-2</v>
      </c>
      <c r="Q261" s="8"/>
      <c r="R261" s="8"/>
      <c r="S261" s="9">
        <v>-0.151264849571628</v>
      </c>
      <c r="T261" s="8"/>
      <c r="U261" s="8">
        <f t="shared" si="18"/>
        <v>8.01</v>
      </c>
      <c r="V261" s="10">
        <v>7.4772429699999998</v>
      </c>
    </row>
    <row r="262" spans="1:22" x14ac:dyDescent="0.2">
      <c r="A262">
        <v>1988</v>
      </c>
      <c r="B262">
        <v>9</v>
      </c>
      <c r="C262" s="12">
        <v>61.278500000000001</v>
      </c>
      <c r="D262" s="1">
        <v>119.5</v>
      </c>
      <c r="E262" s="1">
        <v>124.7</v>
      </c>
      <c r="F262" s="13">
        <v>8.19</v>
      </c>
      <c r="G262" s="14">
        <v>5.4</v>
      </c>
      <c r="H262" s="13">
        <v>1.92</v>
      </c>
      <c r="I262" s="13">
        <v>0.05</v>
      </c>
      <c r="J262" s="8">
        <f t="shared" si="21"/>
        <v>2.0494999999999999E-2</v>
      </c>
      <c r="K262" s="8"/>
      <c r="L262" s="8">
        <f>help_quarterly_to_monthly!N262</f>
        <v>9592.8666510114072</v>
      </c>
      <c r="M262" s="8">
        <f t="shared" si="20"/>
        <v>0.99208503931023129</v>
      </c>
      <c r="N262" s="8"/>
      <c r="O262" s="1">
        <v>108.1</v>
      </c>
      <c r="P262" s="17">
        <v>0.26335369789151403</v>
      </c>
      <c r="Q262" s="8"/>
      <c r="R262" s="8"/>
      <c r="S262" s="9">
        <v>-4.8092600797276203E-2</v>
      </c>
      <c r="T262" s="8"/>
      <c r="U262" s="8">
        <f t="shared" si="18"/>
        <v>8.19</v>
      </c>
      <c r="V262" s="10">
        <v>7.5577196600000001</v>
      </c>
    </row>
    <row r="263" spans="1:22" x14ac:dyDescent="0.2">
      <c r="A263">
        <v>1988</v>
      </c>
      <c r="B263">
        <v>10</v>
      </c>
      <c r="C263" s="12">
        <v>61.5488</v>
      </c>
      <c r="D263" s="1">
        <v>119.9</v>
      </c>
      <c r="E263" s="1">
        <v>125.2</v>
      </c>
      <c r="F263" s="13">
        <v>8.3000000000000007</v>
      </c>
      <c r="G263" s="14">
        <v>5.4</v>
      </c>
      <c r="H263" s="13">
        <v>1.61</v>
      </c>
      <c r="I263" s="13">
        <v>0.49</v>
      </c>
      <c r="J263" s="8">
        <f t="shared" si="21"/>
        <v>0.200851</v>
      </c>
      <c r="K263" s="8"/>
      <c r="L263" s="8">
        <f>help_quarterly_to_monthly!N263</f>
        <v>9617.6981157254031</v>
      </c>
      <c r="M263" s="8">
        <f t="shared" si="20"/>
        <v>1.1929360393102313</v>
      </c>
      <c r="N263" s="8"/>
      <c r="O263" s="1">
        <v>108.2</v>
      </c>
      <c r="P263" s="17">
        <v>0.38287793629951999</v>
      </c>
      <c r="Q263" s="8"/>
      <c r="R263" s="8"/>
      <c r="S263" s="9">
        <v>0</v>
      </c>
      <c r="T263" s="8"/>
      <c r="U263" s="8">
        <f t="shared" si="18"/>
        <v>8.3000000000000007</v>
      </c>
      <c r="V263" s="10">
        <v>7.5656535900000002</v>
      </c>
    </row>
    <row r="264" spans="1:22" x14ac:dyDescent="0.2">
      <c r="A264">
        <v>1988</v>
      </c>
      <c r="B264">
        <v>11</v>
      </c>
      <c r="C264" s="12">
        <v>61.704900000000002</v>
      </c>
      <c r="D264" s="1">
        <v>120.3</v>
      </c>
      <c r="E264" s="1">
        <v>125.6</v>
      </c>
      <c r="F264" s="13">
        <v>8.35</v>
      </c>
      <c r="G264" s="14">
        <v>5.3</v>
      </c>
      <c r="H264" s="13">
        <v>1.52</v>
      </c>
      <c r="I264" s="13">
        <v>0.25</v>
      </c>
      <c r="J264" s="8">
        <f t="shared" si="21"/>
        <v>0.102475</v>
      </c>
      <c r="K264" s="8"/>
      <c r="L264" s="8">
        <f>help_quarterly_to_monthly!N264</f>
        <v>9642.5938575384243</v>
      </c>
      <c r="M264" s="8">
        <f t="shared" si="20"/>
        <v>1.2954110393102314</v>
      </c>
      <c r="N264" s="10">
        <v>4.2318700000000001E-2</v>
      </c>
      <c r="O264" s="1">
        <v>108.3</v>
      </c>
      <c r="P264" s="17">
        <v>0.29488635606975699</v>
      </c>
      <c r="Q264" s="8"/>
      <c r="R264" s="8"/>
      <c r="S264" s="9">
        <v>-2.2589355443881898E-2</v>
      </c>
      <c r="T264" s="8"/>
      <c r="U264" s="8">
        <f t="shared" si="18"/>
        <v>8.35</v>
      </c>
      <c r="V264" s="10">
        <v>7.9957448600000003</v>
      </c>
    </row>
    <row r="265" spans="1:22" x14ac:dyDescent="0.2">
      <c r="A265">
        <v>1988</v>
      </c>
      <c r="B265">
        <v>12</v>
      </c>
      <c r="C265" s="12">
        <v>61.985100000000003</v>
      </c>
      <c r="D265" s="1">
        <v>120.7</v>
      </c>
      <c r="E265" s="1">
        <v>126</v>
      </c>
      <c r="F265" s="13">
        <v>8.76</v>
      </c>
      <c r="G265" s="14">
        <v>5.3</v>
      </c>
      <c r="H265" s="13">
        <v>1.54</v>
      </c>
      <c r="I265" s="13">
        <v>0.56000000000000005</v>
      </c>
      <c r="J265" s="8">
        <f t="shared" si="21"/>
        <v>0.22954400000000003</v>
      </c>
      <c r="K265" s="8"/>
      <c r="L265" s="8">
        <f>help_quarterly_to_monthly!N265</f>
        <v>9667.3589854365146</v>
      </c>
      <c r="M265" s="8">
        <f t="shared" si="20"/>
        <v>1.5249550393102314</v>
      </c>
      <c r="N265" s="10">
        <v>3.7943600000000001E-2</v>
      </c>
      <c r="O265" s="1">
        <v>109</v>
      </c>
      <c r="P265" s="17">
        <v>0.426004338181595</v>
      </c>
      <c r="Q265" s="8"/>
      <c r="R265" s="8"/>
      <c r="S265" s="9">
        <v>0.41821453431712602</v>
      </c>
      <c r="T265" s="8"/>
      <c r="U265" s="8">
        <f t="shared" si="18"/>
        <v>8.76</v>
      </c>
      <c r="V265" s="10">
        <v>8.35814637</v>
      </c>
    </row>
    <row r="266" spans="1:22" x14ac:dyDescent="0.2">
      <c r="A266">
        <v>1989</v>
      </c>
      <c r="B266">
        <v>1</v>
      </c>
      <c r="C266" s="12">
        <v>62.167700000000004</v>
      </c>
      <c r="D266" s="1">
        <v>121.2</v>
      </c>
      <c r="E266" s="1">
        <v>126.5</v>
      </c>
      <c r="F266" s="13">
        <v>9.1199999999999992</v>
      </c>
      <c r="G266" s="14">
        <v>5.4</v>
      </c>
      <c r="H266" s="13">
        <v>1.56</v>
      </c>
      <c r="I266" s="13">
        <v>0.25</v>
      </c>
      <c r="J266" s="8">
        <f t="shared" si="21"/>
        <v>0.102475</v>
      </c>
      <c r="K266" s="8"/>
      <c r="L266" s="8">
        <f>help_quarterly_to_monthly!N266</f>
        <v>9692.1877177514962</v>
      </c>
      <c r="M266" s="8">
        <f t="shared" si="20"/>
        <v>1.6274300393102314</v>
      </c>
      <c r="N266" s="10">
        <v>-1.20248E-2</v>
      </c>
      <c r="O266" s="1">
        <v>110.5</v>
      </c>
      <c r="P266" s="17">
        <v>0.43110182880547199</v>
      </c>
      <c r="Q266" s="8"/>
      <c r="R266" s="8"/>
      <c r="S266" s="9">
        <v>0</v>
      </c>
      <c r="T266" s="8"/>
      <c r="U266" s="8">
        <f t="shared" si="18"/>
        <v>9.1199999999999992</v>
      </c>
      <c r="V266" s="10">
        <v>8.5774194799999997</v>
      </c>
    </row>
    <row r="267" spans="1:22" x14ac:dyDescent="0.2">
      <c r="A267">
        <v>1989</v>
      </c>
      <c r="B267">
        <v>2</v>
      </c>
      <c r="C267" s="12">
        <v>61.891599999999997</v>
      </c>
      <c r="D267" s="1">
        <v>121.6</v>
      </c>
      <c r="E267" s="1">
        <v>126.9</v>
      </c>
      <c r="F267" s="13">
        <v>9.36</v>
      </c>
      <c r="G267" s="14">
        <v>5.2</v>
      </c>
      <c r="H267" s="13">
        <v>1.44</v>
      </c>
      <c r="I267" s="13">
        <v>-0.45</v>
      </c>
      <c r="J267" s="8">
        <f t="shared" si="21"/>
        <v>-0.18445500000000001</v>
      </c>
      <c r="K267" s="8"/>
      <c r="L267" s="8">
        <f>help_quarterly_to_monthly!N267</f>
        <v>9717.0802178389877</v>
      </c>
      <c r="M267" s="8">
        <f t="shared" si="20"/>
        <v>1.4429750393102314</v>
      </c>
      <c r="N267" s="10">
        <v>3.2636900000000003E-2</v>
      </c>
      <c r="O267" s="1">
        <v>110.8</v>
      </c>
      <c r="P267" s="17">
        <v>0.32446495646527701</v>
      </c>
      <c r="Q267" s="8"/>
      <c r="R267" s="8"/>
      <c r="S267" s="9">
        <v>0.27344741776958098</v>
      </c>
      <c r="T267" s="8"/>
      <c r="U267" s="8">
        <f t="shared" si="18"/>
        <v>9.36</v>
      </c>
      <c r="V267" s="10">
        <v>8.8265679000000006</v>
      </c>
    </row>
    <row r="268" spans="1:22" x14ac:dyDescent="0.2">
      <c r="A268">
        <v>1989</v>
      </c>
      <c r="B268">
        <v>3</v>
      </c>
      <c r="C268" s="12">
        <v>62.050800000000002</v>
      </c>
      <c r="D268" s="1">
        <v>122.2</v>
      </c>
      <c r="E268" s="1">
        <v>127.4</v>
      </c>
      <c r="F268" s="13">
        <v>9.85</v>
      </c>
      <c r="G268" s="14">
        <v>5</v>
      </c>
      <c r="H268" s="13">
        <v>1.31</v>
      </c>
      <c r="I268" s="13">
        <v>-0.17</v>
      </c>
      <c r="J268" s="8">
        <f t="shared" si="21"/>
        <v>-6.9683000000000009E-2</v>
      </c>
      <c r="K268" s="8"/>
      <c r="L268" s="8">
        <f>help_quarterly_to_monthly!N268</f>
        <v>9741.8364165748608</v>
      </c>
      <c r="M268" s="8">
        <f t="shared" si="20"/>
        <v>1.3732920393102315</v>
      </c>
      <c r="N268" s="10">
        <v>0.1175115</v>
      </c>
      <c r="O268" s="1">
        <v>111.5</v>
      </c>
      <c r="P268" s="17">
        <v>0.54489900607346697</v>
      </c>
      <c r="Q268" s="8"/>
      <c r="R268" s="8"/>
      <c r="S268" s="9">
        <v>4.3251390373232203E-2</v>
      </c>
      <c r="T268" s="8"/>
      <c r="U268" s="8">
        <f t="shared" si="18"/>
        <v>9.85</v>
      </c>
      <c r="V268" s="10">
        <v>9.2390755799999997</v>
      </c>
    </row>
    <row r="269" spans="1:22" x14ac:dyDescent="0.2">
      <c r="A269">
        <v>1989</v>
      </c>
      <c r="B269">
        <v>4</v>
      </c>
      <c r="C269" s="12">
        <v>62.0289</v>
      </c>
      <c r="D269" s="1">
        <v>123.1</v>
      </c>
      <c r="E269" s="1">
        <v>127.8</v>
      </c>
      <c r="F269" s="13">
        <v>9.84</v>
      </c>
      <c r="G269" s="14">
        <v>5.2</v>
      </c>
      <c r="H269" s="13">
        <v>1.43</v>
      </c>
      <c r="I269" s="13">
        <v>0.11</v>
      </c>
      <c r="J269" s="8">
        <f t="shared" si="21"/>
        <v>4.5088999999999997E-2</v>
      </c>
      <c r="K269" s="8"/>
      <c r="L269" s="8">
        <f>help_quarterly_to_monthly!N269</f>
        <v>9766.6556866616029</v>
      </c>
      <c r="M269" s="8">
        <f t="shared" si="20"/>
        <v>1.4183810393102314</v>
      </c>
      <c r="N269" s="10">
        <v>-6.3225799999999999E-2</v>
      </c>
      <c r="O269" s="1">
        <v>112.3</v>
      </c>
      <c r="P269" s="17">
        <v>0.64429815170702798</v>
      </c>
      <c r="Q269" s="8"/>
      <c r="R269" s="8"/>
      <c r="S269" s="9">
        <v>0</v>
      </c>
      <c r="T269" s="8"/>
      <c r="U269" s="8">
        <f t="shared" ref="U269:U276" si="22">F269</f>
        <v>9.84</v>
      </c>
      <c r="V269" s="10">
        <v>9.0407840299999993</v>
      </c>
    </row>
    <row r="270" spans="1:22" x14ac:dyDescent="0.2">
      <c r="A270">
        <v>1989</v>
      </c>
      <c r="B270">
        <v>5</v>
      </c>
      <c r="C270" s="12">
        <v>61.687100000000001</v>
      </c>
      <c r="D270" s="1">
        <v>123.7</v>
      </c>
      <c r="E270" s="1">
        <v>128.30000000000001</v>
      </c>
      <c r="F270" s="13">
        <v>9.81</v>
      </c>
      <c r="G270" s="14">
        <v>5.2</v>
      </c>
      <c r="H270" s="13">
        <v>1.6</v>
      </c>
      <c r="I270" s="13">
        <v>-0.6</v>
      </c>
      <c r="J270" s="8">
        <f t="shared" si="21"/>
        <v>-0.24593999999999999</v>
      </c>
      <c r="K270" s="8"/>
      <c r="L270" s="8">
        <f>help_quarterly_to_monthly!N270</f>
        <v>9791.5381887860549</v>
      </c>
      <c r="M270" s="8">
        <f t="shared" si="20"/>
        <v>1.1724410393102314</v>
      </c>
      <c r="N270" s="10">
        <v>-1.0712899999999999E-2</v>
      </c>
      <c r="O270" s="1">
        <v>113.2</v>
      </c>
      <c r="P270" s="17">
        <v>0.479805194508095</v>
      </c>
      <c r="Q270" s="8"/>
      <c r="R270" s="8"/>
      <c r="S270" s="9">
        <v>0.14594101749840999</v>
      </c>
      <c r="T270" s="8"/>
      <c r="U270" s="8">
        <f t="shared" si="22"/>
        <v>9.81</v>
      </c>
      <c r="V270" s="10">
        <v>8.7382996199999994</v>
      </c>
    </row>
    <row r="271" spans="1:22" x14ac:dyDescent="0.2">
      <c r="A271">
        <v>1989</v>
      </c>
      <c r="B271">
        <v>6</v>
      </c>
      <c r="C271" s="12">
        <v>61.685699999999997</v>
      </c>
      <c r="D271" s="1">
        <v>124.1</v>
      </c>
      <c r="E271" s="1">
        <v>128.80000000000001</v>
      </c>
      <c r="F271" s="13">
        <v>9.5299999999999994</v>
      </c>
      <c r="G271" s="14">
        <v>5.3</v>
      </c>
      <c r="H271" s="13">
        <v>1.75</v>
      </c>
      <c r="I271" s="13">
        <v>-0.2</v>
      </c>
      <c r="J271" s="8">
        <f t="shared" si="21"/>
        <v>-8.1979999999999997E-2</v>
      </c>
      <c r="K271" s="8"/>
      <c r="L271" s="8">
        <f>help_quarterly_to_monthly!N271</f>
        <v>9813.2072746740942</v>
      </c>
      <c r="M271" s="8">
        <f t="shared" si="20"/>
        <v>1.0904610393102314</v>
      </c>
      <c r="N271" s="10">
        <v>-2.18438E-2</v>
      </c>
      <c r="O271" s="1">
        <v>112.9</v>
      </c>
      <c r="P271" s="17">
        <v>0.74261242001894401</v>
      </c>
      <c r="Q271" s="8"/>
      <c r="R271" s="8"/>
      <c r="S271" s="9">
        <v>0</v>
      </c>
      <c r="T271" s="8"/>
      <c r="U271" s="8">
        <f t="shared" si="22"/>
        <v>9.5299999999999994</v>
      </c>
      <c r="V271" s="10">
        <v>8.4621222500000002</v>
      </c>
    </row>
    <row r="272" spans="1:22" x14ac:dyDescent="0.2">
      <c r="A272">
        <v>1989</v>
      </c>
      <c r="B272">
        <v>7</v>
      </c>
      <c r="C272" s="12">
        <v>61.089599999999997</v>
      </c>
      <c r="D272" s="1">
        <v>124.5</v>
      </c>
      <c r="E272" s="1">
        <v>129.19999999999999</v>
      </c>
      <c r="F272" s="13">
        <v>9.24</v>
      </c>
      <c r="G272" s="14">
        <v>5.2</v>
      </c>
      <c r="H272" s="13">
        <v>1.85</v>
      </c>
      <c r="I272" s="13">
        <v>-0.83</v>
      </c>
      <c r="J272" s="8">
        <f t="shared" si="21"/>
        <v>-0.34021699999999999</v>
      </c>
      <c r="K272" s="8"/>
      <c r="L272" s="8">
        <f>help_quarterly_to_monthly!N272</f>
        <v>9834.9243151607188</v>
      </c>
      <c r="M272" s="8">
        <f t="shared" si="20"/>
        <v>0.75024403931023131</v>
      </c>
      <c r="N272" s="10">
        <v>-2.48495E-2</v>
      </c>
      <c r="O272" s="1">
        <v>112.8</v>
      </c>
      <c r="P272" s="17">
        <v>0.965714550296768</v>
      </c>
      <c r="Q272" s="8"/>
      <c r="R272" s="8"/>
      <c r="S272" s="9">
        <v>4.6253364594040197E-2</v>
      </c>
      <c r="T272" s="8"/>
      <c r="U272" s="8">
        <f t="shared" si="22"/>
        <v>9.24</v>
      </c>
      <c r="V272" s="10">
        <v>7.96042892</v>
      </c>
    </row>
    <row r="273" spans="1:22" x14ac:dyDescent="0.2">
      <c r="A273">
        <v>1989</v>
      </c>
      <c r="B273">
        <v>8</v>
      </c>
      <c r="C273" s="12">
        <v>61.684699999999999</v>
      </c>
      <c r="D273" s="1">
        <v>124.5</v>
      </c>
      <c r="E273" s="1">
        <v>129.5</v>
      </c>
      <c r="F273" s="13">
        <v>8.99</v>
      </c>
      <c r="G273" s="14">
        <v>5.2</v>
      </c>
      <c r="H273" s="13">
        <v>1.77</v>
      </c>
      <c r="I273" s="13">
        <v>0.64</v>
      </c>
      <c r="J273" s="8">
        <f t="shared" si="21"/>
        <v>0.26233600000000001</v>
      </c>
      <c r="K273" s="8"/>
      <c r="L273" s="8">
        <f>help_quarterly_to_monthly!N273</f>
        <v>9856.6894163714423</v>
      </c>
      <c r="M273" s="8">
        <f t="shared" si="20"/>
        <v>1.0125800393102313</v>
      </c>
      <c r="N273" s="10">
        <v>-1.30639E-2</v>
      </c>
      <c r="O273" s="1">
        <v>112</v>
      </c>
      <c r="P273" s="17">
        <v>0.68848661612790696</v>
      </c>
      <c r="Q273" s="8"/>
      <c r="R273" s="8"/>
      <c r="S273" s="9">
        <v>-0.107309731584532</v>
      </c>
      <c r="T273" s="8"/>
      <c r="U273" s="8">
        <f t="shared" si="22"/>
        <v>8.99</v>
      </c>
      <c r="V273" s="10">
        <v>8.0587152900000003</v>
      </c>
    </row>
    <row r="274" spans="1:22" x14ac:dyDescent="0.2">
      <c r="A274">
        <v>1989</v>
      </c>
      <c r="B274">
        <v>9</v>
      </c>
      <c r="C274" s="12">
        <v>61.479399999999998</v>
      </c>
      <c r="D274" s="1">
        <v>124.8</v>
      </c>
      <c r="E274" s="1">
        <v>129.9</v>
      </c>
      <c r="F274" s="13">
        <v>9.02</v>
      </c>
      <c r="G274" s="14">
        <v>5.3</v>
      </c>
      <c r="H274" s="13">
        <v>1.72</v>
      </c>
      <c r="I274" s="13">
        <v>-0.51</v>
      </c>
      <c r="J274" s="8">
        <f t="shared" si="21"/>
        <v>-0.20904899999999998</v>
      </c>
      <c r="K274" s="8"/>
      <c r="L274" s="8">
        <f>help_quarterly_to_monthly!N274</f>
        <v>9881.8216860706325</v>
      </c>
      <c r="M274" s="8">
        <f t="shared" ref="M274:M278" si="23">M275-J275</f>
        <v>0.80353103931023129</v>
      </c>
      <c r="N274" s="10">
        <v>0</v>
      </c>
      <c r="O274" s="1">
        <v>112.4</v>
      </c>
      <c r="P274" s="17">
        <v>0.71167879070166296</v>
      </c>
      <c r="Q274" s="8"/>
      <c r="R274" s="8"/>
      <c r="S274" s="9">
        <v>0</v>
      </c>
      <c r="T274" s="8"/>
      <c r="U274" s="8">
        <f t="shared" si="22"/>
        <v>9.02</v>
      </c>
      <c r="V274" s="10">
        <v>8.0252050100000005</v>
      </c>
    </row>
    <row r="275" spans="1:22" x14ac:dyDescent="0.2">
      <c r="A275">
        <v>1989</v>
      </c>
      <c r="B275">
        <v>10</v>
      </c>
      <c r="C275" s="12">
        <v>61.401400000000002</v>
      </c>
      <c r="D275" s="1">
        <v>125.4</v>
      </c>
      <c r="E275" s="1">
        <v>130.6</v>
      </c>
      <c r="F275" s="13">
        <v>8.84</v>
      </c>
      <c r="G275" s="14">
        <v>5.3</v>
      </c>
      <c r="H275" s="13">
        <v>1.8</v>
      </c>
      <c r="I275" s="13">
        <v>-0.42</v>
      </c>
      <c r="J275" s="8">
        <f t="shared" si="21"/>
        <v>-0.17215799999999998</v>
      </c>
      <c r="K275" s="8"/>
      <c r="L275" s="8">
        <f>help_quarterly_to_monthly!N275</f>
        <v>9907.0180372228751</v>
      </c>
      <c r="M275" s="8">
        <f t="shared" si="23"/>
        <v>0.63137303931023137</v>
      </c>
      <c r="N275" s="10">
        <v>-7.5561299999999998E-2</v>
      </c>
      <c r="O275" s="1">
        <v>112.8</v>
      </c>
      <c r="P275" s="17">
        <v>0.57463207829113205</v>
      </c>
      <c r="Q275" s="8"/>
      <c r="R275" s="8"/>
      <c r="S275" s="9">
        <v>-6.71707175488713E-2</v>
      </c>
      <c r="T275" s="8"/>
      <c r="U275" s="8">
        <f t="shared" si="22"/>
        <v>8.84</v>
      </c>
      <c r="V275" s="10">
        <v>7.8405409199999996</v>
      </c>
    </row>
    <row r="276" spans="1:22" x14ac:dyDescent="0.2">
      <c r="A276">
        <v>1989</v>
      </c>
      <c r="B276">
        <v>11</v>
      </c>
      <c r="C276" s="12">
        <v>61.6081</v>
      </c>
      <c r="D276" s="1">
        <v>125.9</v>
      </c>
      <c r="E276" s="1">
        <v>131.1</v>
      </c>
      <c r="F276" s="13">
        <v>8.5500000000000007</v>
      </c>
      <c r="G276" s="14">
        <v>5.4</v>
      </c>
      <c r="H276" s="13">
        <v>1.94</v>
      </c>
      <c r="I276" s="13">
        <v>0.14000000000000001</v>
      </c>
      <c r="J276" s="8">
        <f t="shared" si="21"/>
        <v>5.7386000000000006E-2</v>
      </c>
      <c r="K276" s="8"/>
      <c r="L276" s="8">
        <f>help_quarterly_to_monthly!N276</f>
        <v>9932.2786332210289</v>
      </c>
      <c r="M276" s="8">
        <f t="shared" si="23"/>
        <v>0.68875903931023141</v>
      </c>
      <c r="N276" s="10">
        <v>-0.1908154</v>
      </c>
      <c r="O276" s="1">
        <v>112.7</v>
      </c>
      <c r="P276" s="17">
        <v>0.68166104362698998</v>
      </c>
      <c r="Q276" s="8"/>
      <c r="R276" s="8"/>
      <c r="S276" s="9">
        <v>0.123430069569647</v>
      </c>
      <c r="T276" s="8"/>
      <c r="U276" s="8">
        <f t="shared" si="22"/>
        <v>8.5500000000000007</v>
      </c>
      <c r="V276" s="10">
        <v>7.8210948900000004</v>
      </c>
    </row>
    <row r="277" spans="1:22" x14ac:dyDescent="0.2">
      <c r="A277">
        <v>1989</v>
      </c>
      <c r="B277">
        <v>12</v>
      </c>
      <c r="C277" s="12">
        <v>61.958799999999997</v>
      </c>
      <c r="D277" s="1">
        <v>126.3</v>
      </c>
      <c r="E277" s="1">
        <v>131.6</v>
      </c>
      <c r="F277" s="13">
        <v>8.4499999999999993</v>
      </c>
      <c r="G277" s="14">
        <v>5.4</v>
      </c>
      <c r="H277" s="13">
        <v>1.98</v>
      </c>
      <c r="I277" s="13">
        <v>0</v>
      </c>
      <c r="J277" s="8">
        <f t="shared" si="21"/>
        <v>0</v>
      </c>
      <c r="K277" s="8"/>
      <c r="L277" s="8">
        <f>help_quarterly_to_monthly!N277</f>
        <v>9956.98044325726</v>
      </c>
      <c r="M277" s="8">
        <f t="shared" si="23"/>
        <v>0.68875903931023141</v>
      </c>
      <c r="N277" s="10">
        <v>-9.5657500000000006E-2</v>
      </c>
      <c r="O277" s="1">
        <v>113</v>
      </c>
      <c r="P277" s="17">
        <v>0.56662608339633702</v>
      </c>
      <c r="Q277" s="8"/>
      <c r="R277" s="8"/>
      <c r="S277" s="9">
        <v>-6.6736425590655096E-2</v>
      </c>
      <c r="T277" s="8"/>
      <c r="U277" s="11">
        <f>F277</f>
        <v>8.4499999999999993</v>
      </c>
      <c r="V277" s="10">
        <v>7.80077715</v>
      </c>
    </row>
    <row r="278" spans="1:22" x14ac:dyDescent="0.2">
      <c r="A278">
        <v>1990</v>
      </c>
      <c r="B278">
        <v>1</v>
      </c>
      <c r="C278" s="12">
        <v>61.635199999999998</v>
      </c>
      <c r="D278" s="1">
        <v>127.5</v>
      </c>
      <c r="E278" s="1">
        <v>132.1</v>
      </c>
      <c r="F278" s="13">
        <v>8.23</v>
      </c>
      <c r="G278" s="14">
        <v>5.4</v>
      </c>
      <c r="H278" s="13">
        <v>1.73</v>
      </c>
      <c r="I278" s="13">
        <v>-0.25</v>
      </c>
      <c r="J278" s="8">
        <f t="shared" si="21"/>
        <v>-0.102475</v>
      </c>
      <c r="K278" s="8"/>
      <c r="L278" s="8">
        <f>help_quarterly_to_monthly!N278</f>
        <v>9981.743687274733</v>
      </c>
      <c r="M278" s="8">
        <f t="shared" si="23"/>
        <v>0.58628403931023143</v>
      </c>
      <c r="N278" s="10">
        <v>-0.1036358</v>
      </c>
      <c r="O278" s="1">
        <v>114.9</v>
      </c>
      <c r="P278" s="17">
        <v>0.30677139166996498</v>
      </c>
      <c r="Q278" s="10">
        <v>0</v>
      </c>
      <c r="R278" s="8"/>
      <c r="S278" s="9">
        <v>0</v>
      </c>
      <c r="T278" s="8"/>
      <c r="U278" s="11">
        <v>7.9497983339999996</v>
      </c>
      <c r="V278" s="10">
        <v>7.8556783799999996</v>
      </c>
    </row>
    <row r="279" spans="1:22" x14ac:dyDescent="0.2">
      <c r="A279">
        <v>1990</v>
      </c>
      <c r="B279">
        <v>2</v>
      </c>
      <c r="C279" s="12">
        <v>62.195099999999996</v>
      </c>
      <c r="D279" s="1">
        <v>128</v>
      </c>
      <c r="E279" s="1">
        <v>132.69999999999999</v>
      </c>
      <c r="F279" s="13">
        <v>8.24</v>
      </c>
      <c r="G279" s="14">
        <v>5.3</v>
      </c>
      <c r="H279" s="13">
        <v>1.67</v>
      </c>
      <c r="I279" s="13">
        <v>0.53</v>
      </c>
      <c r="J279" s="8">
        <f t="shared" si="21"/>
        <v>0.217247</v>
      </c>
      <c r="K279" s="8"/>
      <c r="L279" s="8">
        <f>help_quarterly_to_monthly!N279</f>
        <v>10006.568518061167</v>
      </c>
      <c r="M279" s="8">
        <f>M280-J280</f>
        <v>0.8035310393102314</v>
      </c>
      <c r="N279" s="10">
        <v>-1.0500000000000001E-2</v>
      </c>
      <c r="O279" s="1">
        <v>114.4</v>
      </c>
      <c r="P279" s="17">
        <v>0.43917121977805301</v>
      </c>
      <c r="Q279" s="10">
        <v>-1.4999999999999999E-2</v>
      </c>
      <c r="R279" s="8"/>
      <c r="S279" s="9">
        <v>0.30412570734332101</v>
      </c>
      <c r="T279" s="11">
        <v>6.7000000000000002E-3</v>
      </c>
      <c r="U279" s="11">
        <v>7.7975034699999997</v>
      </c>
      <c r="V279" s="10">
        <v>7.93147951</v>
      </c>
    </row>
    <row r="280" spans="1:22" x14ac:dyDescent="0.2">
      <c r="A280">
        <v>1990</v>
      </c>
      <c r="B280">
        <v>3</v>
      </c>
      <c r="C280" s="12">
        <v>62.491599999999998</v>
      </c>
      <c r="D280" s="1">
        <v>128.6</v>
      </c>
      <c r="E280" s="1">
        <v>133.5</v>
      </c>
      <c r="F280" s="13">
        <v>8.2799999999999994</v>
      </c>
      <c r="G280" s="14">
        <v>5.2</v>
      </c>
      <c r="H280" s="13">
        <v>1.62</v>
      </c>
      <c r="I280" s="13">
        <v>0.16</v>
      </c>
      <c r="J280" s="8">
        <f t="shared" si="21"/>
        <v>6.5584000000000003E-2</v>
      </c>
      <c r="K280" s="8"/>
      <c r="L280" s="8">
        <f>help_quarterly_to_monthly!N280</f>
        <v>10030.718575385476</v>
      </c>
      <c r="M280" s="8">
        <f t="shared" ref="M280:M300" si="24">M281-J281</f>
        <v>0.86911503931023137</v>
      </c>
      <c r="N280" s="10">
        <v>-3.5000000000000001E-3</v>
      </c>
      <c r="O280" s="1">
        <v>114.2</v>
      </c>
      <c r="P280" s="17">
        <v>0.46743950907305798</v>
      </c>
      <c r="Q280" s="10">
        <v>-7.5805999999999998E-3</v>
      </c>
      <c r="R280" s="8"/>
      <c r="S280" s="9">
        <v>-5.3464596740506902E-2</v>
      </c>
      <c r="T280" s="11">
        <v>1.3100000000000001E-2</v>
      </c>
      <c r="U280" s="11">
        <v>7.9509563490000001</v>
      </c>
      <c r="V280" s="10">
        <v>8.0173757400000003</v>
      </c>
    </row>
    <row r="281" spans="1:22" x14ac:dyDescent="0.2">
      <c r="A281">
        <v>1990</v>
      </c>
      <c r="B281">
        <v>4</v>
      </c>
      <c r="C281" s="12">
        <v>62.351100000000002</v>
      </c>
      <c r="D281" s="1">
        <v>128.9</v>
      </c>
      <c r="E281" s="1">
        <v>134</v>
      </c>
      <c r="F281" s="13">
        <v>8.26</v>
      </c>
      <c r="G281" s="14">
        <v>5.4</v>
      </c>
      <c r="H281" s="13">
        <v>1.51</v>
      </c>
      <c r="I281" s="13">
        <v>-0.7</v>
      </c>
      <c r="J281" s="8">
        <f t="shared" si="21"/>
        <v>-0.28692999999999996</v>
      </c>
      <c r="K281" s="8"/>
      <c r="L281" s="8">
        <f>help_quarterly_to_monthly!N281</f>
        <v>10054.926916952569</v>
      </c>
      <c r="M281" s="8">
        <f t="shared" si="24"/>
        <v>0.58218503931023136</v>
      </c>
      <c r="N281" s="10">
        <v>0</v>
      </c>
      <c r="O281" s="1">
        <v>114.1</v>
      </c>
      <c r="P281" s="17">
        <v>0.225167818034783</v>
      </c>
      <c r="Q281" s="10">
        <v>-1.7419400000000002E-2</v>
      </c>
      <c r="R281" s="8"/>
      <c r="S281" s="9">
        <v>0</v>
      </c>
      <c r="T281" s="11">
        <v>3.3099999999999997E-2</v>
      </c>
      <c r="U281" s="11">
        <v>8.1363287680000003</v>
      </c>
      <c r="V281" s="10">
        <v>7.9269889899999999</v>
      </c>
    </row>
    <row r="282" spans="1:22" x14ac:dyDescent="0.2">
      <c r="A282">
        <v>1990</v>
      </c>
      <c r="B282">
        <v>5</v>
      </c>
      <c r="C282" s="12">
        <v>62.535299999999999</v>
      </c>
      <c r="D282" s="1">
        <v>129.1</v>
      </c>
      <c r="E282" s="1">
        <v>134.4</v>
      </c>
      <c r="F282" s="13">
        <v>8.18</v>
      </c>
      <c r="G282" s="14">
        <v>5.4</v>
      </c>
      <c r="H282" s="13">
        <v>1.65</v>
      </c>
      <c r="I282" s="13">
        <v>0.01</v>
      </c>
      <c r="J282" s="8">
        <f t="shared" si="21"/>
        <v>4.0990000000000002E-3</v>
      </c>
      <c r="K282" s="8"/>
      <c r="L282" s="8">
        <f>help_quarterly_to_monthly!N282</f>
        <v>10079.193683426794</v>
      </c>
      <c r="M282" s="8">
        <f t="shared" si="24"/>
        <v>0.58628403931023132</v>
      </c>
      <c r="N282" s="10">
        <v>0</v>
      </c>
      <c r="O282" s="1">
        <v>114.6</v>
      </c>
      <c r="P282" s="17">
        <v>0.115373453716547</v>
      </c>
      <c r="Q282" s="10">
        <v>0</v>
      </c>
      <c r="R282" s="8"/>
      <c r="S282" s="9">
        <v>3.3613892560283701E-2</v>
      </c>
      <c r="T282" s="11">
        <v>3.1600000000000003E-2</v>
      </c>
      <c r="U282" s="11">
        <v>7.7727899100000002</v>
      </c>
      <c r="V282" s="10">
        <v>8.0407439000000007</v>
      </c>
    </row>
    <row r="283" spans="1:22" x14ac:dyDescent="0.2">
      <c r="A283">
        <v>1990</v>
      </c>
      <c r="B283">
        <v>6</v>
      </c>
      <c r="C283" s="12">
        <v>62.747900000000001</v>
      </c>
      <c r="D283" s="1">
        <v>129.9</v>
      </c>
      <c r="E283" s="1">
        <v>135.1</v>
      </c>
      <c r="F283" s="13">
        <v>8.2899999999999991</v>
      </c>
      <c r="G283" s="14">
        <v>5.2</v>
      </c>
      <c r="H283" s="13">
        <v>1.74</v>
      </c>
      <c r="I283" s="13">
        <v>-0.03</v>
      </c>
      <c r="J283" s="8">
        <f t="shared" si="21"/>
        <v>-1.2296999999999999E-2</v>
      </c>
      <c r="K283" s="8"/>
      <c r="L283" s="8">
        <f>help_quarterly_to_monthly!N283</f>
        <v>10102.550265315816</v>
      </c>
      <c r="M283" s="8">
        <f t="shared" si="24"/>
        <v>0.57398703931023132</v>
      </c>
      <c r="N283" s="10">
        <v>0</v>
      </c>
      <c r="O283" s="1">
        <v>114.3</v>
      </c>
      <c r="P283" s="17">
        <v>0.15736153806494799</v>
      </c>
      <c r="Q283" s="10">
        <v>0</v>
      </c>
      <c r="R283" s="8"/>
      <c r="S283" s="9">
        <v>0</v>
      </c>
      <c r="T283" s="11">
        <v>4.3400000000000001E-2</v>
      </c>
      <c r="U283" s="11">
        <v>7.6685093640000002</v>
      </c>
      <c r="V283" s="10">
        <v>7.8848116900000003</v>
      </c>
    </row>
    <row r="284" spans="1:22" x14ac:dyDescent="0.2">
      <c r="A284">
        <v>1990</v>
      </c>
      <c r="B284">
        <v>7</v>
      </c>
      <c r="C284" s="12">
        <v>62.643500000000003</v>
      </c>
      <c r="D284" s="1">
        <v>130.5</v>
      </c>
      <c r="E284" s="1">
        <v>135.80000000000001</v>
      </c>
      <c r="F284" s="13">
        <v>8.15</v>
      </c>
      <c r="G284" s="14">
        <v>5.5</v>
      </c>
      <c r="H284" s="13">
        <v>1.73</v>
      </c>
      <c r="I284" s="13">
        <v>-0.57999999999999996</v>
      </c>
      <c r="J284" s="8">
        <f t="shared" si="21"/>
        <v>-0.23774199999999998</v>
      </c>
      <c r="K284" s="8"/>
      <c r="L284" s="8">
        <f>help_quarterly_to_monthly!N284</f>
        <v>10125.960971565859</v>
      </c>
      <c r="M284" s="8">
        <f t="shared" si="24"/>
        <v>0.33624503931023136</v>
      </c>
      <c r="N284" s="10">
        <v>-8.4439700000000006E-2</v>
      </c>
      <c r="O284" s="1">
        <v>114.5</v>
      </c>
      <c r="P284" s="17">
        <v>7.94904208726772E-2</v>
      </c>
      <c r="Q284" s="10">
        <v>-6.64516E-2</v>
      </c>
      <c r="R284" s="8"/>
      <c r="S284" s="9">
        <v>-7.0459308367556497E-2</v>
      </c>
      <c r="T284" s="11">
        <v>-5.6599999999999998E-2</v>
      </c>
      <c r="U284" s="11">
        <v>7.5304262189999998</v>
      </c>
      <c r="V284" s="10">
        <v>7.7266104899999997</v>
      </c>
    </row>
    <row r="285" spans="1:22" x14ac:dyDescent="0.2">
      <c r="A285">
        <v>1990</v>
      </c>
      <c r="B285">
        <v>8</v>
      </c>
      <c r="C285" s="12">
        <v>62.870399999999997</v>
      </c>
      <c r="D285" s="1">
        <v>131.6</v>
      </c>
      <c r="E285" s="1">
        <v>136.6</v>
      </c>
      <c r="F285" s="13">
        <v>8.1300000000000008</v>
      </c>
      <c r="G285" s="14">
        <v>5.7</v>
      </c>
      <c r="H285" s="13">
        <v>1.66</v>
      </c>
      <c r="I285" s="13">
        <v>-0.22</v>
      </c>
      <c r="J285" s="8">
        <f t="shared" si="21"/>
        <v>-9.0177999999999994E-2</v>
      </c>
      <c r="K285" s="8"/>
      <c r="L285" s="8">
        <f>help_quarterly_to_monthly!N285</f>
        <v>10149.425927599625</v>
      </c>
      <c r="M285" s="8">
        <f t="shared" si="24"/>
        <v>0.24606703931023138</v>
      </c>
      <c r="N285" s="10">
        <v>-5.3330299999999997E-2</v>
      </c>
      <c r="O285" s="1">
        <v>116.5</v>
      </c>
      <c r="P285" s="17">
        <v>-0.20449314490659701</v>
      </c>
      <c r="Q285" s="10">
        <v>-3.3548399999999999E-2</v>
      </c>
      <c r="R285" s="8"/>
      <c r="S285" s="9">
        <v>0.16621287560401901</v>
      </c>
      <c r="T285" s="11">
        <v>5.0299999999999997E-2</v>
      </c>
      <c r="U285" s="11">
        <v>7.5547490230000003</v>
      </c>
      <c r="V285" s="10">
        <v>7.5167273799999998</v>
      </c>
    </row>
    <row r="286" spans="1:22" x14ac:dyDescent="0.2">
      <c r="A286">
        <v>1990</v>
      </c>
      <c r="B286">
        <v>9</v>
      </c>
      <c r="C286" s="12">
        <v>62.883899999999997</v>
      </c>
      <c r="D286" s="1">
        <v>132.5</v>
      </c>
      <c r="E286" s="1">
        <v>137.1</v>
      </c>
      <c r="F286" s="13">
        <v>8.1999999999999993</v>
      </c>
      <c r="G286" s="14">
        <v>5.9</v>
      </c>
      <c r="H286" s="13">
        <v>1.75</v>
      </c>
      <c r="I286" s="13">
        <v>-0.79</v>
      </c>
      <c r="J286" s="8">
        <f t="shared" si="21"/>
        <v>-0.32382100000000003</v>
      </c>
      <c r="K286" s="8"/>
      <c r="L286" s="8">
        <f>help_quarterly_to_monthly!N286</f>
        <v>10171.975689327059</v>
      </c>
      <c r="M286" s="8">
        <f t="shared" si="24"/>
        <v>-7.7753960689768642E-2</v>
      </c>
      <c r="N286" s="10">
        <v>0</v>
      </c>
      <c r="O286" s="1">
        <v>118.4</v>
      </c>
      <c r="P286" s="17">
        <v>3.8800025704981401E-3</v>
      </c>
      <c r="Q286" s="10">
        <v>0</v>
      </c>
      <c r="R286" s="8"/>
      <c r="S286" s="9">
        <v>0</v>
      </c>
      <c r="T286" s="11">
        <v>2.6599999999999999E-2</v>
      </c>
      <c r="U286" s="11">
        <v>7.5104517319999999</v>
      </c>
      <c r="V286" s="10">
        <v>7.4356483200000003</v>
      </c>
    </row>
    <row r="287" spans="1:22" x14ac:dyDescent="0.2">
      <c r="A287">
        <v>1990</v>
      </c>
      <c r="B287">
        <v>10</v>
      </c>
      <c r="C287" s="12">
        <v>62.497300000000003</v>
      </c>
      <c r="D287" s="1">
        <v>133.4</v>
      </c>
      <c r="E287" s="1">
        <v>137.6</v>
      </c>
      <c r="F287" s="13">
        <v>8.11</v>
      </c>
      <c r="G287" s="14">
        <v>5.9</v>
      </c>
      <c r="H287" s="13">
        <v>2.02</v>
      </c>
      <c r="I287" s="13">
        <v>-0.93</v>
      </c>
      <c r="J287" s="8">
        <f t="shared" si="21"/>
        <v>-0.38120700000000002</v>
      </c>
      <c r="K287" s="8"/>
      <c r="L287" s="8">
        <f>help_quarterly_to_monthly!N287</f>
        <v>10194.575551597871</v>
      </c>
      <c r="M287" s="8">
        <f t="shared" si="24"/>
        <v>-0.45896096068976866</v>
      </c>
      <c r="N287" s="10">
        <v>7.4526000000000002E-3</v>
      </c>
      <c r="O287" s="1">
        <v>120.8</v>
      </c>
      <c r="P287" s="17">
        <v>0.20656967364929699</v>
      </c>
      <c r="Q287" s="10">
        <v>-1.1280999999999999E-2</v>
      </c>
      <c r="R287" s="8"/>
      <c r="S287" s="9">
        <v>-8.4466910584452506E-2</v>
      </c>
      <c r="T287" s="11">
        <v>-3.3999999999999998E-3</v>
      </c>
      <c r="U287" s="11">
        <v>7.3389899950000004</v>
      </c>
      <c r="V287" s="10">
        <v>7.2477637399999999</v>
      </c>
    </row>
    <row r="288" spans="1:22" x14ac:dyDescent="0.2">
      <c r="A288">
        <v>1990</v>
      </c>
      <c r="B288">
        <v>11</v>
      </c>
      <c r="C288" s="12">
        <v>61.717500000000001</v>
      </c>
      <c r="D288" s="1">
        <v>133.69999999999999</v>
      </c>
      <c r="E288" s="1">
        <v>138</v>
      </c>
      <c r="F288" s="13">
        <v>7.81</v>
      </c>
      <c r="G288" s="14">
        <v>6.2</v>
      </c>
      <c r="H288" s="13">
        <v>2.23</v>
      </c>
      <c r="I288" s="13">
        <v>-1.39</v>
      </c>
      <c r="J288" s="8">
        <f t="shared" si="21"/>
        <v>-0.56976099999999996</v>
      </c>
      <c r="K288" s="8"/>
      <c r="L288" s="8">
        <f>help_quarterly_to_monthly!N288</f>
        <v>10217.225625724301</v>
      </c>
      <c r="M288" s="8">
        <f t="shared" si="24"/>
        <v>-1.0287219606897686</v>
      </c>
      <c r="N288" s="10">
        <v>-1.57576E-2</v>
      </c>
      <c r="O288" s="1">
        <v>120.1</v>
      </c>
      <c r="P288" s="17">
        <v>0.31857672189873598</v>
      </c>
      <c r="Q288" s="10">
        <v>-1.3042399999999999E-2</v>
      </c>
      <c r="R288" s="8"/>
      <c r="S288" s="9">
        <v>5.3260003885505003E-2</v>
      </c>
      <c r="T288" s="11">
        <v>7.8600000000000003E-2</v>
      </c>
      <c r="U288" s="11">
        <v>7.1907365810000003</v>
      </c>
      <c r="V288" s="10">
        <v>7.0078331900000004</v>
      </c>
    </row>
    <row r="289" spans="1:22" x14ac:dyDescent="0.2">
      <c r="A289">
        <v>1990</v>
      </c>
      <c r="B289">
        <v>12</v>
      </c>
      <c r="C289" s="12">
        <v>61.288499999999999</v>
      </c>
      <c r="D289" s="1">
        <v>134.19999999999999</v>
      </c>
      <c r="E289" s="1">
        <v>138.6</v>
      </c>
      <c r="F289" s="13">
        <v>7.31</v>
      </c>
      <c r="G289" s="14">
        <v>6.3</v>
      </c>
      <c r="H289" s="13">
        <v>2.35</v>
      </c>
      <c r="I289" s="13">
        <v>-0.93</v>
      </c>
      <c r="J289" s="8">
        <f t="shared" si="21"/>
        <v>-0.38120700000000002</v>
      </c>
      <c r="K289" s="8"/>
      <c r="L289" s="8">
        <f>help_quarterly_to_monthly!N289</f>
        <v>10239.107148213296</v>
      </c>
      <c r="M289" s="8">
        <f t="shared" si="24"/>
        <v>-1.4099289606897687</v>
      </c>
      <c r="N289" s="10">
        <v>-0.16171949999999999</v>
      </c>
      <c r="O289" s="1">
        <v>118.7</v>
      </c>
      <c r="P289" s="17">
        <v>0.40575924668403901</v>
      </c>
      <c r="Q289" s="10">
        <v>-9.5666699999999993E-2</v>
      </c>
      <c r="R289" s="8"/>
      <c r="S289" s="9">
        <v>-0.10566875641111501</v>
      </c>
      <c r="T289" s="11">
        <v>-8.4500000000000006E-2</v>
      </c>
      <c r="U289" s="11">
        <v>6.7576338710000003</v>
      </c>
      <c r="V289" s="10">
        <v>6.7925704600000003</v>
      </c>
    </row>
    <row r="290" spans="1:22" x14ac:dyDescent="0.2">
      <c r="A290">
        <v>1991</v>
      </c>
      <c r="B290">
        <v>1</v>
      </c>
      <c r="C290" s="12">
        <v>61.084200000000003</v>
      </c>
      <c r="D290" s="1">
        <v>134.69999999999999</v>
      </c>
      <c r="E290" s="1">
        <v>139.5</v>
      </c>
      <c r="F290" s="13">
        <v>6.91</v>
      </c>
      <c r="G290" s="14">
        <v>6.4</v>
      </c>
      <c r="H290" s="13">
        <v>2.36</v>
      </c>
      <c r="I290" s="13">
        <v>-1.08</v>
      </c>
      <c r="J290" s="8">
        <f t="shared" si="21"/>
        <v>-0.44269200000000003</v>
      </c>
      <c r="K290" s="8"/>
      <c r="L290" s="8">
        <f>help_quarterly_to_monthly!N290</f>
        <v>10261.035532839249</v>
      </c>
      <c r="M290" s="8">
        <f t="shared" si="24"/>
        <v>-1.8526209606897688</v>
      </c>
      <c r="N290" s="10">
        <v>-0.23954130000000001</v>
      </c>
      <c r="O290" s="1">
        <v>119</v>
      </c>
      <c r="P290" s="17">
        <v>0.43645128589708698</v>
      </c>
      <c r="Q290" s="10">
        <v>-0.16741929999999999</v>
      </c>
      <c r="R290" s="8"/>
      <c r="S290" s="9">
        <v>0</v>
      </c>
      <c r="T290" s="11">
        <v>-2.7400000000000001E-2</v>
      </c>
      <c r="U290" s="11">
        <v>6.3899553339999997</v>
      </c>
      <c r="V290" s="10">
        <v>6.3155892500000004</v>
      </c>
    </row>
    <row r="291" spans="1:22" x14ac:dyDescent="0.2">
      <c r="A291">
        <v>1991</v>
      </c>
      <c r="B291">
        <v>2</v>
      </c>
      <c r="C291" s="12">
        <v>60.6387</v>
      </c>
      <c r="D291" s="1">
        <v>134.80000000000001</v>
      </c>
      <c r="E291" s="1">
        <v>140.19999999999999</v>
      </c>
      <c r="F291" s="13">
        <v>6.25</v>
      </c>
      <c r="G291" s="14">
        <v>6.6</v>
      </c>
      <c r="H291" s="13">
        <v>2.2200000000000002</v>
      </c>
      <c r="I291" s="13">
        <v>-0.85</v>
      </c>
      <c r="J291" s="8">
        <f t="shared" si="21"/>
        <v>-0.34841499999999997</v>
      </c>
      <c r="K291" s="8"/>
      <c r="L291" s="8">
        <f>help_quarterly_to_monthly!N291</f>
        <v>10283.010879963511</v>
      </c>
      <c r="M291" s="8">
        <f t="shared" si="24"/>
        <v>-2.2010359606897687</v>
      </c>
      <c r="N291" s="10">
        <v>-0.10302409999999999</v>
      </c>
      <c r="O291" s="1">
        <v>117.2</v>
      </c>
      <c r="P291" s="17">
        <v>0.35133710471169499</v>
      </c>
      <c r="Q291" s="10">
        <v>-0.2304378</v>
      </c>
      <c r="R291" s="8"/>
      <c r="S291" s="9">
        <v>-0.21851105438681601</v>
      </c>
      <c r="T291" s="11">
        <v>-0.13739999999999999</v>
      </c>
      <c r="U291" s="11">
        <v>6.1035951669999999</v>
      </c>
      <c r="V291" s="10">
        <v>5.9290273300000003</v>
      </c>
    </row>
    <row r="292" spans="1:22" x14ac:dyDescent="0.2">
      <c r="A292">
        <v>1991</v>
      </c>
      <c r="B292">
        <v>3</v>
      </c>
      <c r="C292" s="12">
        <v>60.2973</v>
      </c>
      <c r="D292" s="1">
        <v>134.80000000000001</v>
      </c>
      <c r="E292" s="1">
        <v>140.5</v>
      </c>
      <c r="F292" s="13">
        <v>6.12</v>
      </c>
      <c r="G292" s="14">
        <v>6.8</v>
      </c>
      <c r="H292" s="13">
        <v>1.98</v>
      </c>
      <c r="I292" s="13">
        <v>-0.89</v>
      </c>
      <c r="J292" s="8">
        <f t="shared" si="21"/>
        <v>-0.364811</v>
      </c>
      <c r="K292" s="8"/>
      <c r="L292" s="8">
        <f>help_quarterly_to_monthly!N292</f>
        <v>10304.249866070029</v>
      </c>
      <c r="M292" s="8">
        <f t="shared" si="24"/>
        <v>-2.5658469606897687</v>
      </c>
      <c r="N292" s="10">
        <v>-2.4090299999999999E-2</v>
      </c>
      <c r="O292" s="1">
        <v>116.2</v>
      </c>
      <c r="P292" s="17">
        <v>0.284902183389803</v>
      </c>
      <c r="Q292" s="10">
        <v>-3.6336399999999998E-2</v>
      </c>
      <c r="R292" s="8"/>
      <c r="S292" s="9">
        <v>0.26871366486124199</v>
      </c>
      <c r="T292" s="11">
        <v>4.1200000000000001E-2</v>
      </c>
      <c r="U292" s="11">
        <v>5.7594285779999996</v>
      </c>
      <c r="V292" s="10">
        <v>5.9311863599999999</v>
      </c>
    </row>
    <row r="293" spans="1:22" x14ac:dyDescent="0.2">
      <c r="A293">
        <v>1991</v>
      </c>
      <c r="B293">
        <v>4</v>
      </c>
      <c r="C293" s="12">
        <v>60.452399999999997</v>
      </c>
      <c r="D293" s="1">
        <v>135.1</v>
      </c>
      <c r="E293" s="1">
        <v>140.9</v>
      </c>
      <c r="F293" s="13">
        <v>5.91</v>
      </c>
      <c r="G293" s="14">
        <v>6.7</v>
      </c>
      <c r="H293" s="13">
        <v>1.9</v>
      </c>
      <c r="I293" s="13">
        <v>0.02</v>
      </c>
      <c r="J293" s="8">
        <f t="shared" si="21"/>
        <v>8.1980000000000004E-3</v>
      </c>
      <c r="K293" s="8"/>
      <c r="L293" s="8">
        <f>help_quarterly_to_monthly!N293</f>
        <v>10325.532720119108</v>
      </c>
      <c r="M293" s="8">
        <f t="shared" si="24"/>
        <v>-2.5576489606897685</v>
      </c>
      <c r="N293" s="10">
        <v>-2.8859900000000001E-2</v>
      </c>
      <c r="O293" s="1">
        <v>116</v>
      </c>
      <c r="P293" s="17">
        <v>0.23882026735095499</v>
      </c>
      <c r="Q293" s="10">
        <v>-3.2139800000000003E-2</v>
      </c>
      <c r="R293" s="8"/>
      <c r="S293" s="9">
        <v>0</v>
      </c>
      <c r="T293" s="11">
        <v>-8.8800000000000004E-2</v>
      </c>
      <c r="U293" s="11">
        <v>5.5605727500000004</v>
      </c>
      <c r="V293" s="10">
        <v>5.6895020000000001</v>
      </c>
    </row>
    <row r="294" spans="1:22" x14ac:dyDescent="0.2">
      <c r="A294">
        <v>1991</v>
      </c>
      <c r="B294">
        <v>5</v>
      </c>
      <c r="C294" s="12">
        <v>61.058700000000002</v>
      </c>
      <c r="D294" s="1">
        <v>135.6</v>
      </c>
      <c r="E294" s="1">
        <v>141.30000000000001</v>
      </c>
      <c r="F294" s="13">
        <v>5.78</v>
      </c>
      <c r="G294" s="14">
        <v>6.9</v>
      </c>
      <c r="H294" s="13">
        <v>1.79</v>
      </c>
      <c r="I294" s="13">
        <v>-0.02</v>
      </c>
      <c r="J294" s="8">
        <f t="shared" si="21"/>
        <v>-8.1980000000000004E-3</v>
      </c>
      <c r="K294" s="8"/>
      <c r="L294" s="8">
        <f>help_quarterly_to_monthly!N294</f>
        <v>10346.859532717577</v>
      </c>
      <c r="M294" s="8">
        <f t="shared" si="24"/>
        <v>-2.5658469606897687</v>
      </c>
      <c r="N294" s="10">
        <v>-0.1633722</v>
      </c>
      <c r="O294" s="1">
        <v>116.5</v>
      </c>
      <c r="P294" s="17">
        <v>0.21910100984605599</v>
      </c>
      <c r="Q294" s="10">
        <v>-0.19463440000000001</v>
      </c>
      <c r="R294" s="8"/>
      <c r="S294" s="9">
        <v>0.22885127364015001</v>
      </c>
      <c r="T294" s="11">
        <v>4.5100000000000001E-2</v>
      </c>
      <c r="U294" s="11">
        <v>5.5427558880000003</v>
      </c>
      <c r="V294" s="10">
        <v>5.4497689100000004</v>
      </c>
    </row>
    <row r="295" spans="1:22" x14ac:dyDescent="0.2">
      <c r="A295">
        <v>1991</v>
      </c>
      <c r="B295">
        <v>6</v>
      </c>
      <c r="C295" s="12">
        <v>61.551400000000001</v>
      </c>
      <c r="D295" s="1">
        <v>136</v>
      </c>
      <c r="E295" s="1">
        <v>141.80000000000001</v>
      </c>
      <c r="F295" s="13">
        <v>5.9</v>
      </c>
      <c r="G295" s="14">
        <v>6.9</v>
      </c>
      <c r="H295" s="13">
        <v>1.68</v>
      </c>
      <c r="I295" s="13">
        <v>0.03</v>
      </c>
      <c r="J295" s="8">
        <f t="shared" si="21"/>
        <v>1.2296999999999999E-2</v>
      </c>
      <c r="K295" s="8"/>
      <c r="L295" s="8">
        <f>help_quarterly_to_monthly!N295</f>
        <v>10367.65922186591</v>
      </c>
      <c r="M295" s="8">
        <f t="shared" si="24"/>
        <v>-2.5535499606897689</v>
      </c>
      <c r="N295" s="10">
        <v>8.7521999999999999E-3</v>
      </c>
      <c r="O295" s="1">
        <v>116.4</v>
      </c>
      <c r="P295" s="17">
        <v>0.12273237804760399</v>
      </c>
      <c r="Q295" s="10">
        <v>-9.0322000000000006E-3</v>
      </c>
      <c r="R295" s="8"/>
      <c r="S295" s="9">
        <v>0</v>
      </c>
      <c r="T295" s="11">
        <v>3.0800000000000001E-2</v>
      </c>
      <c r="U295" s="11">
        <v>5.5292042339999998</v>
      </c>
      <c r="V295" s="10">
        <v>5.63980339</v>
      </c>
    </row>
    <row r="296" spans="1:22" x14ac:dyDescent="0.2">
      <c r="A296">
        <v>1991</v>
      </c>
      <c r="B296">
        <v>7</v>
      </c>
      <c r="C296" s="12">
        <v>61.720100000000002</v>
      </c>
      <c r="D296" s="1">
        <v>136.19999999999999</v>
      </c>
      <c r="E296" s="1">
        <v>142.30000000000001</v>
      </c>
      <c r="F296" s="13">
        <v>5.82</v>
      </c>
      <c r="G296" s="14">
        <v>6.8</v>
      </c>
      <c r="H296" s="13">
        <v>1.62</v>
      </c>
      <c r="I296" s="13">
        <v>0.15</v>
      </c>
      <c r="J296" s="8">
        <f t="shared" si="21"/>
        <v>6.1484999999999998E-2</v>
      </c>
      <c r="K296" s="8"/>
      <c r="L296" s="8">
        <f>help_quarterly_to_monthly!N296</f>
        <v>10388.500723418041</v>
      </c>
      <c r="M296" s="8">
        <f t="shared" si="24"/>
        <v>-2.4920649606897691</v>
      </c>
      <c r="N296" s="10">
        <v>0</v>
      </c>
      <c r="O296" s="1">
        <v>116.1</v>
      </c>
      <c r="P296" s="17">
        <v>0.23116192964931101</v>
      </c>
      <c r="Q296" s="10">
        <v>8.7097000000000008E-3</v>
      </c>
      <c r="R296" s="8"/>
      <c r="S296" s="9">
        <v>-5.5493807689249698E-2</v>
      </c>
      <c r="T296" s="11">
        <v>4.0800000000000003E-2</v>
      </c>
      <c r="U296" s="11">
        <v>5.454525394</v>
      </c>
      <c r="V296" s="10">
        <v>5.59658999</v>
      </c>
    </row>
    <row r="297" spans="1:22" x14ac:dyDescent="0.2">
      <c r="A297">
        <v>1991</v>
      </c>
      <c r="B297">
        <v>8</v>
      </c>
      <c r="C297" s="12">
        <v>61.728900000000003</v>
      </c>
      <c r="D297" s="1">
        <v>136.6</v>
      </c>
      <c r="E297" s="1">
        <v>142.9</v>
      </c>
      <c r="F297" s="13">
        <v>5.66</v>
      </c>
      <c r="G297" s="14">
        <v>6.9</v>
      </c>
      <c r="H297" s="13">
        <v>1.75</v>
      </c>
      <c r="I297" s="13">
        <v>-0.34</v>
      </c>
      <c r="J297" s="8">
        <f t="shared" si="21"/>
        <v>-0.13936600000000002</v>
      </c>
      <c r="K297" s="8"/>
      <c r="L297" s="8">
        <f>help_quarterly_to_monthly!N297</f>
        <v>10409.38412142698</v>
      </c>
      <c r="M297" s="8">
        <f t="shared" si="24"/>
        <v>-2.631430960689769</v>
      </c>
      <c r="N297" s="10">
        <v>-0.112</v>
      </c>
      <c r="O297" s="1">
        <v>116.2</v>
      </c>
      <c r="P297" s="17">
        <v>0.15974499402669801</v>
      </c>
      <c r="Q297" s="10">
        <v>-8.0322599999999994E-2</v>
      </c>
      <c r="R297" s="8"/>
      <c r="S297" s="9">
        <v>0.120188785096387</v>
      </c>
      <c r="T297" s="11">
        <v>-3.1800000000000002E-2</v>
      </c>
      <c r="U297" s="11">
        <v>5.2085489469999997</v>
      </c>
      <c r="V297" s="10">
        <v>5.2206691100000002</v>
      </c>
    </row>
    <row r="298" spans="1:22" x14ac:dyDescent="0.2">
      <c r="A298">
        <v>1991</v>
      </c>
      <c r="B298">
        <v>9</v>
      </c>
      <c r="C298" s="12">
        <v>62.236899999999999</v>
      </c>
      <c r="D298" s="1">
        <v>137</v>
      </c>
      <c r="E298" s="1">
        <v>143.4</v>
      </c>
      <c r="F298" s="13">
        <v>5.45</v>
      </c>
      <c r="G298" s="14">
        <v>6.9</v>
      </c>
      <c r="H298" s="13">
        <v>1.86</v>
      </c>
      <c r="I298" s="13">
        <v>0.27</v>
      </c>
      <c r="J298" s="8">
        <f t="shared" si="21"/>
        <v>0.11067300000000001</v>
      </c>
      <c r="K298" s="8"/>
      <c r="L298" s="8">
        <f>help_quarterly_to_monthly!N298</f>
        <v>10430.095800874784</v>
      </c>
      <c r="M298" s="8">
        <f t="shared" si="24"/>
        <v>-2.5207579606897692</v>
      </c>
      <c r="N298" s="10">
        <v>1.8235899999999999E-2</v>
      </c>
      <c r="O298" s="1">
        <v>116.1</v>
      </c>
      <c r="P298" s="17">
        <v>0.196425029609401</v>
      </c>
      <c r="Q298" s="10">
        <v>1.6129E-3</v>
      </c>
      <c r="R298" s="8"/>
      <c r="S298" s="9">
        <v>0</v>
      </c>
      <c r="T298" s="11">
        <v>2.64E-2</v>
      </c>
      <c r="U298" s="11">
        <v>5.0170614999999996</v>
      </c>
      <c r="V298" s="10">
        <v>5.0405851799999999</v>
      </c>
    </row>
    <row r="299" spans="1:22" x14ac:dyDescent="0.2">
      <c r="A299">
        <v>1991</v>
      </c>
      <c r="B299">
        <v>10</v>
      </c>
      <c r="C299" s="12">
        <v>62.171799999999998</v>
      </c>
      <c r="D299" s="1">
        <v>137.19999999999999</v>
      </c>
      <c r="E299" s="1">
        <v>143.69999999999999</v>
      </c>
      <c r="F299" s="13">
        <v>5.21</v>
      </c>
      <c r="G299" s="14">
        <v>7</v>
      </c>
      <c r="H299" s="13">
        <v>1.96</v>
      </c>
      <c r="I299" s="13">
        <v>-0.38</v>
      </c>
      <c r="J299" s="8">
        <f t="shared" si="21"/>
        <v>-0.15576199999999998</v>
      </c>
      <c r="K299" s="8"/>
      <c r="L299" s="8">
        <f>help_quarterly_to_monthly!N299</f>
        <v>10450.848690605591</v>
      </c>
      <c r="M299" s="8">
        <f t="shared" si="24"/>
        <v>-2.6765199606897694</v>
      </c>
      <c r="N299" s="10">
        <v>-3.3457300000000002E-2</v>
      </c>
      <c r="O299" s="1">
        <v>116.4</v>
      </c>
      <c r="P299" s="17">
        <v>0.18091824988258101</v>
      </c>
      <c r="Q299" s="10">
        <v>-2.5806000000000002E-3</v>
      </c>
      <c r="R299" s="8"/>
      <c r="S299" s="9">
        <v>-3.3997996848675403E-2</v>
      </c>
      <c r="T299" s="11">
        <v>3.0499999999999999E-2</v>
      </c>
      <c r="U299" s="11">
        <v>4.7969809440000004</v>
      </c>
      <c r="V299" s="10">
        <v>4.7886805499999996</v>
      </c>
    </row>
    <row r="300" spans="1:22" x14ac:dyDescent="0.2">
      <c r="A300">
        <v>1991</v>
      </c>
      <c r="B300">
        <v>11</v>
      </c>
      <c r="C300" s="12">
        <v>62.089399999999998</v>
      </c>
      <c r="D300" s="1">
        <v>137.80000000000001</v>
      </c>
      <c r="E300" s="1">
        <v>144.19999999999999</v>
      </c>
      <c r="F300" s="13">
        <v>4.8099999999999996</v>
      </c>
      <c r="G300" s="14">
        <v>7</v>
      </c>
      <c r="H300" s="13">
        <v>2.0299999999999998</v>
      </c>
      <c r="I300" s="13">
        <v>-0.38</v>
      </c>
      <c r="J300" s="8">
        <f t="shared" si="21"/>
        <v>-0.15576199999999998</v>
      </c>
      <c r="K300" s="8"/>
      <c r="L300" s="8">
        <f>help_quarterly_to_monthly!N300</f>
        <v>10471.642872616012</v>
      </c>
      <c r="M300" s="8">
        <f t="shared" si="24"/>
        <v>-2.8322819606897696</v>
      </c>
      <c r="N300" s="10">
        <v>-0.111752</v>
      </c>
      <c r="O300" s="1">
        <v>116.4</v>
      </c>
      <c r="P300" s="17">
        <v>0.190437980424804</v>
      </c>
      <c r="Q300" s="10">
        <v>-0.13741929999999999</v>
      </c>
      <c r="R300" s="8"/>
      <c r="S300" s="9">
        <v>-0.11957558711953099</v>
      </c>
      <c r="T300" s="11">
        <v>-4.9500000000000002E-2</v>
      </c>
      <c r="U300" s="11">
        <v>4.4073854729999997</v>
      </c>
      <c r="V300" s="10">
        <v>4.3570172100000004</v>
      </c>
    </row>
    <row r="301" spans="1:22" x14ac:dyDescent="0.2">
      <c r="A301">
        <v>1991</v>
      </c>
      <c r="B301">
        <v>12</v>
      </c>
      <c r="C301" s="12">
        <v>61.805999999999997</v>
      </c>
      <c r="D301" s="1">
        <v>138.19999999999999</v>
      </c>
      <c r="E301" s="1">
        <v>144.69999999999999</v>
      </c>
      <c r="F301" s="13">
        <v>4.43</v>
      </c>
      <c r="G301" s="14">
        <v>7.3</v>
      </c>
      <c r="H301" s="13">
        <v>2.17</v>
      </c>
      <c r="I301" s="13">
        <v>-0.8</v>
      </c>
      <c r="J301" s="8">
        <f t="shared" si="21"/>
        <v>-0.32791999999999999</v>
      </c>
      <c r="K301" s="8"/>
      <c r="L301" s="8">
        <f>help_quarterly_to_monthly!N301</f>
        <v>10492.306022133373</v>
      </c>
      <c r="M301" s="8">
        <f>M302-J302</f>
        <v>-3.1602019606897698</v>
      </c>
      <c r="N301" s="10">
        <v>-0.13694210000000001</v>
      </c>
      <c r="O301" s="1">
        <v>115.9</v>
      </c>
      <c r="P301" s="17">
        <v>0.21683846796767001</v>
      </c>
      <c r="Q301" s="10">
        <v>-0.12064519999999999</v>
      </c>
      <c r="R301" s="8"/>
      <c r="S301" s="9">
        <v>0.14248596625020599</v>
      </c>
      <c r="T301" s="11">
        <v>-0.16839999999999999</v>
      </c>
      <c r="U301" s="11">
        <v>3.7480374799999998</v>
      </c>
      <c r="V301" s="10">
        <v>3.8117081000000002</v>
      </c>
    </row>
    <row r="302" spans="1:22" x14ac:dyDescent="0.2">
      <c r="A302">
        <v>1992</v>
      </c>
      <c r="B302">
        <v>1</v>
      </c>
      <c r="C302" s="12">
        <v>61.482300000000002</v>
      </c>
      <c r="D302" s="1">
        <v>138.30000000000001</v>
      </c>
      <c r="E302" s="1">
        <v>145.1</v>
      </c>
      <c r="F302" s="13">
        <v>4.03</v>
      </c>
      <c r="G302" s="14">
        <v>7.3</v>
      </c>
      <c r="H302" s="13">
        <v>2.1</v>
      </c>
      <c r="I302" s="13">
        <v>-7.0000000000000007E-2</v>
      </c>
      <c r="J302" s="8">
        <f t="shared" si="21"/>
        <v>-2.8693000000000003E-2</v>
      </c>
      <c r="K302" s="15">
        <v>10177.761100813101</v>
      </c>
      <c r="L302" s="8">
        <f>help_quarterly_to_monthly!N302</f>
        <v>10513.009945171489</v>
      </c>
      <c r="M302" s="8">
        <f>(K302/L302-1)*100</f>
        <v>-3.1888949606897699</v>
      </c>
      <c r="N302" s="10">
        <v>-0.19838439999999999</v>
      </c>
      <c r="O302" s="1">
        <v>115.6</v>
      </c>
      <c r="P302" s="17">
        <v>8.1536098081444394E-2</v>
      </c>
      <c r="Q302" s="10">
        <v>-0.14935480000000001</v>
      </c>
      <c r="R302" s="8"/>
      <c r="S302" s="9">
        <v>0</v>
      </c>
      <c r="T302" s="11">
        <v>3.44E-2</v>
      </c>
      <c r="U302" s="11">
        <v>3.5965349290000002</v>
      </c>
      <c r="V302" s="10">
        <v>3.51964275</v>
      </c>
    </row>
    <row r="303" spans="1:22" x14ac:dyDescent="0.2">
      <c r="A303">
        <v>1992</v>
      </c>
      <c r="B303">
        <v>2</v>
      </c>
      <c r="C303" s="12">
        <v>61.919199999999996</v>
      </c>
      <c r="D303" s="1">
        <v>138.6</v>
      </c>
      <c r="E303" s="1">
        <v>145.4</v>
      </c>
      <c r="F303" s="13">
        <v>4.0599999999999996</v>
      </c>
      <c r="G303" s="14">
        <v>7.4</v>
      </c>
      <c r="H303" s="13">
        <v>1.89</v>
      </c>
      <c r="I303" s="13">
        <v>0.1</v>
      </c>
      <c r="J303" s="8">
        <f t="shared" si="21"/>
        <v>4.0989999999999999E-2</v>
      </c>
      <c r="K303" s="15">
        <v>10222.923619679401</v>
      </c>
      <c r="L303" s="8">
        <f>help_quarterly_to_monthly!N303</f>
        <v>10533.754722186628</v>
      </c>
      <c r="M303" s="8">
        <f t="shared" ref="M303:M366" si="25">(K303/L303-1)*100</f>
        <v>-2.9508101404007614</v>
      </c>
      <c r="N303" s="10">
        <v>1.04358E-2</v>
      </c>
      <c r="O303" s="1">
        <v>116</v>
      </c>
      <c r="P303" s="17">
        <v>0.117373303460584</v>
      </c>
      <c r="Q303" s="10">
        <v>0</v>
      </c>
      <c r="R303" s="8"/>
      <c r="S303" s="9">
        <v>6.8219128510135396E-2</v>
      </c>
      <c r="T303" s="11">
        <v>3.44E-2</v>
      </c>
      <c r="U303" s="11">
        <v>3.5336203400000001</v>
      </c>
      <c r="V303" s="10">
        <v>3.55349922</v>
      </c>
    </row>
    <row r="304" spans="1:22" x14ac:dyDescent="0.2">
      <c r="A304">
        <v>1992</v>
      </c>
      <c r="B304">
        <v>3</v>
      </c>
      <c r="C304" s="12">
        <v>62.440300000000001</v>
      </c>
      <c r="D304" s="1">
        <v>139.1</v>
      </c>
      <c r="E304" s="1">
        <v>145.9</v>
      </c>
      <c r="F304" s="13">
        <v>3.98</v>
      </c>
      <c r="G304" s="14">
        <v>7.4</v>
      </c>
      <c r="H304" s="13">
        <v>1.71</v>
      </c>
      <c r="I304" s="13">
        <v>0.42</v>
      </c>
      <c r="J304" s="8">
        <f t="shared" si="21"/>
        <v>0.17215799999999998</v>
      </c>
      <c r="K304" s="15">
        <v>10308.007111696699</v>
      </c>
      <c r="L304" s="8">
        <f>help_quarterly_to_monthly!N304</f>
        <v>10554.660322651178</v>
      </c>
      <c r="M304" s="8">
        <f t="shared" si="25"/>
        <v>-2.3369128272668349</v>
      </c>
      <c r="N304" s="10">
        <v>2.1741E-3</v>
      </c>
      <c r="O304" s="1">
        <v>116.1</v>
      </c>
      <c r="P304" s="17">
        <v>5.9986258451953003E-2</v>
      </c>
      <c r="Q304" s="10">
        <v>0</v>
      </c>
      <c r="R304" s="8"/>
      <c r="S304" s="9">
        <v>-5.9531148831694997E-2</v>
      </c>
      <c r="T304" s="11">
        <v>1.32E-2</v>
      </c>
      <c r="U304" s="11">
        <v>3.5292919629999999</v>
      </c>
      <c r="V304" s="10">
        <v>3.8926104100000001</v>
      </c>
    </row>
    <row r="305" spans="1:22" x14ac:dyDescent="0.2">
      <c r="A305">
        <v>1992</v>
      </c>
      <c r="B305">
        <v>4</v>
      </c>
      <c r="C305" s="12">
        <v>62.919899999999998</v>
      </c>
      <c r="D305" s="1">
        <v>139.4</v>
      </c>
      <c r="E305" s="1">
        <v>146.30000000000001</v>
      </c>
      <c r="F305" s="13">
        <v>3.73</v>
      </c>
      <c r="G305" s="14">
        <v>7.4</v>
      </c>
      <c r="H305" s="13">
        <v>1.73</v>
      </c>
      <c r="I305" s="13">
        <v>0.23</v>
      </c>
      <c r="J305" s="8">
        <f t="shared" si="21"/>
        <v>9.4277E-2</v>
      </c>
      <c r="K305" s="15">
        <v>10314.2817022451</v>
      </c>
      <c r="L305" s="8">
        <f>help_quarterly_to_monthly!N305</f>
        <v>10575.60741298732</v>
      </c>
      <c r="M305" s="8">
        <f t="shared" si="25"/>
        <v>-2.4710231813380279</v>
      </c>
      <c r="N305" s="10">
        <v>-0.14679600000000001</v>
      </c>
      <c r="O305" s="1">
        <v>116.3</v>
      </c>
      <c r="P305" s="17">
        <v>5.3695904385771001E-2</v>
      </c>
      <c r="Q305" s="10">
        <v>-0.14933340000000001</v>
      </c>
      <c r="R305" s="8"/>
      <c r="S305" s="9">
        <v>0</v>
      </c>
      <c r="T305" s="11">
        <v>-0.18679999999999999</v>
      </c>
      <c r="U305" s="11">
        <v>3.2667724649999998</v>
      </c>
      <c r="V305" s="10">
        <v>3.4932793900000001</v>
      </c>
    </row>
    <row r="306" spans="1:22" x14ac:dyDescent="0.2">
      <c r="A306">
        <v>1992</v>
      </c>
      <c r="B306">
        <v>5</v>
      </c>
      <c r="C306" s="12">
        <v>63.126800000000003</v>
      </c>
      <c r="D306" s="1">
        <v>139.69999999999999</v>
      </c>
      <c r="E306" s="1">
        <v>146.80000000000001</v>
      </c>
      <c r="F306" s="13">
        <v>3.82</v>
      </c>
      <c r="G306" s="14">
        <v>7.6</v>
      </c>
      <c r="H306" s="13">
        <v>1.74</v>
      </c>
      <c r="I306" s="13">
        <v>-0.06</v>
      </c>
      <c r="J306" s="8">
        <f t="shared" si="21"/>
        <v>-2.4593999999999998E-2</v>
      </c>
      <c r="K306" s="15">
        <v>10293.476331546801</v>
      </c>
      <c r="L306" s="8">
        <f>help_quarterly_to_monthly!N306</f>
        <v>10596.596075537074</v>
      </c>
      <c r="M306" s="8">
        <f t="shared" si="25"/>
        <v>-2.8605388167059154</v>
      </c>
      <c r="N306" s="10">
        <v>-5.7143899999999997E-2</v>
      </c>
      <c r="O306" s="1">
        <v>117.2</v>
      </c>
      <c r="P306" s="17">
        <v>1.9335228520286098E-2</v>
      </c>
      <c r="Q306" s="10">
        <v>-4.67997E-2</v>
      </c>
      <c r="R306" s="8"/>
      <c r="S306" s="9">
        <v>0.15974837440046</v>
      </c>
      <c r="T306" s="11">
        <v>3.0099999999999998E-2</v>
      </c>
      <c r="U306" s="11">
        <v>3.287771979</v>
      </c>
      <c r="V306" s="10">
        <v>3.34333897</v>
      </c>
    </row>
    <row r="307" spans="1:22" x14ac:dyDescent="0.2">
      <c r="A307">
        <v>1992</v>
      </c>
      <c r="B307">
        <v>6</v>
      </c>
      <c r="C307" s="12">
        <v>63.162399999999998</v>
      </c>
      <c r="D307" s="1">
        <v>140.1</v>
      </c>
      <c r="E307" s="1">
        <v>147.1</v>
      </c>
      <c r="F307" s="13">
        <v>3.76</v>
      </c>
      <c r="G307" s="14">
        <v>7.8</v>
      </c>
      <c r="H307" s="13">
        <v>1.79</v>
      </c>
      <c r="I307" s="13">
        <v>0.05</v>
      </c>
      <c r="J307" s="8">
        <f t="shared" si="21"/>
        <v>2.0494999999999999E-2</v>
      </c>
      <c r="K307" s="15">
        <v>10433.854824599601</v>
      </c>
      <c r="L307" s="8">
        <f>help_quarterly_to_monthly!N307</f>
        <v>10617.941864538148</v>
      </c>
      <c r="M307" s="8">
        <f t="shared" si="25"/>
        <v>-1.7337356173832696</v>
      </c>
      <c r="N307" s="10">
        <v>0</v>
      </c>
      <c r="O307" s="1">
        <v>118</v>
      </c>
      <c r="P307" s="17">
        <v>-2.8906193641184898E-3</v>
      </c>
      <c r="Q307" s="10">
        <v>6.1228999999999997E-3</v>
      </c>
      <c r="R307" s="8"/>
      <c r="S307" s="9">
        <v>0</v>
      </c>
      <c r="T307" s="11">
        <v>3.2199999999999999E-2</v>
      </c>
      <c r="U307" s="11">
        <v>3.4197986</v>
      </c>
      <c r="V307" s="10">
        <v>3.3915966200000001</v>
      </c>
    </row>
    <row r="308" spans="1:22" x14ac:dyDescent="0.2">
      <c r="A308">
        <v>1992</v>
      </c>
      <c r="B308">
        <v>7</v>
      </c>
      <c r="C308" s="12">
        <v>63.7348</v>
      </c>
      <c r="D308" s="1">
        <v>140.5</v>
      </c>
      <c r="E308" s="1">
        <v>147.6</v>
      </c>
      <c r="F308" s="13">
        <v>3.25</v>
      </c>
      <c r="G308" s="14">
        <v>7.7</v>
      </c>
      <c r="H308" s="13">
        <v>2</v>
      </c>
      <c r="I308" s="13">
        <v>0.4</v>
      </c>
      <c r="J308" s="8">
        <f t="shared" si="21"/>
        <v>0.16395999999999999</v>
      </c>
      <c r="K308" s="15">
        <v>10451.341618347</v>
      </c>
      <c r="L308" s="8">
        <f>help_quarterly_to_monthly!N308</f>
        <v>10639.330652508403</v>
      </c>
      <c r="M308" s="8">
        <f t="shared" si="25"/>
        <v>-1.7669253856405054</v>
      </c>
      <c r="N308" s="10">
        <v>-8.2761299999999996E-2</v>
      </c>
      <c r="O308" s="1">
        <v>117.9</v>
      </c>
      <c r="P308" s="17">
        <v>-6.7246243807221898E-2</v>
      </c>
      <c r="Q308" s="10">
        <v>-0.29032249999999998</v>
      </c>
      <c r="R308" s="8"/>
      <c r="S308" s="9">
        <v>-6.8441934803445903E-2</v>
      </c>
      <c r="T308" s="11">
        <v>-0.26779999999999998</v>
      </c>
      <c r="U308" s="11">
        <v>3.1008882020000001</v>
      </c>
      <c r="V308" s="10">
        <v>2.8695740999999999</v>
      </c>
    </row>
    <row r="309" spans="1:22" x14ac:dyDescent="0.2">
      <c r="A309">
        <v>1992</v>
      </c>
      <c r="B309">
        <v>8</v>
      </c>
      <c r="C309" s="12">
        <v>63.380200000000002</v>
      </c>
      <c r="D309" s="1">
        <v>140.80000000000001</v>
      </c>
      <c r="E309" s="1">
        <v>147.9</v>
      </c>
      <c r="F309" s="13">
        <v>3.3</v>
      </c>
      <c r="G309" s="14">
        <v>7.6</v>
      </c>
      <c r="H309" s="13">
        <v>2.06</v>
      </c>
      <c r="I309" s="13">
        <v>-0.6</v>
      </c>
      <c r="J309" s="8">
        <f t="shared" si="21"/>
        <v>-0.24593999999999999</v>
      </c>
      <c r="K309" s="15">
        <v>10431.167472048701</v>
      </c>
      <c r="L309" s="8">
        <f>help_quarterly_to_monthly!N309</f>
        <v>10660.762526064986</v>
      </c>
      <c r="M309" s="8">
        <f t="shared" si="25"/>
        <v>-2.1536457026871902</v>
      </c>
      <c r="N309" s="10">
        <v>8.0730999999999997E-3</v>
      </c>
      <c r="O309" s="1">
        <v>117.7</v>
      </c>
      <c r="P309" s="17">
        <v>7.7505308691671895E-2</v>
      </c>
      <c r="Q309" s="10">
        <v>-5.4838999999999999E-3</v>
      </c>
      <c r="R309" s="8"/>
      <c r="S309" s="9">
        <v>2.47962276043397E-2</v>
      </c>
      <c r="T309" s="11">
        <v>1.9199999999999998E-2</v>
      </c>
      <c r="U309" s="11">
        <v>3.0814570680000002</v>
      </c>
      <c r="V309" s="10">
        <v>2.77111171</v>
      </c>
    </row>
    <row r="310" spans="1:22" x14ac:dyDescent="0.2">
      <c r="A310">
        <v>1992</v>
      </c>
      <c r="B310">
        <v>9</v>
      </c>
      <c r="C310" s="12">
        <v>63.583399999999997</v>
      </c>
      <c r="D310" s="1">
        <v>141.1</v>
      </c>
      <c r="E310" s="1">
        <v>148.1</v>
      </c>
      <c r="F310" s="13">
        <v>3.22</v>
      </c>
      <c r="G310" s="14">
        <v>7.6</v>
      </c>
      <c r="H310" s="13">
        <v>2.2000000000000002</v>
      </c>
      <c r="I310" s="13">
        <v>0.08</v>
      </c>
      <c r="J310" s="8">
        <f t="shared" si="21"/>
        <v>3.2792000000000002E-2</v>
      </c>
      <c r="K310" s="15">
        <v>10465.8703913093</v>
      </c>
      <c r="L310" s="8">
        <f>help_quarterly_to_monthly!N310</f>
        <v>10682.405616104808</v>
      </c>
      <c r="M310" s="8">
        <f t="shared" si="25"/>
        <v>-2.0270268006773673</v>
      </c>
      <c r="N310" s="10">
        <v>1.49982E-2</v>
      </c>
      <c r="O310" s="1">
        <v>118</v>
      </c>
      <c r="P310" s="17">
        <v>0.17614896439161601</v>
      </c>
      <c r="Q310" s="10">
        <v>1.4806400000000001E-2</v>
      </c>
      <c r="R310" s="8"/>
      <c r="S310" s="9">
        <v>0</v>
      </c>
      <c r="T310" s="11">
        <v>4.1000000000000002E-2</v>
      </c>
      <c r="U310" s="11">
        <v>2.8495007490000002</v>
      </c>
      <c r="V310" s="10">
        <v>2.4951392499999998</v>
      </c>
    </row>
    <row r="311" spans="1:22" x14ac:dyDescent="0.2">
      <c r="A311">
        <v>1992</v>
      </c>
      <c r="B311">
        <v>10</v>
      </c>
      <c r="C311" s="12">
        <v>64.017799999999994</v>
      </c>
      <c r="D311" s="1">
        <v>141.69999999999999</v>
      </c>
      <c r="E311" s="1">
        <v>148.80000000000001</v>
      </c>
      <c r="F311" s="13">
        <v>3.1</v>
      </c>
      <c r="G311" s="14">
        <v>7.3</v>
      </c>
      <c r="H311" s="13">
        <v>2.25</v>
      </c>
      <c r="I311" s="13">
        <v>0.2</v>
      </c>
      <c r="J311" s="8">
        <f t="shared" si="21"/>
        <v>8.1979999999999997E-2</v>
      </c>
      <c r="K311" s="15">
        <v>10524.952031806601</v>
      </c>
      <c r="L311" s="8">
        <f>help_quarterly_to_monthly!N311</f>
        <v>10704.092645154167</v>
      </c>
      <c r="M311" s="8">
        <f t="shared" si="25"/>
        <v>-1.6735712151058846</v>
      </c>
      <c r="N311" s="10">
        <v>0</v>
      </c>
      <c r="O311" s="1">
        <v>118.1</v>
      </c>
      <c r="P311" s="17">
        <v>9.3877908427991902E-2</v>
      </c>
      <c r="Q311" s="10">
        <v>9.0646000000000008E-3</v>
      </c>
      <c r="R311" s="8"/>
      <c r="S311" s="9">
        <v>-0.15783087707368801</v>
      </c>
      <c r="T311" s="11">
        <v>4.1000000000000002E-2</v>
      </c>
      <c r="U311" s="11">
        <v>2.948399432</v>
      </c>
      <c r="V311" s="10">
        <v>2.62109163</v>
      </c>
    </row>
    <row r="312" spans="1:22" x14ac:dyDescent="0.2">
      <c r="A312">
        <v>1992</v>
      </c>
      <c r="B312">
        <v>11</v>
      </c>
      <c r="C312" s="12">
        <v>64.262799999999999</v>
      </c>
      <c r="D312" s="1">
        <v>142.1</v>
      </c>
      <c r="E312" s="1">
        <v>149.19999999999999</v>
      </c>
      <c r="F312" s="13">
        <v>3.09</v>
      </c>
      <c r="G312" s="14">
        <v>7.4</v>
      </c>
      <c r="H312" s="13">
        <v>2.09</v>
      </c>
      <c r="I312" s="13">
        <v>0.1</v>
      </c>
      <c r="J312" s="8">
        <f t="shared" si="21"/>
        <v>4.0989999999999999E-2</v>
      </c>
      <c r="K312" s="15">
        <v>10555.4755835957</v>
      </c>
      <c r="L312" s="8">
        <f>help_quarterly_to_monthly!N312</f>
        <v>10725.823702416466</v>
      </c>
      <c r="M312" s="8">
        <f t="shared" si="25"/>
        <v>-1.5882054707125892</v>
      </c>
      <c r="N312" s="10">
        <v>-2.1662500000000001E-2</v>
      </c>
      <c r="O312" s="1">
        <v>117.8</v>
      </c>
      <c r="P312" s="17">
        <v>6.7788915382696893E-2</v>
      </c>
      <c r="Q312" s="10">
        <v>1.9354999999999999E-3</v>
      </c>
      <c r="R312" s="8"/>
      <c r="S312" s="9">
        <v>3.1402280189888901E-2</v>
      </c>
      <c r="T312" s="11">
        <v>-1E-4</v>
      </c>
      <c r="U312" s="11">
        <v>2.9830531630000001</v>
      </c>
      <c r="V312" s="10">
        <v>2.9785528000000001</v>
      </c>
    </row>
    <row r="313" spans="1:22" x14ac:dyDescent="0.2">
      <c r="A313">
        <v>1992</v>
      </c>
      <c r="B313">
        <v>12</v>
      </c>
      <c r="C313" s="12">
        <v>64.359899999999996</v>
      </c>
      <c r="D313" s="1">
        <v>142.30000000000001</v>
      </c>
      <c r="E313" s="1">
        <v>149.6</v>
      </c>
      <c r="F313" s="13">
        <v>2.92</v>
      </c>
      <c r="G313" s="14">
        <v>7.4</v>
      </c>
      <c r="H313" s="13">
        <v>2.04</v>
      </c>
      <c r="I313" s="13">
        <v>0.44</v>
      </c>
      <c r="J313" s="8">
        <f t="shared" si="21"/>
        <v>0.18035599999999999</v>
      </c>
      <c r="K313" s="15">
        <v>10594.745410470799</v>
      </c>
      <c r="L313" s="8">
        <f>help_quarterly_to_monthly!N313</f>
        <v>10747.784574493176</v>
      </c>
      <c r="M313" s="8">
        <f t="shared" si="25"/>
        <v>-1.4239135792279645</v>
      </c>
      <c r="N313" s="10">
        <v>-1.7083399999999999E-2</v>
      </c>
      <c r="O313" s="1">
        <v>117.6</v>
      </c>
      <c r="P313" s="17">
        <v>0.103245364947781</v>
      </c>
      <c r="Q313" s="10">
        <v>-2.9031999999999999E-3</v>
      </c>
      <c r="R313" s="8"/>
      <c r="S313" s="9">
        <v>-0.16963954187365299</v>
      </c>
      <c r="T313" s="11">
        <v>-6.4000000000000003E-3</v>
      </c>
      <c r="U313" s="11">
        <v>2.7575771480000002</v>
      </c>
      <c r="V313" s="10">
        <v>3.0591457900000001</v>
      </c>
    </row>
    <row r="314" spans="1:22" x14ac:dyDescent="0.2">
      <c r="A314">
        <v>1993</v>
      </c>
      <c r="B314">
        <v>1</v>
      </c>
      <c r="C314" s="12">
        <v>64.613500000000002</v>
      </c>
      <c r="D314" s="1">
        <v>142.80000000000001</v>
      </c>
      <c r="E314" s="1">
        <v>150.1</v>
      </c>
      <c r="F314" s="13">
        <v>3.02</v>
      </c>
      <c r="G314" s="14">
        <v>7.3</v>
      </c>
      <c r="H314" s="13">
        <v>2.0699999999999998</v>
      </c>
      <c r="I314" s="13">
        <v>0.21</v>
      </c>
      <c r="J314" s="8">
        <f t="shared" si="21"/>
        <v>8.6078999999999989E-2</v>
      </c>
      <c r="K314" s="15">
        <v>10578.526701475201</v>
      </c>
      <c r="L314" s="8">
        <f>help_quarterly_to_monthly!N314</f>
        <v>10769.790410939577</v>
      </c>
      <c r="M314" s="8">
        <f t="shared" si="25"/>
        <v>-1.7759278701477532</v>
      </c>
      <c r="N314" s="10">
        <v>2.7485800000000001E-2</v>
      </c>
      <c r="O314" s="1">
        <v>118</v>
      </c>
      <c r="P314" s="17">
        <v>6.3571342190381602E-2</v>
      </c>
      <c r="Q314" s="10">
        <v>-7.0968000000000003E-3</v>
      </c>
      <c r="R314" s="8"/>
      <c r="S314" s="9">
        <v>0</v>
      </c>
      <c r="T314" s="11">
        <v>-4.1999999999999997E-3</v>
      </c>
      <c r="U314" s="11">
        <v>2.8158270480000001</v>
      </c>
      <c r="V314" s="10">
        <v>2.8802551599999999</v>
      </c>
    </row>
    <row r="315" spans="1:22" x14ac:dyDescent="0.2">
      <c r="A315">
        <v>1993</v>
      </c>
      <c r="B315">
        <v>2</v>
      </c>
      <c r="C315" s="12">
        <v>64.926199999999994</v>
      </c>
      <c r="D315" s="1">
        <v>143.1</v>
      </c>
      <c r="E315" s="1">
        <v>150.6</v>
      </c>
      <c r="F315" s="13">
        <v>3.03</v>
      </c>
      <c r="G315" s="14">
        <v>7.1</v>
      </c>
      <c r="H315" s="13">
        <v>2.13</v>
      </c>
      <c r="I315" s="13">
        <v>0.15</v>
      </c>
      <c r="J315" s="8">
        <f t="shared" si="21"/>
        <v>6.1484999999999998E-2</v>
      </c>
      <c r="K315" s="15">
        <v>10594.398665627999</v>
      </c>
      <c r="L315" s="8">
        <f>help_quarterly_to_monthly!N315</f>
        <v>10791.841303819194</v>
      </c>
      <c r="M315" s="8">
        <f t="shared" si="25"/>
        <v>-1.8295546851798128</v>
      </c>
      <c r="N315" s="10">
        <v>0</v>
      </c>
      <c r="O315" s="1">
        <v>118.4</v>
      </c>
      <c r="P315" s="17">
        <v>5.4866157549730898E-2</v>
      </c>
      <c r="Q315" s="10">
        <v>-1.7857100000000001E-2</v>
      </c>
      <c r="R315" s="8"/>
      <c r="S315" s="9">
        <v>0.12755623650749701</v>
      </c>
      <c r="T315" s="11">
        <v>-2.4199999999999999E-2</v>
      </c>
      <c r="U315" s="11">
        <v>2.8704482050000002</v>
      </c>
      <c r="V315" s="10">
        <v>2.79624797</v>
      </c>
    </row>
    <row r="316" spans="1:22" x14ac:dyDescent="0.2">
      <c r="A316">
        <v>1993</v>
      </c>
      <c r="B316">
        <v>3</v>
      </c>
      <c r="C316" s="12">
        <v>64.862700000000004</v>
      </c>
      <c r="D316" s="1">
        <v>143.30000000000001</v>
      </c>
      <c r="E316" s="1">
        <v>150.80000000000001</v>
      </c>
      <c r="F316" s="13">
        <v>3.07</v>
      </c>
      <c r="G316" s="14">
        <v>7</v>
      </c>
      <c r="H316" s="13">
        <v>2.17</v>
      </c>
      <c r="I316" s="13">
        <v>-0.47</v>
      </c>
      <c r="J316" s="8">
        <f t="shared" si="21"/>
        <v>-0.19265299999999999</v>
      </c>
      <c r="K316" s="15">
        <v>10555.0863637154</v>
      </c>
      <c r="L316" s="8">
        <f>help_quarterly_to_monthly!N316</f>
        <v>10814.399907974803</v>
      </c>
      <c r="M316" s="8">
        <f t="shared" si="25"/>
        <v>-2.3978542172106931</v>
      </c>
      <c r="N316" s="10">
        <v>0</v>
      </c>
      <c r="O316" s="1">
        <v>118.7</v>
      </c>
      <c r="P316" s="17">
        <v>2.0863769569802199E-2</v>
      </c>
      <c r="Q316" s="10">
        <v>-2.1429000000000001E-3</v>
      </c>
      <c r="R316" s="8"/>
      <c r="S316" s="9">
        <v>-2.1546340839983701E-2</v>
      </c>
      <c r="T316" s="11">
        <v>8.3000000000000001E-3</v>
      </c>
      <c r="U316" s="11">
        <v>2.9254777729999999</v>
      </c>
      <c r="V316" s="10">
        <v>2.8261506500000002</v>
      </c>
    </row>
    <row r="317" spans="1:22" x14ac:dyDescent="0.2">
      <c r="A317">
        <v>1993</v>
      </c>
      <c r="B317">
        <v>4</v>
      </c>
      <c r="C317" s="12">
        <v>65.042299999999997</v>
      </c>
      <c r="D317" s="1">
        <v>143.80000000000001</v>
      </c>
      <c r="E317" s="1">
        <v>151.4</v>
      </c>
      <c r="F317" s="13">
        <v>2.96</v>
      </c>
      <c r="G317" s="14">
        <v>7.1</v>
      </c>
      <c r="H317" s="13">
        <v>2.17</v>
      </c>
      <c r="I317" s="13">
        <v>0.25</v>
      </c>
      <c r="J317" s="8">
        <f t="shared" si="21"/>
        <v>0.102475</v>
      </c>
      <c r="K317" s="15">
        <v>10596.2656458</v>
      </c>
      <c r="L317" s="8">
        <f>help_quarterly_to_monthly!N317</f>
        <v>10837.005667255024</v>
      </c>
      <c r="M317" s="8">
        <f t="shared" si="25"/>
        <v>-2.221462540916086</v>
      </c>
      <c r="N317" s="10">
        <v>0</v>
      </c>
      <c r="O317" s="1">
        <v>119.3</v>
      </c>
      <c r="P317" s="17">
        <v>4.7095673381219803E-2</v>
      </c>
      <c r="Q317" s="10">
        <v>0</v>
      </c>
      <c r="R317" s="8"/>
      <c r="S317" s="9">
        <v>0</v>
      </c>
      <c r="T317" s="11">
        <v>8.3000000000000001E-3</v>
      </c>
      <c r="U317" s="11">
        <v>2.9122603310000001</v>
      </c>
      <c r="V317" s="10">
        <v>2.7178569399999999</v>
      </c>
    </row>
    <row r="318" spans="1:22" x14ac:dyDescent="0.2">
      <c r="A318">
        <v>1993</v>
      </c>
      <c r="B318">
        <v>5</v>
      </c>
      <c r="C318" s="12">
        <v>64.800600000000003</v>
      </c>
      <c r="D318" s="1">
        <v>144.19999999999999</v>
      </c>
      <c r="E318" s="1">
        <v>151.80000000000001</v>
      </c>
      <c r="F318" s="13">
        <v>3</v>
      </c>
      <c r="G318" s="14">
        <v>7.1</v>
      </c>
      <c r="H318" s="13">
        <v>2.17</v>
      </c>
      <c r="I318" s="13">
        <v>-0.11</v>
      </c>
      <c r="J318" s="8">
        <f t="shared" si="21"/>
        <v>-4.5088999999999997E-2</v>
      </c>
      <c r="K318" s="15">
        <v>10659.3385464245</v>
      </c>
      <c r="L318" s="8">
        <f>help_quarterly_to_monthly!N318</f>
        <v>10859.658680230037</v>
      </c>
      <c r="M318" s="8">
        <f t="shared" si="25"/>
        <v>-1.8446264261529621</v>
      </c>
      <c r="N318" s="10">
        <v>-1.0831800000000001E-2</v>
      </c>
      <c r="O318" s="1">
        <v>119.7</v>
      </c>
      <c r="P318" s="17">
        <v>1.7786737171763701E-2</v>
      </c>
      <c r="Q318" s="10">
        <v>-8.3870999999999998E-3</v>
      </c>
      <c r="R318" s="8"/>
      <c r="S318" s="9">
        <v>0.32866478166651902</v>
      </c>
      <c r="T318" s="11">
        <v>-2.3199999999999998E-2</v>
      </c>
      <c r="U318" s="11">
        <v>3.1014109909999998</v>
      </c>
      <c r="V318" s="10">
        <v>2.77392599</v>
      </c>
    </row>
    <row r="319" spans="1:22" x14ac:dyDescent="0.2">
      <c r="A319">
        <v>1993</v>
      </c>
      <c r="B319">
        <v>6</v>
      </c>
      <c r="C319" s="12">
        <v>64.947599999999994</v>
      </c>
      <c r="D319" s="1">
        <v>144.30000000000001</v>
      </c>
      <c r="E319" s="1">
        <v>152.1</v>
      </c>
      <c r="F319" s="13">
        <v>3.04</v>
      </c>
      <c r="G319" s="14">
        <v>7</v>
      </c>
      <c r="H319" s="13">
        <v>2.11</v>
      </c>
      <c r="I319" s="13">
        <v>0.03</v>
      </c>
      <c r="J319" s="8">
        <f t="shared" si="21"/>
        <v>1.2296999999999999E-2</v>
      </c>
      <c r="K319" s="15">
        <v>10657.073390280801</v>
      </c>
      <c r="L319" s="8">
        <f>help_quarterly_to_monthly!N319</f>
        <v>10882.551737700023</v>
      </c>
      <c r="M319" s="8">
        <f t="shared" si="25"/>
        <v>-2.0719253430066975</v>
      </c>
      <c r="N319" s="10">
        <v>-1.49982E-2</v>
      </c>
      <c r="O319" s="1">
        <v>119.5</v>
      </c>
      <c r="P319" s="17">
        <v>-5.8740218845656902E-2</v>
      </c>
      <c r="Q319" s="10">
        <v>-1.1612900000000001E-2</v>
      </c>
      <c r="R319" s="8"/>
      <c r="S319" s="9">
        <v>0</v>
      </c>
      <c r="T319" s="11">
        <v>-4.8999999999999998E-3</v>
      </c>
      <c r="U319" s="11">
        <v>3.136629326</v>
      </c>
      <c r="V319" s="10">
        <v>2.9963619700000002</v>
      </c>
    </row>
    <row r="320" spans="1:22" x14ac:dyDescent="0.2">
      <c r="A320">
        <v>1993</v>
      </c>
      <c r="B320">
        <v>7</v>
      </c>
      <c r="C320" s="12">
        <v>65.114199999999997</v>
      </c>
      <c r="D320" s="1">
        <v>144.5</v>
      </c>
      <c r="E320" s="1">
        <v>152.30000000000001</v>
      </c>
      <c r="F320" s="13">
        <v>3.06</v>
      </c>
      <c r="G320" s="14">
        <v>6.9</v>
      </c>
      <c r="H320" s="13">
        <v>2.12</v>
      </c>
      <c r="I320" s="13">
        <v>-0.02</v>
      </c>
      <c r="J320" s="8">
        <f t="shared" si="21"/>
        <v>-8.1980000000000004E-3</v>
      </c>
      <c r="K320" s="15">
        <v>10631.6050917098</v>
      </c>
      <c r="L320" s="8">
        <f>help_quarterly_to_monthly!N320</f>
        <v>10905.493055626046</v>
      </c>
      <c r="M320" s="8">
        <f t="shared" si="25"/>
        <v>-2.5114679594880784</v>
      </c>
      <c r="N320" s="10">
        <v>2.0872100000000001E-2</v>
      </c>
      <c r="O320" s="1">
        <v>119.2</v>
      </c>
      <c r="P320" s="17">
        <v>-6.3904109807659801E-2</v>
      </c>
      <c r="Q320" s="10">
        <v>0</v>
      </c>
      <c r="R320" s="8"/>
      <c r="S320" s="9">
        <v>2.2872616559533002E-2</v>
      </c>
      <c r="T320" s="11">
        <v>-4.8999999999999998E-3</v>
      </c>
      <c r="U320" s="11">
        <v>3.0810375890000001</v>
      </c>
      <c r="V320" s="10">
        <v>2.9785738799999999</v>
      </c>
    </row>
    <row r="321" spans="1:22" x14ac:dyDescent="0.2">
      <c r="A321">
        <v>1993</v>
      </c>
      <c r="B321">
        <v>8</v>
      </c>
      <c r="C321" s="12">
        <v>65.042100000000005</v>
      </c>
      <c r="D321" s="1">
        <v>144.80000000000001</v>
      </c>
      <c r="E321" s="1">
        <v>152.80000000000001</v>
      </c>
      <c r="F321" s="13">
        <v>3.03</v>
      </c>
      <c r="G321" s="14">
        <v>6.8</v>
      </c>
      <c r="H321" s="13">
        <v>1.92</v>
      </c>
      <c r="I321" s="13">
        <v>-0.03</v>
      </c>
      <c r="J321" s="8">
        <f t="shared" si="21"/>
        <v>-1.2296999999999999E-2</v>
      </c>
      <c r="K321" s="15">
        <v>10675.020505816099</v>
      </c>
      <c r="L321" s="8">
        <f>help_quarterly_to_monthly!N321</f>
        <v>10928.482735745136</v>
      </c>
      <c r="M321" s="8">
        <f t="shared" si="25"/>
        <v>-2.3192810571956768</v>
      </c>
      <c r="N321" s="10">
        <v>6.0878E-3</v>
      </c>
      <c r="O321" s="1">
        <v>118.7</v>
      </c>
      <c r="P321" s="17">
        <v>-6.3218744066490404E-2</v>
      </c>
      <c r="Q321" s="10">
        <v>4.5161000000000003E-3</v>
      </c>
      <c r="R321" s="8"/>
      <c r="S321" s="9">
        <v>6.7882076268785799E-2</v>
      </c>
      <c r="T321" s="11">
        <v>1.4500000000000001E-2</v>
      </c>
      <c r="U321" s="11">
        <v>3.086179622</v>
      </c>
      <c r="V321" s="10">
        <v>2.9645353399999999</v>
      </c>
    </row>
    <row r="322" spans="1:22" x14ac:dyDescent="0.2">
      <c r="A322">
        <v>1993</v>
      </c>
      <c r="B322">
        <v>9</v>
      </c>
      <c r="C322" s="12">
        <v>65.374899999999997</v>
      </c>
      <c r="D322" s="1">
        <v>145</v>
      </c>
      <c r="E322" s="1">
        <v>152.9</v>
      </c>
      <c r="F322" s="13">
        <v>3.09</v>
      </c>
      <c r="G322" s="14">
        <v>6.7</v>
      </c>
      <c r="H322" s="13">
        <v>1.98</v>
      </c>
      <c r="I322" s="13">
        <v>0.38</v>
      </c>
      <c r="J322" s="8">
        <f t="shared" si="21"/>
        <v>0.15576199999999998</v>
      </c>
      <c r="K322" s="15">
        <v>10758.312592468599</v>
      </c>
      <c r="L322" s="8">
        <f>help_quarterly_to_monthly!N322</f>
        <v>10951.701922577888</v>
      </c>
      <c r="M322" s="8">
        <f t="shared" si="25"/>
        <v>-1.7658381453078076</v>
      </c>
      <c r="N322" s="10">
        <v>0</v>
      </c>
      <c r="O322" s="1">
        <v>118.7</v>
      </c>
      <c r="P322" s="17">
        <v>2.34036262826804E-2</v>
      </c>
      <c r="Q322" s="10">
        <v>8.4839000000000008E-3</v>
      </c>
      <c r="R322" s="8"/>
      <c r="S322" s="9">
        <v>0.16499764705967099</v>
      </c>
      <c r="T322" s="11">
        <v>2.0400000000000001E-2</v>
      </c>
      <c r="U322" s="11">
        <v>3.0376446370000001</v>
      </c>
      <c r="V322" s="10">
        <v>2.9248152900000002</v>
      </c>
    </row>
    <row r="323" spans="1:22" x14ac:dyDescent="0.2">
      <c r="A323">
        <v>1993</v>
      </c>
      <c r="B323">
        <v>10</v>
      </c>
      <c r="C323" s="12">
        <v>65.863</v>
      </c>
      <c r="D323" s="1">
        <v>145.6</v>
      </c>
      <c r="E323" s="1">
        <v>153.4</v>
      </c>
      <c r="F323" s="13">
        <v>2.99</v>
      </c>
      <c r="G323" s="14">
        <v>6.8</v>
      </c>
      <c r="H323" s="13">
        <v>1.98</v>
      </c>
      <c r="I323" s="13">
        <v>0.35</v>
      </c>
      <c r="J323" s="8">
        <f t="shared" ref="J323:J386" si="26">I323*0.4099</f>
        <v>0.14346499999999998</v>
      </c>
      <c r="K323" s="15">
        <v>10753.334519019299</v>
      </c>
      <c r="L323" s="8">
        <f>help_quarterly_to_monthly!N323</f>
        <v>10974.970442026175</v>
      </c>
      <c r="M323" s="8">
        <f t="shared" si="25"/>
        <v>-2.0194671518947382</v>
      </c>
      <c r="N323" s="10">
        <v>0</v>
      </c>
      <c r="O323" s="1">
        <v>119.1</v>
      </c>
      <c r="P323" s="17">
        <v>-4.6912556713536398E-2</v>
      </c>
      <c r="Q323" s="10">
        <v>7.0000000000000001E-3</v>
      </c>
      <c r="R323" s="8"/>
      <c r="S323" s="9">
        <v>0</v>
      </c>
      <c r="T323" s="11">
        <v>1.04E-2</v>
      </c>
      <c r="U323" s="11">
        <v>3.1113714520000002</v>
      </c>
      <c r="V323" s="10">
        <v>2.96977593</v>
      </c>
    </row>
    <row r="324" spans="1:22" x14ac:dyDescent="0.2">
      <c r="A324">
        <v>1993</v>
      </c>
      <c r="B324">
        <v>11</v>
      </c>
      <c r="C324" s="12">
        <v>66.169600000000003</v>
      </c>
      <c r="D324" s="1">
        <v>146</v>
      </c>
      <c r="E324" s="1">
        <v>153.9</v>
      </c>
      <c r="F324" s="13">
        <v>3.02</v>
      </c>
      <c r="G324" s="14">
        <v>6.6</v>
      </c>
      <c r="H324" s="13">
        <v>1.94</v>
      </c>
      <c r="I324" s="13">
        <v>0.28999999999999998</v>
      </c>
      <c r="J324" s="8">
        <f t="shared" si="26"/>
        <v>0.11887099999999999</v>
      </c>
      <c r="K324" s="15">
        <v>10860.601609122899</v>
      </c>
      <c r="L324" s="8">
        <f>help_quarterly_to_monthly!N324</f>
        <v>10998.288398904475</v>
      </c>
      <c r="M324" s="8">
        <f t="shared" si="25"/>
        <v>-1.2518928835807741</v>
      </c>
      <c r="N324" s="10">
        <v>1.0770800000000001E-2</v>
      </c>
      <c r="O324" s="1">
        <v>119</v>
      </c>
      <c r="P324" s="17">
        <v>-0.135404882705846</v>
      </c>
      <c r="Q324" s="10">
        <v>0</v>
      </c>
      <c r="R324" s="8"/>
      <c r="S324" s="9">
        <v>-3.3659385921847002E-2</v>
      </c>
      <c r="T324" s="11">
        <v>-6.3E-3</v>
      </c>
      <c r="U324" s="11">
        <v>3.1346851839999998</v>
      </c>
      <c r="V324" s="10">
        <v>3.0561311600000001</v>
      </c>
    </row>
    <row r="325" spans="1:22" x14ac:dyDescent="0.2">
      <c r="A325">
        <v>1993</v>
      </c>
      <c r="B325">
        <v>12</v>
      </c>
      <c r="C325" s="12">
        <v>66.553100000000001</v>
      </c>
      <c r="D325" s="1">
        <v>146.30000000000001</v>
      </c>
      <c r="E325" s="1">
        <v>154.30000000000001</v>
      </c>
      <c r="F325" s="13">
        <v>2.96</v>
      </c>
      <c r="G325" s="14">
        <v>6.5</v>
      </c>
      <c r="H325" s="13">
        <v>1.92</v>
      </c>
      <c r="I325" s="13">
        <v>0.49</v>
      </c>
      <c r="J325" s="8">
        <f t="shared" si="26"/>
        <v>0.200851</v>
      </c>
      <c r="K325" s="15">
        <v>10887.1818205402</v>
      </c>
      <c r="L325" s="8">
        <f>help_quarterly_to_monthly!N325</f>
        <v>11021.791069668681</v>
      </c>
      <c r="M325" s="8">
        <f t="shared" si="25"/>
        <v>-1.2213010415241699</v>
      </c>
      <c r="N325" s="10">
        <v>1.23093E-2</v>
      </c>
      <c r="O325" s="1">
        <v>118.6</v>
      </c>
      <c r="P325" s="17">
        <v>-0.172385169494565</v>
      </c>
      <c r="Q325" s="10">
        <v>-3.2258E-3</v>
      </c>
      <c r="R325" s="8"/>
      <c r="S325" s="9">
        <v>-0.127627890676107</v>
      </c>
      <c r="T325" s="11">
        <v>-4.7199999999999999E-2</v>
      </c>
      <c r="U325" s="11">
        <v>3.1274461119999999</v>
      </c>
      <c r="V325" s="10">
        <v>3.0677681200000002</v>
      </c>
    </row>
    <row r="326" spans="1:22" x14ac:dyDescent="0.2">
      <c r="A326">
        <v>1994</v>
      </c>
      <c r="B326">
        <v>1</v>
      </c>
      <c r="C326" s="12">
        <v>66.759100000000004</v>
      </c>
      <c r="D326" s="1">
        <v>146.30000000000001</v>
      </c>
      <c r="E326" s="1">
        <v>154.5</v>
      </c>
      <c r="F326" s="13">
        <v>3.05</v>
      </c>
      <c r="G326" s="14">
        <v>6.6</v>
      </c>
      <c r="H326" s="13">
        <v>1.9</v>
      </c>
      <c r="I326" s="13">
        <v>7.0000000000000007E-2</v>
      </c>
      <c r="J326" s="8">
        <f t="shared" si="26"/>
        <v>2.8693000000000003E-2</v>
      </c>
      <c r="K326" s="15">
        <v>10886.295312518199</v>
      </c>
      <c r="L326" s="8">
        <f>help_quarterly_to_monthly!N326</f>
        <v>11045.34396420526</v>
      </c>
      <c r="M326" s="8">
        <f t="shared" si="25"/>
        <v>-1.4399610569167498</v>
      </c>
      <c r="N326" s="10">
        <v>0</v>
      </c>
      <c r="O326" s="1">
        <v>119.1</v>
      </c>
      <c r="P326" s="17">
        <v>-0.24879252980448199</v>
      </c>
      <c r="Q326" s="10">
        <v>-6.7742000000000002E-3</v>
      </c>
      <c r="R326" s="8"/>
      <c r="S326" s="9">
        <v>0</v>
      </c>
      <c r="T326" s="11">
        <v>-2.75E-2</v>
      </c>
      <c r="U326" s="11">
        <v>3.0453315110000001</v>
      </c>
      <c r="V326" s="10">
        <v>2.9878276600000002</v>
      </c>
    </row>
    <row r="327" spans="1:22" x14ac:dyDescent="0.2">
      <c r="A327">
        <v>1994</v>
      </c>
      <c r="B327">
        <v>2</v>
      </c>
      <c r="C327" s="12">
        <v>66.801900000000003</v>
      </c>
      <c r="D327" s="1">
        <v>146.69999999999999</v>
      </c>
      <c r="E327" s="1">
        <v>154.80000000000001</v>
      </c>
      <c r="F327" s="13">
        <v>3.25</v>
      </c>
      <c r="G327" s="14">
        <v>6.6</v>
      </c>
      <c r="H327" s="13">
        <v>1.79</v>
      </c>
      <c r="I327" s="13">
        <v>0.21</v>
      </c>
      <c r="J327" s="8">
        <f t="shared" si="26"/>
        <v>8.6078999999999989E-2</v>
      </c>
      <c r="K327" s="15">
        <v>10947.6848261304</v>
      </c>
      <c r="L327" s="8">
        <f>help_quarterly_to_monthly!N327</f>
        <v>11068.947189839349</v>
      </c>
      <c r="M327" s="8">
        <f t="shared" si="25"/>
        <v>-1.0955184953837405</v>
      </c>
      <c r="N327" s="10">
        <v>0.1458303</v>
      </c>
      <c r="O327" s="1">
        <v>119.3</v>
      </c>
      <c r="P327" s="17">
        <v>-0.43079482211172399</v>
      </c>
      <c r="Q327" s="10">
        <v>0</v>
      </c>
      <c r="R327" s="8"/>
      <c r="S327" s="9">
        <v>0.26207629436368401</v>
      </c>
      <c r="T327" s="11">
        <v>-2.75E-2</v>
      </c>
      <c r="U327" s="11">
        <v>3.4286792259999999</v>
      </c>
      <c r="V327" s="10">
        <v>3.2955721499999999</v>
      </c>
    </row>
    <row r="328" spans="1:22" x14ac:dyDescent="0.2">
      <c r="A328">
        <v>1994</v>
      </c>
      <c r="B328">
        <v>3</v>
      </c>
      <c r="C328" s="12">
        <v>67.470399999999998</v>
      </c>
      <c r="D328" s="1">
        <v>147.1</v>
      </c>
      <c r="E328" s="1">
        <v>155.30000000000001</v>
      </c>
      <c r="F328" s="13">
        <v>3.34</v>
      </c>
      <c r="G328" s="14">
        <v>6.5</v>
      </c>
      <c r="H328" s="13">
        <v>1.65</v>
      </c>
      <c r="I328" s="13">
        <v>0.96</v>
      </c>
      <c r="J328" s="8">
        <f t="shared" si="26"/>
        <v>0.39350399999999996</v>
      </c>
      <c r="K328" s="15">
        <v>10982.530552177201</v>
      </c>
      <c r="L328" s="8">
        <f>help_quarterly_to_monthly!N328</f>
        <v>11092.694980967033</v>
      </c>
      <c r="M328" s="8">
        <f t="shared" si="25"/>
        <v>-0.99312591736141487</v>
      </c>
      <c r="N328" s="10">
        <v>1.7496500000000002E-2</v>
      </c>
      <c r="O328" s="1">
        <v>119.7</v>
      </c>
      <c r="P328" s="17">
        <v>-0.31106603859008403</v>
      </c>
      <c r="Q328" s="10">
        <v>0</v>
      </c>
      <c r="R328" s="8"/>
      <c r="S328" s="9">
        <v>0.34181736976563498</v>
      </c>
      <c r="T328" s="11">
        <v>1.3599999999999999E-2</v>
      </c>
      <c r="U328" s="11">
        <v>3.6875159370000001</v>
      </c>
      <c r="V328" s="10">
        <v>3.6565062799999999</v>
      </c>
    </row>
    <row r="329" spans="1:22" x14ac:dyDescent="0.2">
      <c r="A329">
        <v>1994</v>
      </c>
      <c r="B329">
        <v>4</v>
      </c>
      <c r="C329" s="12">
        <v>67.870699999999999</v>
      </c>
      <c r="D329" s="1">
        <v>147.19999999999999</v>
      </c>
      <c r="E329" s="1">
        <v>155.5</v>
      </c>
      <c r="F329" s="13">
        <v>3.56</v>
      </c>
      <c r="G329" s="14">
        <v>6.4</v>
      </c>
      <c r="H329" s="13">
        <v>1.55</v>
      </c>
      <c r="I329" s="13">
        <v>0.26</v>
      </c>
      <c r="J329" s="8">
        <f t="shared" si="26"/>
        <v>0.106574</v>
      </c>
      <c r="K329" s="15">
        <v>11019.1463380571</v>
      </c>
      <c r="L329" s="8">
        <f>help_quarterly_to_monthly!N329</f>
        <v>11116.493721618099</v>
      </c>
      <c r="M329" s="8">
        <f t="shared" si="25"/>
        <v>-0.87570223128619062</v>
      </c>
      <c r="N329" s="10">
        <v>6.4997600000000003E-2</v>
      </c>
      <c r="O329" s="1">
        <v>119.7</v>
      </c>
      <c r="P329" s="17">
        <v>-0.26463425154458797</v>
      </c>
      <c r="Q329" s="10">
        <v>5.1999999999999998E-2</v>
      </c>
      <c r="R329" s="8"/>
      <c r="S329" s="9">
        <v>0</v>
      </c>
      <c r="T329" s="11">
        <v>0.1336</v>
      </c>
      <c r="U329" s="11">
        <v>4.0658580950000003</v>
      </c>
      <c r="V329" s="10">
        <v>3.9372546100000001</v>
      </c>
    </row>
    <row r="330" spans="1:22" x14ac:dyDescent="0.2">
      <c r="A330">
        <v>1994</v>
      </c>
      <c r="B330">
        <v>5</v>
      </c>
      <c r="C330" s="12">
        <v>68.186999999999998</v>
      </c>
      <c r="D330" s="1">
        <v>147.5</v>
      </c>
      <c r="E330" s="1">
        <v>155.9</v>
      </c>
      <c r="F330" s="13">
        <v>4.01</v>
      </c>
      <c r="G330" s="14">
        <v>6.1</v>
      </c>
      <c r="H330" s="13">
        <v>1.44</v>
      </c>
      <c r="I330" s="13">
        <v>0.4</v>
      </c>
      <c r="J330" s="8">
        <f t="shared" si="26"/>
        <v>0.16395999999999999</v>
      </c>
      <c r="K330" s="15">
        <v>11127.569878521201</v>
      </c>
      <c r="L330" s="8">
        <f>help_quarterly_to_monthly!N330</f>
        <v>11140.343521101786</v>
      </c>
      <c r="M330" s="8">
        <f t="shared" si="25"/>
        <v>-0.11466111934869128</v>
      </c>
      <c r="N330" s="10">
        <v>0.1385798</v>
      </c>
      <c r="O330" s="1">
        <v>119.9</v>
      </c>
      <c r="P330" s="17">
        <v>-0.26462801375858702</v>
      </c>
      <c r="Q330" s="10">
        <v>9.2193499999999998E-2</v>
      </c>
      <c r="R330" s="8"/>
      <c r="S330" s="9">
        <v>0.32472290432443701</v>
      </c>
      <c r="T330" s="11">
        <v>2.8899999999999999E-2</v>
      </c>
      <c r="U330" s="11">
        <v>4.4317831170000002</v>
      </c>
      <c r="V330" s="10">
        <v>4.4027607299999998</v>
      </c>
    </row>
    <row r="331" spans="1:22" x14ac:dyDescent="0.2">
      <c r="A331">
        <v>1994</v>
      </c>
      <c r="B331">
        <v>6</v>
      </c>
      <c r="C331" s="12">
        <v>68.644999999999996</v>
      </c>
      <c r="D331" s="1">
        <v>147.9</v>
      </c>
      <c r="E331" s="1">
        <v>156.4</v>
      </c>
      <c r="F331" s="13">
        <v>4.25</v>
      </c>
      <c r="G331" s="14">
        <v>6.1</v>
      </c>
      <c r="H331" s="13">
        <v>1.55</v>
      </c>
      <c r="I331" s="13">
        <v>0.43</v>
      </c>
      <c r="J331" s="8">
        <f t="shared" si="26"/>
        <v>0.176257</v>
      </c>
      <c r="K331" s="15">
        <v>11114.4702896975</v>
      </c>
      <c r="L331" s="8">
        <f>help_quarterly_to_monthly!N331</f>
        <v>11164.578343364987</v>
      </c>
      <c r="M331" s="8">
        <f t="shared" si="25"/>
        <v>-0.44881277309739565</v>
      </c>
      <c r="N331" s="10">
        <v>5.7145799999999997E-2</v>
      </c>
      <c r="O331" s="1">
        <v>120.5</v>
      </c>
      <c r="P331" s="17">
        <v>-0.31317847294358397</v>
      </c>
      <c r="Q331" s="10">
        <v>2.58064E-2</v>
      </c>
      <c r="R331" s="8"/>
      <c r="S331" s="9">
        <v>0</v>
      </c>
      <c r="T331" s="11">
        <v>1.66E-2</v>
      </c>
      <c r="U331" s="11">
        <v>4.6837812249999997</v>
      </c>
      <c r="V331" s="10">
        <v>4.4165142800000003</v>
      </c>
    </row>
    <row r="332" spans="1:22" x14ac:dyDescent="0.2">
      <c r="A332">
        <v>1994</v>
      </c>
      <c r="B332">
        <v>7</v>
      </c>
      <c r="C332" s="12">
        <v>68.731700000000004</v>
      </c>
      <c r="D332" s="1">
        <v>148.4</v>
      </c>
      <c r="E332" s="1">
        <v>156.69999999999999</v>
      </c>
      <c r="F332" s="13">
        <v>4.26</v>
      </c>
      <c r="G332" s="14">
        <v>6.1</v>
      </c>
      <c r="H332" s="13">
        <v>1.5</v>
      </c>
      <c r="I332" s="13">
        <v>0.05</v>
      </c>
      <c r="J332" s="8">
        <f t="shared" si="26"/>
        <v>2.0494999999999999E-2</v>
      </c>
      <c r="K332" s="15">
        <v>11118.5091423349</v>
      </c>
      <c r="L332" s="8">
        <f>help_quarterly_to_monthly!N332</f>
        <v>11188.865886319341</v>
      </c>
      <c r="M332" s="8">
        <f t="shared" si="25"/>
        <v>-0.62881032536520332</v>
      </c>
      <c r="N332" s="10">
        <v>-4.1599999999999998E-2</v>
      </c>
      <c r="O332" s="1">
        <v>120.7</v>
      </c>
      <c r="P332" s="17">
        <v>-0.29822681515946498</v>
      </c>
      <c r="Q332" s="10">
        <v>0</v>
      </c>
      <c r="R332" s="8"/>
      <c r="S332" s="9">
        <v>7.3651585555399302E-2</v>
      </c>
      <c r="T332" s="11">
        <v>1.66E-2</v>
      </c>
      <c r="U332" s="11">
        <v>4.7013638760000003</v>
      </c>
      <c r="V332" s="10">
        <v>4.5645873000000003</v>
      </c>
    </row>
    <row r="333" spans="1:22" x14ac:dyDescent="0.2">
      <c r="A333">
        <v>1994</v>
      </c>
      <c r="B333">
        <v>8</v>
      </c>
      <c r="C333" s="12">
        <v>69.188199999999995</v>
      </c>
      <c r="D333" s="1">
        <v>149</v>
      </c>
      <c r="E333" s="1">
        <v>157.1</v>
      </c>
      <c r="F333" s="13">
        <v>4.47</v>
      </c>
      <c r="G333" s="14">
        <v>6</v>
      </c>
      <c r="H333" s="13">
        <v>1.5</v>
      </c>
      <c r="I333" s="13">
        <v>0.8</v>
      </c>
      <c r="J333" s="8">
        <f t="shared" si="26"/>
        <v>0.32791999999999999</v>
      </c>
      <c r="K333" s="15">
        <v>11193.602318134201</v>
      </c>
      <c r="L333" s="8">
        <f>help_quarterly_to_monthly!N333</f>
        <v>11213.206264654005</v>
      </c>
      <c r="M333" s="8">
        <f t="shared" si="25"/>
        <v>-0.17482909042348949</v>
      </c>
      <c r="N333" s="10">
        <v>5.59949E-2</v>
      </c>
      <c r="O333" s="1">
        <v>121.2</v>
      </c>
      <c r="P333" s="17">
        <v>-0.271096534663261</v>
      </c>
      <c r="Q333" s="10">
        <v>0</v>
      </c>
      <c r="R333" s="8"/>
      <c r="S333" s="9">
        <v>0.44582966213249903</v>
      </c>
      <c r="T333" s="11">
        <v>2.3999999999999998E-3</v>
      </c>
      <c r="U333" s="11">
        <v>4.7429316290000001</v>
      </c>
      <c r="V333" s="10">
        <v>4.6872511299999999</v>
      </c>
    </row>
    <row r="334" spans="1:22" x14ac:dyDescent="0.2">
      <c r="A334">
        <v>1994</v>
      </c>
      <c r="B334">
        <v>9</v>
      </c>
      <c r="C334" s="12">
        <v>69.393500000000003</v>
      </c>
      <c r="D334" s="1">
        <v>149.30000000000001</v>
      </c>
      <c r="E334" s="1">
        <v>157.5</v>
      </c>
      <c r="F334" s="13">
        <v>4.7300000000000004</v>
      </c>
      <c r="G334" s="14">
        <v>5.9</v>
      </c>
      <c r="H334" s="13">
        <v>1.52</v>
      </c>
      <c r="I334" s="13">
        <v>0.11</v>
      </c>
      <c r="J334" s="8">
        <f t="shared" si="26"/>
        <v>4.5088999999999997E-2</v>
      </c>
      <c r="K334" s="15">
        <v>11143.701276166999</v>
      </c>
      <c r="L334" s="8">
        <f>help_quarterly_to_monthly!N334</f>
        <v>11237.806842210579</v>
      </c>
      <c r="M334" s="8">
        <f t="shared" si="25"/>
        <v>-0.83740152651590183</v>
      </c>
      <c r="N334" s="10">
        <v>4.7995200000000002E-2</v>
      </c>
      <c r="O334" s="1">
        <v>121</v>
      </c>
      <c r="P334" s="17">
        <v>-0.38733401881040802</v>
      </c>
      <c r="Q334" s="10">
        <v>-3.9998999999999998E-3</v>
      </c>
      <c r="R334" s="8"/>
      <c r="S334" s="9">
        <v>6.6477307435973507E-2</v>
      </c>
      <c r="T334" s="11">
        <v>-4.53E-2</v>
      </c>
      <c r="U334" s="11">
        <v>5.0768406410000004</v>
      </c>
      <c r="V334" s="10">
        <v>4.9028215599999996</v>
      </c>
    </row>
    <row r="335" spans="1:22" x14ac:dyDescent="0.2">
      <c r="A335">
        <v>1994</v>
      </c>
      <c r="B335">
        <v>10</v>
      </c>
      <c r="C335" s="12">
        <v>69.957599999999999</v>
      </c>
      <c r="D335" s="1">
        <v>149.4</v>
      </c>
      <c r="E335" s="1">
        <v>157.80000000000001</v>
      </c>
      <c r="F335" s="13">
        <v>4.76</v>
      </c>
      <c r="G335" s="14">
        <v>5.8</v>
      </c>
      <c r="H335" s="13">
        <v>1.46</v>
      </c>
      <c r="I335" s="13">
        <v>0.62</v>
      </c>
      <c r="J335" s="8">
        <f t="shared" si="26"/>
        <v>0.25413799999999998</v>
      </c>
      <c r="K335" s="15">
        <v>11246.971041789</v>
      </c>
      <c r="L335" s="8">
        <f>help_quarterly_to_monthly!N335</f>
        <v>11262.461390808226</v>
      </c>
      <c r="M335" s="8">
        <f t="shared" si="25"/>
        <v>-0.13753964148430775</v>
      </c>
      <c r="N335" s="10">
        <v>-7.8000100000000003E-2</v>
      </c>
      <c r="O335" s="1">
        <v>120.9</v>
      </c>
      <c r="P335" s="17">
        <v>-0.31258986509067899</v>
      </c>
      <c r="Q335" s="10">
        <v>-2.5999999999999999E-2</v>
      </c>
      <c r="R335" s="8"/>
      <c r="S335" s="9">
        <v>0</v>
      </c>
      <c r="T335" s="11">
        <v>-1.5299999999999999E-2</v>
      </c>
      <c r="U335" s="11">
        <v>5.272494697</v>
      </c>
      <c r="V335" s="10">
        <v>5.2384197099999996</v>
      </c>
    </row>
    <row r="336" spans="1:22" x14ac:dyDescent="0.2">
      <c r="A336">
        <v>1994</v>
      </c>
      <c r="B336">
        <v>11</v>
      </c>
      <c r="C336" s="12">
        <v>70.428799999999995</v>
      </c>
      <c r="D336" s="1">
        <v>149.80000000000001</v>
      </c>
      <c r="E336" s="1">
        <v>158.19999999999999</v>
      </c>
      <c r="F336" s="13">
        <v>5.29</v>
      </c>
      <c r="G336" s="14">
        <v>5.6</v>
      </c>
      <c r="H336" s="13">
        <v>1.36</v>
      </c>
      <c r="I336" s="13">
        <v>0.51</v>
      </c>
      <c r="J336" s="8">
        <f t="shared" si="26"/>
        <v>0.20904899999999998</v>
      </c>
      <c r="K336" s="15">
        <v>11239.4180732729</v>
      </c>
      <c r="L336" s="8">
        <f>help_quarterly_to_monthly!N336</f>
        <v>11287.170028853692</v>
      </c>
      <c r="M336" s="8">
        <f t="shared" si="25"/>
        <v>-0.42306402276852673</v>
      </c>
      <c r="N336" s="10">
        <v>6.4000000000000001E-2</v>
      </c>
      <c r="O336" s="1">
        <v>121.5</v>
      </c>
      <c r="P336" s="17">
        <v>-0.25319218238818397</v>
      </c>
      <c r="Q336" s="10">
        <v>4.2666700000000002E-2</v>
      </c>
      <c r="R336" s="8"/>
      <c r="S336" s="9">
        <v>0.59945479023510895</v>
      </c>
      <c r="T336" s="11">
        <v>5.2200000000000003E-2</v>
      </c>
      <c r="U336" s="11">
        <v>5.9660258239999999</v>
      </c>
      <c r="V336" s="10">
        <v>5.5793060600000004</v>
      </c>
    </row>
    <row r="337" spans="1:22" x14ac:dyDescent="0.2">
      <c r="A337">
        <v>1994</v>
      </c>
      <c r="B337">
        <v>12</v>
      </c>
      <c r="C337" s="12">
        <v>71.127300000000005</v>
      </c>
      <c r="D337" s="1">
        <v>150.1</v>
      </c>
      <c r="E337" s="1">
        <v>158.30000000000001</v>
      </c>
      <c r="F337" s="13">
        <v>5.45</v>
      </c>
      <c r="G337" s="14">
        <v>5.5</v>
      </c>
      <c r="H337" s="13">
        <v>1.29</v>
      </c>
      <c r="I337" s="13">
        <v>0.6</v>
      </c>
      <c r="J337" s="8">
        <f t="shared" si="26"/>
        <v>0.24593999999999999</v>
      </c>
      <c r="K337" s="15">
        <v>11353.015031122</v>
      </c>
      <c r="L337" s="8">
        <f>help_quarterly_to_monthly!N337</f>
        <v>11311.999629365826</v>
      </c>
      <c r="M337" s="8">
        <f t="shared" si="25"/>
        <v>0.362583125000282</v>
      </c>
      <c r="N337" s="10">
        <v>-3.1274900000000001E-2</v>
      </c>
      <c r="O337" s="1">
        <v>121.9</v>
      </c>
      <c r="P337" s="17">
        <v>-0.195785784447226</v>
      </c>
      <c r="Q337" s="10">
        <v>1.7978399999999999E-2</v>
      </c>
      <c r="R337" s="8"/>
      <c r="S337" s="9">
        <v>-0.21494345487781899</v>
      </c>
      <c r="T337" s="11">
        <v>-5.4600000000000003E-2</v>
      </c>
      <c r="U337" s="11">
        <v>7.116965918</v>
      </c>
      <c r="V337" s="10">
        <v>5.8847090399999997</v>
      </c>
    </row>
    <row r="338" spans="1:22" x14ac:dyDescent="0.2">
      <c r="A338">
        <v>1995</v>
      </c>
      <c r="B338">
        <v>1</v>
      </c>
      <c r="C338" s="12">
        <v>71.263499999999993</v>
      </c>
      <c r="D338" s="1">
        <v>150.5</v>
      </c>
      <c r="E338" s="1">
        <v>159</v>
      </c>
      <c r="F338" s="13">
        <v>5.53</v>
      </c>
      <c r="G338" s="14">
        <v>5.6</v>
      </c>
      <c r="H338" s="13">
        <v>1.3</v>
      </c>
      <c r="I338" s="13">
        <v>0.12</v>
      </c>
      <c r="J338" s="8">
        <f t="shared" si="26"/>
        <v>4.9187999999999996E-2</v>
      </c>
      <c r="K338" s="15">
        <v>11356.547884523499</v>
      </c>
      <c r="L338" s="8">
        <f>help_quarterly_to_monthly!N338</f>
        <v>11336.88385021769</v>
      </c>
      <c r="M338" s="8">
        <f t="shared" si="25"/>
        <v>0.17345184590060736</v>
      </c>
      <c r="N338" s="10">
        <v>-0.13818510000000001</v>
      </c>
      <c r="O338" s="1">
        <v>122.9</v>
      </c>
      <c r="P338" s="17">
        <v>-0.24358163282584999</v>
      </c>
      <c r="Q338" s="10">
        <v>-3.0645100000000002E-2</v>
      </c>
      <c r="R338" s="8">
        <v>0</v>
      </c>
      <c r="S338" s="9">
        <v>0</v>
      </c>
      <c r="T338" s="11">
        <v>1.1599999999999999E-2</v>
      </c>
      <c r="U338" s="11">
        <v>6.3189761239999997</v>
      </c>
      <c r="V338" s="10">
        <v>6.0214688000000001</v>
      </c>
    </row>
    <row r="339" spans="1:22" x14ac:dyDescent="0.2">
      <c r="A339">
        <v>1995</v>
      </c>
      <c r="B339">
        <v>2</v>
      </c>
      <c r="C339" s="12">
        <v>71.175799999999995</v>
      </c>
      <c r="D339" s="1">
        <v>150.9</v>
      </c>
      <c r="E339" s="1">
        <v>159.4</v>
      </c>
      <c r="F339" s="13">
        <v>5.92</v>
      </c>
      <c r="G339" s="14">
        <v>5.4</v>
      </c>
      <c r="H339" s="13">
        <v>1.38</v>
      </c>
      <c r="I339" s="13">
        <v>-0.25</v>
      </c>
      <c r="J339" s="8">
        <f t="shared" si="26"/>
        <v>-0.102475</v>
      </c>
      <c r="K339" s="15">
        <v>11272.226585149599</v>
      </c>
      <c r="L339" s="8">
        <f>help_quarterly_to_monthly!N339</f>
        <v>11361.822811563516</v>
      </c>
      <c r="M339" s="8">
        <f t="shared" si="25"/>
        <v>-0.78857264278694439</v>
      </c>
      <c r="N339" s="10">
        <v>6.2230000000000001E-2</v>
      </c>
      <c r="O339" s="1">
        <v>123.5</v>
      </c>
      <c r="P339" s="17">
        <v>-0.27833616136769701</v>
      </c>
      <c r="Q339" s="10">
        <v>0</v>
      </c>
      <c r="R339" s="8">
        <v>4.5892099999999998E-2</v>
      </c>
      <c r="S339" s="9">
        <v>0.52027857293451796</v>
      </c>
      <c r="T339" s="11">
        <v>1.1599999999999999E-2</v>
      </c>
      <c r="U339" s="11">
        <v>5.9908237059999996</v>
      </c>
      <c r="V339" s="10">
        <v>6.0207722199999996</v>
      </c>
    </row>
    <row r="340" spans="1:22" x14ac:dyDescent="0.2">
      <c r="A340">
        <v>1995</v>
      </c>
      <c r="B340">
        <v>3</v>
      </c>
      <c r="C340" s="12">
        <v>71.279600000000002</v>
      </c>
      <c r="D340" s="1">
        <v>151.19999999999999</v>
      </c>
      <c r="E340" s="1">
        <v>159.9</v>
      </c>
      <c r="F340" s="13">
        <v>5.98</v>
      </c>
      <c r="G340" s="14">
        <v>5.4</v>
      </c>
      <c r="H340" s="13">
        <v>1.5</v>
      </c>
      <c r="I340" s="13">
        <v>-0.08</v>
      </c>
      <c r="J340" s="8">
        <f t="shared" si="26"/>
        <v>-3.2792000000000002E-2</v>
      </c>
      <c r="K340" s="15">
        <v>11331.000874561299</v>
      </c>
      <c r="L340" s="8">
        <f>help_quarterly_to_monthly!N340</f>
        <v>11387.107804768353</v>
      </c>
      <c r="M340" s="8">
        <f t="shared" si="25"/>
        <v>-0.49272327239722191</v>
      </c>
      <c r="N340" s="10">
        <v>-1.2903000000000001E-3</v>
      </c>
      <c r="O340" s="1">
        <v>123.9</v>
      </c>
      <c r="P340" s="17">
        <v>-0.28529723417594899</v>
      </c>
      <c r="Q340" s="10">
        <v>2.5806000000000002E-3</v>
      </c>
      <c r="R340" s="8">
        <v>3.13224E-2</v>
      </c>
      <c r="S340" s="9">
        <v>0.25415104127348098</v>
      </c>
      <c r="T340" s="11">
        <v>5.1400000000000001E-2</v>
      </c>
      <c r="U340" s="11">
        <v>5.9993918739999996</v>
      </c>
      <c r="V340" s="10">
        <v>5.9592338700000003</v>
      </c>
    </row>
    <row r="341" spans="1:22" x14ac:dyDescent="0.2">
      <c r="A341">
        <v>1995</v>
      </c>
      <c r="B341">
        <v>4</v>
      </c>
      <c r="C341" s="12">
        <v>71.153800000000004</v>
      </c>
      <c r="D341" s="1">
        <v>151.80000000000001</v>
      </c>
      <c r="E341" s="1">
        <v>160.4</v>
      </c>
      <c r="F341" s="13">
        <v>6.05</v>
      </c>
      <c r="G341" s="14">
        <v>5.8</v>
      </c>
      <c r="H341" s="13">
        <v>1.54</v>
      </c>
      <c r="I341" s="13">
        <v>-0.55000000000000004</v>
      </c>
      <c r="J341" s="8">
        <f t="shared" si="26"/>
        <v>-0.22544500000000001</v>
      </c>
      <c r="K341" s="15">
        <v>11297.3783425603</v>
      </c>
      <c r="L341" s="8">
        <f>help_quarterly_to_monthly!N341</f>
        <v>11412.449068071039</v>
      </c>
      <c r="M341" s="8">
        <f t="shared" si="25"/>
        <v>-1.0082912512851983</v>
      </c>
      <c r="N341" s="10">
        <v>-8.7097000000000008E-3</v>
      </c>
      <c r="O341" s="1">
        <v>124.6</v>
      </c>
      <c r="P341" s="17">
        <v>-0.233853792003304</v>
      </c>
      <c r="Q341" s="10">
        <v>1.7419299999999999E-2</v>
      </c>
      <c r="R341" s="8">
        <v>0</v>
      </c>
      <c r="S341" s="9">
        <v>0</v>
      </c>
      <c r="T341" s="11">
        <v>3.1399999999999997E-2</v>
      </c>
      <c r="U341" s="11">
        <v>5.9273556120000004</v>
      </c>
      <c r="V341" s="10">
        <v>5.8648415299999996</v>
      </c>
    </row>
    <row r="342" spans="1:22" x14ac:dyDescent="0.2">
      <c r="A342">
        <v>1995</v>
      </c>
      <c r="B342">
        <v>5</v>
      </c>
      <c r="C342" s="12">
        <v>71.499700000000004</v>
      </c>
      <c r="D342" s="1">
        <v>152.1</v>
      </c>
      <c r="E342" s="1">
        <v>160.69999999999999</v>
      </c>
      <c r="F342" s="13">
        <v>6.01</v>
      </c>
      <c r="G342" s="14">
        <v>5.6</v>
      </c>
      <c r="H342" s="13">
        <v>1.57</v>
      </c>
      <c r="I342" s="13">
        <v>0.01</v>
      </c>
      <c r="J342" s="8">
        <f t="shared" si="26"/>
        <v>4.0990000000000002E-3</v>
      </c>
      <c r="K342" s="15">
        <v>11327.532169316701</v>
      </c>
      <c r="L342" s="8">
        <f>help_quarterly_to_monthly!N342</f>
        <v>11437.846726696996</v>
      </c>
      <c r="M342" s="8">
        <f t="shared" si="25"/>
        <v>-0.96446962453877738</v>
      </c>
      <c r="N342" s="10">
        <v>2.8600000000000001E-6</v>
      </c>
      <c r="O342" s="1">
        <v>124.9</v>
      </c>
      <c r="P342" s="17">
        <v>-0.31412124856726098</v>
      </c>
      <c r="Q342" s="10">
        <v>0</v>
      </c>
      <c r="R342" s="8">
        <v>-1.2995999999999999E-3</v>
      </c>
      <c r="S342" s="9">
        <v>0.24621609903976699</v>
      </c>
      <c r="T342" s="11">
        <v>3.4700000000000002E-2</v>
      </c>
      <c r="U342" s="11">
        <v>5.7943863499999999</v>
      </c>
      <c r="V342" s="10">
        <v>5.7253518300000001</v>
      </c>
    </row>
    <row r="343" spans="1:22" x14ac:dyDescent="0.2">
      <c r="A343">
        <v>1995</v>
      </c>
      <c r="B343">
        <v>6</v>
      </c>
      <c r="C343" s="12">
        <v>71.732699999999994</v>
      </c>
      <c r="D343" s="1">
        <v>152.4</v>
      </c>
      <c r="E343" s="1">
        <v>161.1</v>
      </c>
      <c r="F343" s="13">
        <v>6</v>
      </c>
      <c r="G343" s="14">
        <v>5.6</v>
      </c>
      <c r="H343" s="13">
        <v>1.73</v>
      </c>
      <c r="I343" s="13">
        <v>0.22</v>
      </c>
      <c r="J343" s="8">
        <f t="shared" si="26"/>
        <v>9.0177999999999994E-2</v>
      </c>
      <c r="K343" s="15">
        <v>11436.6476626043</v>
      </c>
      <c r="L343" s="8">
        <f>help_quarterly_to_monthly!N343</f>
        <v>11463.408688736557</v>
      </c>
      <c r="M343" s="8">
        <f t="shared" si="25"/>
        <v>-0.23344737031447682</v>
      </c>
      <c r="N343" s="10">
        <v>7.1500000000000002E-6</v>
      </c>
      <c r="O343" s="1">
        <v>125.3</v>
      </c>
      <c r="P343" s="17">
        <v>-0.136471027235994</v>
      </c>
      <c r="Q343" s="10">
        <v>0</v>
      </c>
      <c r="R343" s="8">
        <v>0</v>
      </c>
      <c r="S343" s="9">
        <v>0</v>
      </c>
      <c r="T343" s="11">
        <v>6.7500000000000004E-2</v>
      </c>
      <c r="U343" s="11">
        <v>5.6774720099999998</v>
      </c>
      <c r="V343" s="10">
        <v>5.5480012299999997</v>
      </c>
    </row>
    <row r="344" spans="1:22" x14ac:dyDescent="0.2">
      <c r="A344">
        <v>1995</v>
      </c>
      <c r="B344">
        <v>7</v>
      </c>
      <c r="C344" s="12">
        <v>71.433400000000006</v>
      </c>
      <c r="D344" s="1">
        <v>152.6</v>
      </c>
      <c r="E344" s="1">
        <v>161.4</v>
      </c>
      <c r="F344" s="13">
        <v>5.85</v>
      </c>
      <c r="G344" s="14">
        <v>5.7</v>
      </c>
      <c r="H344" s="13">
        <v>1.76</v>
      </c>
      <c r="I344" s="13">
        <v>-0.57999999999999996</v>
      </c>
      <c r="J344" s="8">
        <f t="shared" si="26"/>
        <v>-0.23774199999999998</v>
      </c>
      <c r="K344" s="15">
        <v>11379.8820308617</v>
      </c>
      <c r="L344" s="8">
        <f>help_quarterly_to_monthly!N344</f>
        <v>11489.027778128771</v>
      </c>
      <c r="M344" s="8">
        <f t="shared" si="25"/>
        <v>-0.94999985529540254</v>
      </c>
      <c r="N344" s="10">
        <v>-9.3600000000000003E-2</v>
      </c>
      <c r="O344" s="1">
        <v>125.3</v>
      </c>
      <c r="P344" s="17">
        <v>-0.30466907500045998</v>
      </c>
      <c r="Q344" s="10">
        <v>-0.12580649999999999</v>
      </c>
      <c r="R344" s="8">
        <v>-0.146394</v>
      </c>
      <c r="S344" s="9">
        <v>2.88374340275422E-2</v>
      </c>
      <c r="T344" s="11">
        <v>-8.2500000000000004E-2</v>
      </c>
      <c r="U344" s="11">
        <v>5.5397116569999998</v>
      </c>
      <c r="V344" s="10">
        <v>5.45640283</v>
      </c>
    </row>
    <row r="345" spans="1:22" x14ac:dyDescent="0.2">
      <c r="A345">
        <v>1995</v>
      </c>
      <c r="B345">
        <v>8</v>
      </c>
      <c r="C345" s="12">
        <v>72.372299999999996</v>
      </c>
      <c r="D345" s="1">
        <v>152.9</v>
      </c>
      <c r="E345" s="1">
        <v>161.80000000000001</v>
      </c>
      <c r="F345" s="13">
        <v>5.74</v>
      </c>
      <c r="G345" s="14">
        <v>5.7</v>
      </c>
      <c r="H345" s="13">
        <v>1.7</v>
      </c>
      <c r="I345" s="13">
        <v>0.73</v>
      </c>
      <c r="J345" s="8">
        <f t="shared" si="26"/>
        <v>0.29922699999999997</v>
      </c>
      <c r="K345" s="15">
        <v>11441.6721623504</v>
      </c>
      <c r="L345" s="8">
        <f>help_quarterly_to_monthly!N345</f>
        <v>11514.70412254511</v>
      </c>
      <c r="M345" s="8">
        <f t="shared" si="25"/>
        <v>-0.63424955967142926</v>
      </c>
      <c r="N345" s="10">
        <v>-6.8935000000000003E-3</v>
      </c>
      <c r="O345" s="1">
        <v>125.1</v>
      </c>
      <c r="P345" s="17">
        <v>-0.19987018817101501</v>
      </c>
      <c r="Q345" s="10">
        <v>-2.41935E-2</v>
      </c>
      <c r="R345" s="8">
        <v>3.1976400000000002E-2</v>
      </c>
      <c r="S345" s="9">
        <v>-2.7832670449808399E-2</v>
      </c>
      <c r="T345" s="11">
        <v>2.4400000000000002E-2</v>
      </c>
      <c r="U345" s="11">
        <v>5.4924978869999999</v>
      </c>
      <c r="V345" s="10">
        <v>5.48807432</v>
      </c>
    </row>
    <row r="346" spans="1:22" x14ac:dyDescent="0.2">
      <c r="A346">
        <v>1995</v>
      </c>
      <c r="B346">
        <v>9</v>
      </c>
      <c r="C346" s="12">
        <v>72.654300000000006</v>
      </c>
      <c r="D346" s="1">
        <v>153.1</v>
      </c>
      <c r="E346" s="1">
        <v>162.19999999999999</v>
      </c>
      <c r="F346" s="13">
        <v>5.8</v>
      </c>
      <c r="G346" s="14">
        <v>5.6</v>
      </c>
      <c r="H346" s="13">
        <v>1.73</v>
      </c>
      <c r="I346" s="13">
        <v>0.12</v>
      </c>
      <c r="J346" s="8">
        <f t="shared" si="26"/>
        <v>4.9187999999999996E-2</v>
      </c>
      <c r="K346" s="15">
        <v>11529.9113354367</v>
      </c>
      <c r="L346" s="8">
        <f>help_quarterly_to_monthly!N346</f>
        <v>11540.946768390737</v>
      </c>
      <c r="M346" s="8">
        <f t="shared" si="25"/>
        <v>-9.5619823706849516E-2</v>
      </c>
      <c r="N346" s="10">
        <v>2.8325199999999998E-2</v>
      </c>
      <c r="O346" s="1">
        <v>125.2</v>
      </c>
      <c r="P346" s="17">
        <v>-0.160197334478206</v>
      </c>
      <c r="Q346" s="10">
        <v>5.0000000000000001E-3</v>
      </c>
      <c r="R346" s="8">
        <v>5.0748599999999998E-2</v>
      </c>
      <c r="S346" s="9">
        <v>6.4445448297621402E-2</v>
      </c>
      <c r="T346" s="11">
        <v>6.1499999999999999E-2</v>
      </c>
      <c r="U346" s="11">
        <v>5.5419045349999996</v>
      </c>
      <c r="V346" s="10">
        <v>5.4372513099999997</v>
      </c>
    </row>
    <row r="347" spans="1:22" x14ac:dyDescent="0.2">
      <c r="A347">
        <v>1995</v>
      </c>
      <c r="B347">
        <v>10</v>
      </c>
      <c r="C347" s="12">
        <v>72.533600000000007</v>
      </c>
      <c r="D347" s="1">
        <v>153.5</v>
      </c>
      <c r="E347" s="1">
        <v>162.69999999999999</v>
      </c>
      <c r="F347" s="13">
        <v>5.76</v>
      </c>
      <c r="G347" s="14">
        <v>5.5</v>
      </c>
      <c r="H347" s="13">
        <v>1.71</v>
      </c>
      <c r="I347" s="13">
        <v>-0.28999999999999998</v>
      </c>
      <c r="J347" s="8">
        <f t="shared" si="26"/>
        <v>-0.11887099999999999</v>
      </c>
      <c r="K347" s="15">
        <v>11480.5503527612</v>
      </c>
      <c r="L347" s="8">
        <f>help_quarterly_to_monthly!N347</f>
        <v>11567.249222673809</v>
      </c>
      <c r="M347" s="8">
        <f t="shared" si="25"/>
        <v>-0.74952020349543513</v>
      </c>
      <c r="N347" s="10">
        <v>2.5008300000000001E-2</v>
      </c>
      <c r="O347" s="1">
        <v>125.3</v>
      </c>
      <c r="P347" s="17">
        <v>-0.122359589865129</v>
      </c>
      <c r="Q347" s="10">
        <v>2.5000000000000001E-2</v>
      </c>
      <c r="R347" s="8">
        <v>0</v>
      </c>
      <c r="S347" s="9">
        <v>0</v>
      </c>
      <c r="T347" s="11">
        <v>3.15E-2</v>
      </c>
      <c r="U347" s="11">
        <v>5.4932990180000001</v>
      </c>
      <c r="V347" s="10">
        <v>5.45162397</v>
      </c>
    </row>
    <row r="348" spans="1:22" x14ac:dyDescent="0.2">
      <c r="A348">
        <v>1995</v>
      </c>
      <c r="B348">
        <v>11</v>
      </c>
      <c r="C348" s="12">
        <v>72.716999999999999</v>
      </c>
      <c r="D348" s="1">
        <v>153.69999999999999</v>
      </c>
      <c r="E348" s="1">
        <v>163</v>
      </c>
      <c r="F348" s="13">
        <v>5.8</v>
      </c>
      <c r="G348" s="14">
        <v>5.6</v>
      </c>
      <c r="H348" s="13">
        <v>1.75</v>
      </c>
      <c r="I348" s="13">
        <v>0.02</v>
      </c>
      <c r="J348" s="8">
        <f t="shared" si="26"/>
        <v>8.1980000000000004E-3</v>
      </c>
      <c r="K348" s="15">
        <v>11499.154376266401</v>
      </c>
      <c r="L348" s="8">
        <f>help_quarterly_to_monthly!N348</f>
        <v>11593.611621701011</v>
      </c>
      <c r="M348" s="8">
        <f t="shared" si="25"/>
        <v>-0.81473529144105994</v>
      </c>
      <c r="N348" s="10">
        <v>2.1328099999999999E-2</v>
      </c>
      <c r="O348" s="1">
        <v>125.4</v>
      </c>
      <c r="P348" s="17">
        <v>-3.9099281818446102E-2</v>
      </c>
      <c r="Q348" s="10">
        <v>0</v>
      </c>
      <c r="R348" s="8">
        <v>1.96764E-2</v>
      </c>
      <c r="S348" s="9">
        <v>0.10967042564747</v>
      </c>
      <c r="T348" s="11">
        <v>1.01E-2</v>
      </c>
      <c r="U348" s="11">
        <v>5.4212662030000001</v>
      </c>
      <c r="V348" s="10">
        <v>5.3791880000000001</v>
      </c>
    </row>
    <row r="349" spans="1:22" x14ac:dyDescent="0.2">
      <c r="A349">
        <v>1995</v>
      </c>
      <c r="B349">
        <v>12</v>
      </c>
      <c r="C349" s="12">
        <v>72.963800000000006</v>
      </c>
      <c r="D349" s="1">
        <v>153.9</v>
      </c>
      <c r="E349" s="1">
        <v>163.1</v>
      </c>
      <c r="F349" s="13">
        <v>5.6</v>
      </c>
      <c r="G349" s="14">
        <v>5.6</v>
      </c>
      <c r="H349" s="13">
        <v>1.78</v>
      </c>
      <c r="I349" s="13">
        <v>7.0000000000000007E-2</v>
      </c>
      <c r="J349" s="8">
        <f t="shared" si="26"/>
        <v>2.8693000000000003E-2</v>
      </c>
      <c r="K349" s="15">
        <v>11605.577756713699</v>
      </c>
      <c r="L349" s="8">
        <f>help_quarterly_to_monthly!N349</f>
        <v>11620.417797787093</v>
      </c>
      <c r="M349" s="8">
        <f t="shared" si="25"/>
        <v>-0.12770660514650478</v>
      </c>
      <c r="N349" s="10">
        <v>-1.9251899999999999E-2</v>
      </c>
      <c r="O349" s="1">
        <v>125.7</v>
      </c>
      <c r="P349" s="17">
        <v>-5.0751175689821099E-2</v>
      </c>
      <c r="Q349" s="10">
        <v>-2.0967699999999999E-2</v>
      </c>
      <c r="R349" s="8">
        <v>-2.83547E-2</v>
      </c>
      <c r="S349" s="9">
        <v>-0.12226811471985</v>
      </c>
      <c r="T349" s="11">
        <v>-1.5900000000000001E-2</v>
      </c>
      <c r="U349" s="11">
        <v>5.3324613449999996</v>
      </c>
      <c r="V349" s="10">
        <v>5.2151317099999996</v>
      </c>
    </row>
    <row r="350" spans="1:22" x14ac:dyDescent="0.2">
      <c r="A350">
        <v>1996</v>
      </c>
      <c r="B350">
        <v>1</v>
      </c>
      <c r="C350" s="12">
        <v>72.571200000000005</v>
      </c>
      <c r="D350" s="1">
        <v>154.69999999999999</v>
      </c>
      <c r="E350" s="1">
        <v>163.69999999999999</v>
      </c>
      <c r="F350" s="13">
        <v>5.56</v>
      </c>
      <c r="G350" s="14">
        <v>5.6</v>
      </c>
      <c r="H350" s="13">
        <v>1.82</v>
      </c>
      <c r="I350" s="13">
        <v>-0.86</v>
      </c>
      <c r="J350" s="8">
        <f t="shared" si="26"/>
        <v>-0.35251399999999999</v>
      </c>
      <c r="K350" s="15">
        <v>11583.845112339</v>
      </c>
      <c r="L350" s="8">
        <f>help_quarterly_to_monthly!N350</f>
        <v>11647.285953789338</v>
      </c>
      <c r="M350" s="8">
        <f t="shared" si="25"/>
        <v>-0.54468347134293271</v>
      </c>
      <c r="N350" s="10">
        <v>-5.3464200000000003E-2</v>
      </c>
      <c r="O350" s="1">
        <v>126.3</v>
      </c>
      <c r="P350" s="17">
        <v>-0.100768893832287</v>
      </c>
      <c r="Q350" s="10">
        <v>-2.96774E-2</v>
      </c>
      <c r="R350" s="8">
        <v>-1.30543E-2</v>
      </c>
      <c r="S350" s="9">
        <v>6.7280616957686001E-2</v>
      </c>
      <c r="T350" s="11">
        <v>2.9399999999999999E-2</v>
      </c>
      <c r="U350" s="11">
        <v>5.0256437570000001</v>
      </c>
      <c r="V350" s="10">
        <v>5.0814950400000001</v>
      </c>
    </row>
    <row r="351" spans="1:22" x14ac:dyDescent="0.2">
      <c r="A351">
        <v>1996</v>
      </c>
      <c r="B351">
        <v>2</v>
      </c>
      <c r="C351" s="12">
        <v>73.620699999999999</v>
      </c>
      <c r="D351" s="1">
        <v>155</v>
      </c>
      <c r="E351" s="1">
        <v>164</v>
      </c>
      <c r="F351" s="13">
        <v>5.22</v>
      </c>
      <c r="G351" s="14">
        <v>5.5</v>
      </c>
      <c r="H351" s="13">
        <v>1.82</v>
      </c>
      <c r="I351" s="13">
        <v>0.72</v>
      </c>
      <c r="J351" s="8">
        <f t="shared" si="26"/>
        <v>0.295128</v>
      </c>
      <c r="K351" s="15">
        <v>11600.041816749101</v>
      </c>
      <c r="L351" s="8">
        <f>help_quarterly_to_monthly!N351</f>
        <v>11674.216233014649</v>
      </c>
      <c r="M351" s="8">
        <f t="shared" si="25"/>
        <v>-0.63536955959222485</v>
      </c>
      <c r="N351" s="10">
        <v>-2.9041899999999999E-2</v>
      </c>
      <c r="O351" s="1">
        <v>126.2</v>
      </c>
      <c r="P351" s="17">
        <v>-0.30028932888221399</v>
      </c>
      <c r="Q351" s="10">
        <v>-1.9354799999999998E-2</v>
      </c>
      <c r="R351" s="8">
        <v>0</v>
      </c>
      <c r="S351" s="9">
        <v>0</v>
      </c>
      <c r="T351" s="11">
        <v>4.9399999999999999E-2</v>
      </c>
      <c r="U351" s="11">
        <v>5.0474136820000002</v>
      </c>
      <c r="V351" s="10">
        <v>4.8396699099999996</v>
      </c>
    </row>
    <row r="352" spans="1:22" x14ac:dyDescent="0.2">
      <c r="A352">
        <v>1996</v>
      </c>
      <c r="B352">
        <v>3</v>
      </c>
      <c r="C352" s="12">
        <v>73.514099999999999</v>
      </c>
      <c r="D352" s="1">
        <v>155.5</v>
      </c>
      <c r="E352" s="1">
        <v>164.4</v>
      </c>
      <c r="F352" s="13">
        <v>5.31</v>
      </c>
      <c r="G352" s="14">
        <v>5.5</v>
      </c>
      <c r="H352" s="13">
        <v>1.76</v>
      </c>
      <c r="I352" s="13">
        <v>-0.15</v>
      </c>
      <c r="J352" s="8">
        <f t="shared" si="26"/>
        <v>-6.1484999999999998E-2</v>
      </c>
      <c r="K352" s="15">
        <v>11661.248042843799</v>
      </c>
      <c r="L352" s="8">
        <f>help_quarterly_to_monthly!N352</f>
        <v>11702.778877003469</v>
      </c>
      <c r="M352" s="8">
        <f t="shared" si="25"/>
        <v>-0.35488010664954661</v>
      </c>
      <c r="N352" s="10">
        <v>1.9354999999999999E-3</v>
      </c>
      <c r="O352" s="1">
        <v>126.4</v>
      </c>
      <c r="P352" s="17">
        <v>-0.32419005808427198</v>
      </c>
      <c r="Q352" s="10">
        <v>1.9335999999999999E-3</v>
      </c>
      <c r="R352" s="8">
        <v>2.3612999999999999E-2</v>
      </c>
      <c r="S352" s="9">
        <v>9.6423144009550293E-2</v>
      </c>
      <c r="T352" s="11">
        <v>-1.34E-2</v>
      </c>
      <c r="U352" s="11">
        <v>5.1515803609999997</v>
      </c>
      <c r="V352" s="10">
        <v>5.0306522400000002</v>
      </c>
    </row>
    <row r="353" spans="1:22" x14ac:dyDescent="0.2">
      <c r="A353">
        <v>1996</v>
      </c>
      <c r="B353">
        <v>4</v>
      </c>
      <c r="C353" s="12">
        <v>74.249099999999999</v>
      </c>
      <c r="D353" s="1">
        <v>156.1</v>
      </c>
      <c r="E353" s="1">
        <v>164.6</v>
      </c>
      <c r="F353" s="13">
        <v>5.22</v>
      </c>
      <c r="G353" s="14">
        <v>5.6</v>
      </c>
      <c r="H353" s="13">
        <v>1.68</v>
      </c>
      <c r="I353" s="13">
        <v>0.41</v>
      </c>
      <c r="J353" s="8">
        <f t="shared" si="26"/>
        <v>0.16805899999999999</v>
      </c>
      <c r="K353" s="15">
        <v>11818.580630791599</v>
      </c>
      <c r="L353" s="8">
        <f>help_quarterly_to_monthly!N353</f>
        <v>11731.41140359645</v>
      </c>
      <c r="M353" s="8">
        <f t="shared" si="25"/>
        <v>0.74304126073376775</v>
      </c>
      <c r="N353" s="10">
        <v>8.0645000000000005E-3</v>
      </c>
      <c r="O353" s="1">
        <v>127.4</v>
      </c>
      <c r="P353" s="17">
        <v>-0.27829862690653201</v>
      </c>
      <c r="Q353" s="10">
        <v>8.0564E-3</v>
      </c>
      <c r="R353" s="8">
        <v>0</v>
      </c>
      <c r="S353" s="9">
        <v>0</v>
      </c>
      <c r="T353" s="11">
        <v>-2.3400000000000001E-2</v>
      </c>
      <c r="U353" s="11">
        <v>5.1877916449999999</v>
      </c>
      <c r="V353" s="10">
        <v>5.08781996</v>
      </c>
    </row>
    <row r="354" spans="1:22" x14ac:dyDescent="0.2">
      <c r="A354">
        <v>1996</v>
      </c>
      <c r="B354">
        <v>5</v>
      </c>
      <c r="C354" s="12">
        <v>74.8142</v>
      </c>
      <c r="D354" s="1">
        <v>156.4</v>
      </c>
      <c r="E354" s="1">
        <v>165</v>
      </c>
      <c r="F354" s="13">
        <v>5.24</v>
      </c>
      <c r="G354" s="14">
        <v>5.6</v>
      </c>
      <c r="H354" s="13">
        <v>1.56</v>
      </c>
      <c r="I354" s="13">
        <v>0.39</v>
      </c>
      <c r="J354" s="8">
        <f t="shared" si="26"/>
        <v>0.159861</v>
      </c>
      <c r="K354" s="15">
        <v>11777.148393285799</v>
      </c>
      <c r="L354" s="8">
        <f>help_quarterly_to_monthly!N354</f>
        <v>11760.113983771358</v>
      </c>
      <c r="M354" s="8">
        <f t="shared" si="25"/>
        <v>0.14484901709241882</v>
      </c>
      <c r="N354" s="10">
        <v>-3.58E-6</v>
      </c>
      <c r="O354" s="1">
        <v>128.1</v>
      </c>
      <c r="P354" s="17">
        <v>-0.31062674685277097</v>
      </c>
      <c r="Q354" s="10">
        <v>0</v>
      </c>
      <c r="R354" s="8">
        <v>2.6417699999999999E-2</v>
      </c>
      <c r="S354" s="9">
        <v>2.3737501376355299E-2</v>
      </c>
      <c r="T354" s="11">
        <v>-2E-3</v>
      </c>
      <c r="U354" s="11">
        <v>5.1512951310000004</v>
      </c>
      <c r="V354" s="10">
        <v>5.1415214999999996</v>
      </c>
    </row>
    <row r="355" spans="1:22" x14ac:dyDescent="0.2">
      <c r="A355">
        <v>1996</v>
      </c>
      <c r="B355">
        <v>6</v>
      </c>
      <c r="C355" s="12">
        <v>75.372600000000006</v>
      </c>
      <c r="D355" s="1">
        <v>156.69999999999999</v>
      </c>
      <c r="E355" s="1">
        <v>165.4</v>
      </c>
      <c r="F355" s="13">
        <v>5.27</v>
      </c>
      <c r="G355" s="14">
        <v>5.3</v>
      </c>
      <c r="H355" s="13">
        <v>1.49</v>
      </c>
      <c r="I355" s="13">
        <v>0.34</v>
      </c>
      <c r="J355" s="8">
        <f t="shared" si="26"/>
        <v>0.13936600000000002</v>
      </c>
      <c r="K355" s="15">
        <v>11830.5894799006</v>
      </c>
      <c r="L355" s="8">
        <f>help_quarterly_to_monthly!N355</f>
        <v>11790.817667438892</v>
      </c>
      <c r="M355" s="8">
        <f t="shared" si="25"/>
        <v>0.33731174192896951</v>
      </c>
      <c r="N355" s="10">
        <v>-6.4400000000000002E-6</v>
      </c>
      <c r="O355" s="1">
        <v>128</v>
      </c>
      <c r="P355" s="17">
        <v>-0.26381535199635697</v>
      </c>
      <c r="Q355" s="10">
        <v>0</v>
      </c>
      <c r="R355" s="8">
        <v>0</v>
      </c>
      <c r="S355" s="9">
        <v>0</v>
      </c>
      <c r="T355" s="11">
        <v>6.9999999999999999E-4</v>
      </c>
      <c r="U355" s="11">
        <v>5.2649094879999998</v>
      </c>
      <c r="V355" s="10">
        <v>5.2509951199999998</v>
      </c>
    </row>
    <row r="356" spans="1:22" x14ac:dyDescent="0.2">
      <c r="A356">
        <v>1996</v>
      </c>
      <c r="B356">
        <v>7</v>
      </c>
      <c r="C356" s="12">
        <v>75.373800000000003</v>
      </c>
      <c r="D356" s="1">
        <v>157</v>
      </c>
      <c r="E356" s="1">
        <v>165.7</v>
      </c>
      <c r="F356" s="13">
        <v>5.4</v>
      </c>
      <c r="G356" s="14">
        <v>5.5</v>
      </c>
      <c r="H356" s="13">
        <v>1.48</v>
      </c>
      <c r="I356" s="13">
        <v>0.04</v>
      </c>
      <c r="J356" s="8">
        <f t="shared" si="26"/>
        <v>1.6396000000000001E-2</v>
      </c>
      <c r="K356" s="15">
        <v>11876.277304123199</v>
      </c>
      <c r="L356" s="8">
        <f>help_quarterly_to_monthly!N356</f>
        <v>11821.601513270867</v>
      </c>
      <c r="M356" s="8">
        <f t="shared" si="25"/>
        <v>0.46250747659657421</v>
      </c>
      <c r="N356" s="10">
        <v>-6.7326800000000006E-2</v>
      </c>
      <c r="O356" s="1">
        <v>128</v>
      </c>
      <c r="P356" s="17">
        <v>-0.31652564752735501</v>
      </c>
      <c r="Q356" s="10">
        <v>-2.8064499999999999E-2</v>
      </c>
      <c r="R356" s="8">
        <v>-9.3025E-3</v>
      </c>
      <c r="S356" s="9">
        <v>-2.3312231040577801E-2</v>
      </c>
      <c r="T356" s="11">
        <v>-2.93E-2</v>
      </c>
      <c r="U356" s="11">
        <v>5.3854056180000001</v>
      </c>
      <c r="V356" s="10">
        <v>5.35701217</v>
      </c>
    </row>
    <row r="357" spans="1:22" x14ac:dyDescent="0.2">
      <c r="A357">
        <v>1996</v>
      </c>
      <c r="B357">
        <v>8</v>
      </c>
      <c r="C357" s="12">
        <v>75.755700000000004</v>
      </c>
      <c r="D357" s="1">
        <v>157.19999999999999</v>
      </c>
      <c r="E357" s="1">
        <v>166</v>
      </c>
      <c r="F357" s="13">
        <v>5.22</v>
      </c>
      <c r="G357" s="14">
        <v>5.0999999999999996</v>
      </c>
      <c r="H357" s="13">
        <v>1.54</v>
      </c>
      <c r="I357" s="13">
        <v>0.21</v>
      </c>
      <c r="J357" s="8">
        <f t="shared" si="26"/>
        <v>8.6078999999999989E-2</v>
      </c>
      <c r="K357" s="15">
        <v>11909.5982182484</v>
      </c>
      <c r="L357" s="8">
        <f>help_quarterly_to_monthly!N357</f>
        <v>11852.465730557195</v>
      </c>
      <c r="M357" s="8">
        <f t="shared" si="25"/>
        <v>0.48203039764047606</v>
      </c>
      <c r="N357" s="10">
        <v>-1.55555E-2</v>
      </c>
      <c r="O357" s="1">
        <v>128.30000000000001</v>
      </c>
      <c r="P357" s="17">
        <v>-0.38461984069501198</v>
      </c>
      <c r="Q357" s="10">
        <v>-1.9354999999999999E-3</v>
      </c>
      <c r="R357" s="8">
        <v>8.5158000000000005E-3</v>
      </c>
      <c r="S357" s="9">
        <v>-1.64793032269753E-2</v>
      </c>
      <c r="T357" s="11">
        <v>2.8999999999999998E-3</v>
      </c>
      <c r="U357" s="11">
        <v>5.2790613339999997</v>
      </c>
      <c r="V357" s="10">
        <v>5.2059227400000001</v>
      </c>
    </row>
    <row r="358" spans="1:22" x14ac:dyDescent="0.2">
      <c r="A358">
        <v>1996</v>
      </c>
      <c r="B358">
        <v>9</v>
      </c>
      <c r="C358" s="12">
        <v>76.230199999999996</v>
      </c>
      <c r="D358" s="1">
        <v>157.69999999999999</v>
      </c>
      <c r="E358" s="1">
        <v>166.5</v>
      </c>
      <c r="F358" s="13">
        <v>5.3</v>
      </c>
      <c r="G358" s="14">
        <v>5.2</v>
      </c>
      <c r="H358" s="13">
        <v>1.52</v>
      </c>
      <c r="I358" s="13">
        <v>0.3</v>
      </c>
      <c r="J358" s="8">
        <f t="shared" si="26"/>
        <v>0.12297</v>
      </c>
      <c r="K358" s="15">
        <v>11957.727971967801</v>
      </c>
      <c r="L358" s="8">
        <f>help_quarterly_to_monthly!N358</f>
        <v>11885.245712862668</v>
      </c>
      <c r="M358" s="8">
        <f t="shared" si="25"/>
        <v>0.60985074146755469</v>
      </c>
      <c r="N358" s="10">
        <v>-4.5277699999999997E-2</v>
      </c>
      <c r="O358" s="1">
        <v>128.19999999999999</v>
      </c>
      <c r="P358" s="17">
        <v>-0.381847808776896</v>
      </c>
      <c r="Q358" s="10">
        <v>-3.0333300000000001E-2</v>
      </c>
      <c r="R358" s="8">
        <v>-6.0378599999999998E-2</v>
      </c>
      <c r="S358" s="9">
        <v>-6.7870672405883599E-3</v>
      </c>
      <c r="T358" s="11">
        <v>-0.1128</v>
      </c>
      <c r="U358" s="11">
        <v>5.2936576019999997</v>
      </c>
      <c r="V358" s="10">
        <v>5.2470532700000003</v>
      </c>
    </row>
    <row r="359" spans="1:22" x14ac:dyDescent="0.2">
      <c r="A359">
        <v>1996</v>
      </c>
      <c r="B359">
        <v>10</v>
      </c>
      <c r="C359" s="12">
        <v>76.215699999999998</v>
      </c>
      <c r="D359" s="1">
        <v>158.19999999999999</v>
      </c>
      <c r="E359" s="1">
        <v>166.8</v>
      </c>
      <c r="F359" s="13">
        <v>5.24</v>
      </c>
      <c r="G359" s="14">
        <v>5.2</v>
      </c>
      <c r="H359" s="13">
        <v>1.54</v>
      </c>
      <c r="I359" s="13">
        <v>0.02</v>
      </c>
      <c r="J359" s="8">
        <f t="shared" si="26"/>
        <v>8.1980000000000004E-3</v>
      </c>
      <c r="K359" s="15">
        <v>12038.954854367799</v>
      </c>
      <c r="L359" s="8">
        <f>help_quarterly_to_monthly!N359</f>
        <v>11918.116353708281</v>
      </c>
      <c r="M359" s="8">
        <f t="shared" si="25"/>
        <v>1.0139060324068749</v>
      </c>
      <c r="N359" s="10">
        <v>-9.2000100000000001E-2</v>
      </c>
      <c r="O359" s="1">
        <v>128</v>
      </c>
      <c r="P359" s="17">
        <v>-0.327705099261073</v>
      </c>
      <c r="Q359" s="10">
        <v>-9.9666699999999997E-2</v>
      </c>
      <c r="R359" s="8">
        <v>0</v>
      </c>
      <c r="S359" s="9">
        <v>0</v>
      </c>
      <c r="T359" s="11">
        <v>1.72E-2</v>
      </c>
      <c r="U359" s="11">
        <v>5.2115878670000004</v>
      </c>
      <c r="V359" s="10">
        <v>5.1807154300000002</v>
      </c>
    </row>
    <row r="360" spans="1:22" x14ac:dyDescent="0.2">
      <c r="A360">
        <v>1996</v>
      </c>
      <c r="B360">
        <v>11</v>
      </c>
      <c r="C360" s="12">
        <v>76.897300000000001</v>
      </c>
      <c r="D360" s="1">
        <v>158.69999999999999</v>
      </c>
      <c r="E360" s="1">
        <v>167.2</v>
      </c>
      <c r="F360" s="13">
        <v>5.31</v>
      </c>
      <c r="G360" s="14">
        <v>5.4</v>
      </c>
      <c r="H360" s="13">
        <v>1.59</v>
      </c>
      <c r="I360" s="13">
        <v>0.47</v>
      </c>
      <c r="J360" s="8">
        <f t="shared" si="26"/>
        <v>0.19265299999999999</v>
      </c>
      <c r="K360" s="15">
        <v>12061.6901664911</v>
      </c>
      <c r="L360" s="8">
        <f>help_quarterly_to_monthly!N360</f>
        <v>11951.077903825395</v>
      </c>
      <c r="M360" s="8">
        <f t="shared" si="25"/>
        <v>0.92554214402953416</v>
      </c>
      <c r="N360" s="10">
        <v>-1.05898E-2</v>
      </c>
      <c r="O360" s="1">
        <v>128.19999999999999</v>
      </c>
      <c r="P360" s="17">
        <v>-0.27465954249237501</v>
      </c>
      <c r="Q360" s="10">
        <v>-6.0000000000000001E-3</v>
      </c>
      <c r="R360" s="8">
        <v>-7.9009000000000006E-3</v>
      </c>
      <c r="S360" s="9">
        <v>9.0300223356948997E-2</v>
      </c>
      <c r="T360" s="11">
        <v>8.5000000000000006E-3</v>
      </c>
      <c r="U360" s="11">
        <v>5.1978813070000003</v>
      </c>
      <c r="V360" s="10">
        <v>5.1992920199999997</v>
      </c>
    </row>
    <row r="361" spans="1:22" x14ac:dyDescent="0.2">
      <c r="A361">
        <v>1996</v>
      </c>
      <c r="B361">
        <v>12</v>
      </c>
      <c r="C361" s="12">
        <v>77.377200000000002</v>
      </c>
      <c r="D361" s="1">
        <v>159.1</v>
      </c>
      <c r="E361" s="1">
        <v>167.4</v>
      </c>
      <c r="F361" s="13">
        <v>5.29</v>
      </c>
      <c r="G361" s="14">
        <v>5.4</v>
      </c>
      <c r="H361" s="13">
        <v>1.59</v>
      </c>
      <c r="I361" s="13">
        <v>0.04</v>
      </c>
      <c r="J361" s="8">
        <f t="shared" si="26"/>
        <v>1.6396000000000001E-2</v>
      </c>
      <c r="K361" s="15">
        <v>12014.008159123699</v>
      </c>
      <c r="L361" s="8">
        <f>help_quarterly_to_monthly!N361</f>
        <v>11985.882060329404</v>
      </c>
      <c r="M361" s="8">
        <f t="shared" si="25"/>
        <v>0.23466023320375395</v>
      </c>
      <c r="N361" s="10">
        <v>-1.7034999999999999E-3</v>
      </c>
      <c r="O361" s="1">
        <v>129.1</v>
      </c>
      <c r="P361" s="17">
        <v>-0.39048814254374697</v>
      </c>
      <c r="Q361" s="10">
        <v>-8.8386999999999997E-3</v>
      </c>
      <c r="R361" s="8">
        <v>1.2198000000000001E-2</v>
      </c>
      <c r="S361" s="9">
        <v>1.7882789653995101E-2</v>
      </c>
      <c r="T361" s="11">
        <v>9.1999999999999998E-3</v>
      </c>
      <c r="U361" s="11">
        <v>5.2249133089999997</v>
      </c>
      <c r="V361" s="10">
        <v>5.2072314999999998</v>
      </c>
    </row>
    <row r="362" spans="1:22" x14ac:dyDescent="0.2">
      <c r="A362">
        <v>1997</v>
      </c>
      <c r="B362">
        <v>1</v>
      </c>
      <c r="C362" s="12">
        <v>77.513499999999993</v>
      </c>
      <c r="D362" s="1">
        <v>159.4</v>
      </c>
      <c r="E362" s="1">
        <v>167.8</v>
      </c>
      <c r="F362" s="13">
        <v>5.25</v>
      </c>
      <c r="G362" s="14">
        <v>5.3</v>
      </c>
      <c r="H362" s="13">
        <v>1.51</v>
      </c>
      <c r="I362" s="13">
        <v>0.27</v>
      </c>
      <c r="J362" s="8">
        <f t="shared" si="26"/>
        <v>0.11067300000000001</v>
      </c>
      <c r="K362" s="15">
        <v>12085.2657098326</v>
      </c>
      <c r="L362" s="8">
        <f>help_quarterly_to_monthly!N362</f>
        <v>12020.78757416032</v>
      </c>
      <c r="M362" s="8">
        <f t="shared" si="25"/>
        <v>0.5363886124306827</v>
      </c>
      <c r="N362" s="10">
        <v>5.7134999999999998E-3</v>
      </c>
      <c r="O362" s="1">
        <v>129.69999999999999</v>
      </c>
      <c r="P362" s="17">
        <v>-0.33590590757928301</v>
      </c>
      <c r="Q362" s="10">
        <v>-5.1612999999999997E-3</v>
      </c>
      <c r="R362" s="8">
        <v>0</v>
      </c>
      <c r="S362" s="9">
        <v>4.9173949501210797E-2</v>
      </c>
      <c r="T362" s="11">
        <v>2.46E-2</v>
      </c>
      <c r="U362" s="11">
        <v>5.2257830969999999</v>
      </c>
      <c r="V362" s="10">
        <v>5.2786170800000001</v>
      </c>
    </row>
    <row r="363" spans="1:22" x14ac:dyDescent="0.2">
      <c r="A363">
        <v>1997</v>
      </c>
      <c r="B363">
        <v>2</v>
      </c>
      <c r="C363" s="12">
        <v>78.4255</v>
      </c>
      <c r="D363" s="1">
        <v>159.69999999999999</v>
      </c>
      <c r="E363" s="1">
        <v>168.1</v>
      </c>
      <c r="F363" s="13">
        <v>5.19</v>
      </c>
      <c r="G363" s="14">
        <v>5.2</v>
      </c>
      <c r="H363" s="13">
        <v>1.52</v>
      </c>
      <c r="I363" s="13">
        <v>0.8</v>
      </c>
      <c r="J363" s="8">
        <f t="shared" si="26"/>
        <v>0.32791999999999999</v>
      </c>
      <c r="K363" s="15">
        <v>12170.6594332897</v>
      </c>
      <c r="L363" s="8">
        <f>help_quarterly_to_monthly!N363</f>
        <v>12055.794740492875</v>
      </c>
      <c r="M363" s="8">
        <f t="shared" si="25"/>
        <v>0.95277578350783099</v>
      </c>
      <c r="N363" s="10">
        <v>-3.1302900000000002E-2</v>
      </c>
      <c r="O363" s="1">
        <v>128.5</v>
      </c>
      <c r="P363" s="17">
        <v>-0.453368965129124</v>
      </c>
      <c r="Q363" s="10">
        <v>0</v>
      </c>
      <c r="R363" s="8">
        <v>1.42521E-2</v>
      </c>
      <c r="S363" s="9">
        <v>0</v>
      </c>
      <c r="T363" s="11">
        <v>2.46E-2</v>
      </c>
      <c r="U363" s="11">
        <v>5.2744091920000002</v>
      </c>
      <c r="V363" s="10">
        <v>5.21053649</v>
      </c>
    </row>
    <row r="364" spans="1:22" x14ac:dyDescent="0.2">
      <c r="A364">
        <v>1997</v>
      </c>
      <c r="B364">
        <v>3</v>
      </c>
      <c r="C364" s="12">
        <v>78.919700000000006</v>
      </c>
      <c r="D364" s="1">
        <v>159.80000000000001</v>
      </c>
      <c r="E364" s="1">
        <v>168.4</v>
      </c>
      <c r="F364" s="13">
        <v>5.39</v>
      </c>
      <c r="G364" s="14">
        <v>5.2</v>
      </c>
      <c r="H364" s="13">
        <v>1.49</v>
      </c>
      <c r="I364" s="13">
        <v>0.28000000000000003</v>
      </c>
      <c r="J364" s="8">
        <f t="shared" si="26"/>
        <v>0.11477200000000001</v>
      </c>
      <c r="K364" s="15">
        <v>12091.766439724601</v>
      </c>
      <c r="L364" s="8">
        <f>help_quarterly_to_monthly!N364</f>
        <v>12092.415770589456</v>
      </c>
      <c r="M364" s="8">
        <f t="shared" si="25"/>
        <v>-5.3697365123173135E-3</v>
      </c>
      <c r="N364" s="10">
        <v>3.8151999999999999E-3</v>
      </c>
      <c r="O364" s="1">
        <v>127.3</v>
      </c>
      <c r="P364" s="17">
        <v>-0.47917756981281701</v>
      </c>
      <c r="Q364" s="10">
        <v>9.0322000000000006E-3</v>
      </c>
      <c r="R364" s="8">
        <v>4.97854E-2</v>
      </c>
      <c r="S364" s="9">
        <v>0.115537618758454</v>
      </c>
      <c r="T364" s="11">
        <v>3.09E-2</v>
      </c>
      <c r="U364" s="11">
        <v>5.4916298389999998</v>
      </c>
      <c r="V364" s="10">
        <v>5.4224367500000001</v>
      </c>
    </row>
    <row r="365" spans="1:22" x14ac:dyDescent="0.2">
      <c r="A365">
        <v>1997</v>
      </c>
      <c r="B365">
        <v>4</v>
      </c>
      <c r="C365" s="12">
        <v>78.984800000000007</v>
      </c>
      <c r="D365" s="1">
        <v>159.9</v>
      </c>
      <c r="E365" s="1">
        <v>168.9</v>
      </c>
      <c r="F365" s="13">
        <v>5.51</v>
      </c>
      <c r="G365" s="14">
        <v>5.0999999999999996</v>
      </c>
      <c r="H365" s="13">
        <v>1.45</v>
      </c>
      <c r="I365" s="13">
        <v>0.08</v>
      </c>
      <c r="J365" s="8">
        <f t="shared" si="26"/>
        <v>3.2792000000000002E-2</v>
      </c>
      <c r="K365" s="15">
        <v>12359.849927314101</v>
      </c>
      <c r="L365" s="8">
        <f>help_quarterly_to_monthly!N365</f>
        <v>12129.14804178411</v>
      </c>
      <c r="M365" s="8">
        <f t="shared" si="25"/>
        <v>1.9020452610128746</v>
      </c>
      <c r="N365" s="10">
        <v>3.0967700000000001E-2</v>
      </c>
      <c r="O365" s="1">
        <v>127</v>
      </c>
      <c r="P365" s="17">
        <v>-0.43879835901661302</v>
      </c>
      <c r="Q365" s="10">
        <v>3.0967700000000001E-2</v>
      </c>
      <c r="R365" s="8">
        <v>0</v>
      </c>
      <c r="S365" s="9">
        <v>0</v>
      </c>
      <c r="T365" s="11">
        <v>-9.1000000000000004E-3</v>
      </c>
      <c r="U365" s="11">
        <v>5.4583317710000001</v>
      </c>
      <c r="V365" s="10">
        <v>5.5360187200000004</v>
      </c>
    </row>
    <row r="366" spans="1:22" x14ac:dyDescent="0.2">
      <c r="A366">
        <v>1997</v>
      </c>
      <c r="B366">
        <v>5</v>
      </c>
      <c r="C366" s="12">
        <v>79.429599999999994</v>
      </c>
      <c r="D366" s="1">
        <v>159.9</v>
      </c>
      <c r="E366" s="1">
        <v>169.2</v>
      </c>
      <c r="F366" s="13">
        <v>5.5</v>
      </c>
      <c r="G366" s="14">
        <v>4.9000000000000004</v>
      </c>
      <c r="H366" s="13">
        <v>1.49</v>
      </c>
      <c r="I366" s="13">
        <v>0.19</v>
      </c>
      <c r="J366" s="8">
        <f t="shared" si="26"/>
        <v>7.7880999999999992E-2</v>
      </c>
      <c r="K366" s="15">
        <v>12240.841970764801</v>
      </c>
      <c r="L366" s="8">
        <f>help_quarterly_to_monthly!N366</f>
        <v>12165.991891986052</v>
      </c>
      <c r="M366" s="8">
        <f t="shared" si="25"/>
        <v>0.61524024874661798</v>
      </c>
      <c r="N366" s="10">
        <v>-3.8186999999999999E-2</v>
      </c>
      <c r="O366" s="1">
        <v>127.4</v>
      </c>
      <c r="P366" s="17">
        <v>-0.43762908726691802</v>
      </c>
      <c r="Q366" s="10">
        <v>-3.48387E-2</v>
      </c>
      <c r="R366" s="8">
        <v>-4.1607199999999997E-2</v>
      </c>
      <c r="S366" s="9">
        <v>0.108735533398252</v>
      </c>
      <c r="T366" s="11">
        <v>-6.1600000000000002E-2</v>
      </c>
      <c r="U366" s="11">
        <v>5.3543055119999998</v>
      </c>
      <c r="V366" s="10">
        <v>5.4428847600000001</v>
      </c>
    </row>
    <row r="367" spans="1:22" x14ac:dyDescent="0.2">
      <c r="A367">
        <v>1997</v>
      </c>
      <c r="B367">
        <v>6</v>
      </c>
      <c r="C367" s="12">
        <v>79.7971</v>
      </c>
      <c r="D367" s="1">
        <v>160.19999999999999</v>
      </c>
      <c r="E367" s="1">
        <v>169.4</v>
      </c>
      <c r="F367" s="13">
        <v>5.56</v>
      </c>
      <c r="G367" s="14">
        <v>5</v>
      </c>
      <c r="H367" s="13">
        <v>1.53</v>
      </c>
      <c r="I367" s="13">
        <v>0.38</v>
      </c>
      <c r="J367" s="8">
        <f t="shared" si="26"/>
        <v>0.15576199999999998</v>
      </c>
      <c r="K367" s="15">
        <v>12352.2212211922</v>
      </c>
      <c r="L367" s="8">
        <f>help_quarterly_to_monthly!N367</f>
        <v>12204.585245975983</v>
      </c>
      <c r="M367" s="8">
        <f t="shared" ref="M367:M430" si="27">(K367/L367-1)*100</f>
        <v>1.2096762998553778</v>
      </c>
      <c r="N367" s="10">
        <v>-6.0463000000000003E-2</v>
      </c>
      <c r="O367" s="1">
        <v>127.2</v>
      </c>
      <c r="P367" s="17">
        <v>-0.53695812658333097</v>
      </c>
      <c r="Q367" s="10">
        <v>-5.5161500000000002E-2</v>
      </c>
      <c r="R367" s="8">
        <v>0</v>
      </c>
      <c r="S367" s="9">
        <v>-9.6119559512950106E-2</v>
      </c>
      <c r="T367" s="11">
        <v>1.0500000000000001E-2</v>
      </c>
      <c r="U367" s="11">
        <v>5.3247004149999997</v>
      </c>
      <c r="V367" s="10">
        <v>5.35318264</v>
      </c>
    </row>
    <row r="368" spans="1:22" x14ac:dyDescent="0.2">
      <c r="A368">
        <v>1997</v>
      </c>
      <c r="B368">
        <v>7</v>
      </c>
      <c r="C368" s="12">
        <v>80.4666</v>
      </c>
      <c r="D368" s="1">
        <v>160.4</v>
      </c>
      <c r="E368" s="1">
        <v>169.7</v>
      </c>
      <c r="F368" s="13">
        <v>5.52</v>
      </c>
      <c r="G368" s="14">
        <v>4.9000000000000004</v>
      </c>
      <c r="H368" s="13">
        <v>1.53</v>
      </c>
      <c r="I368" s="13">
        <v>0.63</v>
      </c>
      <c r="J368" s="8">
        <f t="shared" si="26"/>
        <v>0.25823699999999999</v>
      </c>
      <c r="K368" s="15">
        <v>12449.689831851099</v>
      </c>
      <c r="L368" s="8">
        <f>help_quarterly_to_monthly!N368</f>
        <v>12243.30102705494</v>
      </c>
      <c r="M368" s="8">
        <f t="shared" si="27"/>
        <v>1.6857284186681865</v>
      </c>
      <c r="N368" s="10">
        <v>-2.0690199999999999E-2</v>
      </c>
      <c r="O368" s="1">
        <v>126.9</v>
      </c>
      <c r="P368" s="17">
        <v>-0.50536406645350596</v>
      </c>
      <c r="Q368" s="10">
        <v>-1.9354799999999998E-2</v>
      </c>
      <c r="R368" s="8">
        <v>1.05486E-2</v>
      </c>
      <c r="S368" s="9">
        <v>0</v>
      </c>
      <c r="T368" s="11">
        <v>-9.4999999999999998E-3</v>
      </c>
      <c r="U368" s="11">
        <v>5.3474011380000004</v>
      </c>
      <c r="V368" s="10">
        <v>5.3649252499999998</v>
      </c>
    </row>
    <row r="369" spans="1:22" x14ac:dyDescent="0.2">
      <c r="A369">
        <v>1997</v>
      </c>
      <c r="B369">
        <v>8</v>
      </c>
      <c r="C369" s="12">
        <v>81.282499999999999</v>
      </c>
      <c r="D369" s="1">
        <v>160.80000000000001</v>
      </c>
      <c r="E369" s="1">
        <v>169.8</v>
      </c>
      <c r="F369" s="13">
        <v>5.54</v>
      </c>
      <c r="G369" s="14">
        <v>4.8</v>
      </c>
      <c r="H369" s="13">
        <v>1.52</v>
      </c>
      <c r="I369" s="13">
        <v>0.28999999999999998</v>
      </c>
      <c r="J369" s="8">
        <f t="shared" si="26"/>
        <v>0.11887099999999999</v>
      </c>
      <c r="K369" s="15">
        <v>12482.027967211499</v>
      </c>
      <c r="L369" s="8">
        <f>help_quarterly_to_monthly!N369</f>
        <v>12282.139623590061</v>
      </c>
      <c r="M369" s="8">
        <f t="shared" si="27"/>
        <v>1.6274716763316821</v>
      </c>
      <c r="N369" s="10">
        <v>-6.9399999999999996E-4</v>
      </c>
      <c r="O369" s="1">
        <v>127.2</v>
      </c>
      <c r="P369" s="17">
        <v>-0.50198482888454699</v>
      </c>
      <c r="Q369" s="10">
        <v>3.5484000000000002E-3</v>
      </c>
      <c r="R369" s="8">
        <v>1.27656E-2</v>
      </c>
      <c r="S369" s="9">
        <v>0.125882435998491</v>
      </c>
      <c r="T369" s="11">
        <v>3.3799999999999997E-2</v>
      </c>
      <c r="U369" s="11">
        <v>5.4011543150000003</v>
      </c>
      <c r="V369" s="10">
        <v>5.4181127599999996</v>
      </c>
    </row>
    <row r="370" spans="1:22" x14ac:dyDescent="0.2">
      <c r="A370">
        <v>1997</v>
      </c>
      <c r="B370">
        <v>9</v>
      </c>
      <c r="C370" s="12">
        <v>82.032700000000006</v>
      </c>
      <c r="D370" s="1">
        <v>161.19999999999999</v>
      </c>
      <c r="E370" s="1">
        <v>170.2</v>
      </c>
      <c r="F370" s="13">
        <v>5.54</v>
      </c>
      <c r="G370" s="14">
        <v>4.9000000000000004</v>
      </c>
      <c r="H370" s="13">
        <v>1.49</v>
      </c>
      <c r="I370" s="13">
        <v>0.62</v>
      </c>
      <c r="J370" s="8">
        <f t="shared" si="26"/>
        <v>0.25413799999999998</v>
      </c>
      <c r="K370" s="15">
        <v>12482.5876422444</v>
      </c>
      <c r="L370" s="8">
        <f>help_quarterly_to_monthly!N370</f>
        <v>12322.325283790993</v>
      </c>
      <c r="M370" s="8">
        <f t="shared" si="27"/>
        <v>1.3005853583837768</v>
      </c>
      <c r="N370" s="10">
        <v>-5.7200000000000003E-6</v>
      </c>
      <c r="O370" s="1">
        <v>127.5</v>
      </c>
      <c r="P370" s="17">
        <v>-0.55125468087655705</v>
      </c>
      <c r="Q370" s="10">
        <v>5.8063999999999998E-3</v>
      </c>
      <c r="R370" s="8">
        <v>7.0222000000000001E-3</v>
      </c>
      <c r="S370" s="9">
        <v>-0.13340671504722201</v>
      </c>
      <c r="T370" s="11">
        <v>1.9300000000000001E-2</v>
      </c>
      <c r="U370" s="11">
        <v>5.5292547140000003</v>
      </c>
      <c r="V370" s="10">
        <v>5.3070821800000001</v>
      </c>
    </row>
    <row r="371" spans="1:22" x14ac:dyDescent="0.2">
      <c r="A371">
        <v>1997</v>
      </c>
      <c r="B371">
        <v>10</v>
      </c>
      <c r="C371" s="12">
        <v>82.765600000000006</v>
      </c>
      <c r="D371" s="1">
        <v>161.5</v>
      </c>
      <c r="E371" s="1">
        <v>170.6</v>
      </c>
      <c r="F371" s="13">
        <v>5.5</v>
      </c>
      <c r="G371" s="14">
        <v>4.7</v>
      </c>
      <c r="H371" s="13">
        <v>1.54</v>
      </c>
      <c r="I371" s="13">
        <v>0.43</v>
      </c>
      <c r="J371" s="8">
        <f t="shared" si="26"/>
        <v>0.176257</v>
      </c>
      <c r="K371" s="15">
        <v>12563.120194667999</v>
      </c>
      <c r="L371" s="8">
        <f>help_quarterly_to_monthly!N371</f>
        <v>12362.642426562144</v>
      </c>
      <c r="M371" s="8">
        <f t="shared" si="27"/>
        <v>1.6216417266515126</v>
      </c>
      <c r="N371" s="10">
        <v>0</v>
      </c>
      <c r="O371" s="1">
        <v>127.8</v>
      </c>
      <c r="P371" s="17">
        <v>-0.43099209655223603</v>
      </c>
      <c r="Q371" s="10">
        <v>0</v>
      </c>
      <c r="R371" s="8">
        <v>0</v>
      </c>
      <c r="S371" s="9">
        <v>0</v>
      </c>
      <c r="T371" s="11">
        <v>1.9300000000000001E-2</v>
      </c>
      <c r="U371" s="11">
        <v>5.379100416</v>
      </c>
      <c r="V371" s="10">
        <v>5.3087993000000004</v>
      </c>
    </row>
    <row r="372" spans="1:22" x14ac:dyDescent="0.2">
      <c r="A372">
        <v>1997</v>
      </c>
      <c r="B372">
        <v>11</v>
      </c>
      <c r="C372" s="12">
        <v>83.427000000000007</v>
      </c>
      <c r="D372" s="1">
        <v>161.69999999999999</v>
      </c>
      <c r="E372" s="1">
        <v>170.8</v>
      </c>
      <c r="F372" s="13">
        <v>5.52</v>
      </c>
      <c r="G372" s="14">
        <v>4.5999999999999996</v>
      </c>
      <c r="H372" s="13">
        <v>1.54</v>
      </c>
      <c r="I372" s="13">
        <v>0.62</v>
      </c>
      <c r="J372" s="8">
        <f t="shared" si="26"/>
        <v>0.25413799999999998</v>
      </c>
      <c r="K372" s="15">
        <v>12535.8743334095</v>
      </c>
      <c r="L372" s="8">
        <f>help_quarterly_to_monthly!N372</f>
        <v>12403.091482098464</v>
      </c>
      <c r="M372" s="8">
        <f t="shared" si="27"/>
        <v>1.07056254082043</v>
      </c>
      <c r="N372" s="10">
        <v>-2.63848E-2</v>
      </c>
      <c r="O372" s="1">
        <v>127.9</v>
      </c>
      <c r="P372" s="17">
        <v>-0.32585811742755499</v>
      </c>
      <c r="Q372" s="10">
        <v>0</v>
      </c>
      <c r="R372" s="8">
        <v>-1.2444999999999999E-2</v>
      </c>
      <c r="S372" s="9">
        <v>-6.4102415482434796E-2</v>
      </c>
      <c r="T372" s="11">
        <v>1.17E-2</v>
      </c>
      <c r="U372" s="11">
        <v>5.4588786909999998</v>
      </c>
      <c r="V372" s="10">
        <v>5.4673273099999999</v>
      </c>
    </row>
    <row r="373" spans="1:22" x14ac:dyDescent="0.2">
      <c r="A373">
        <v>1997</v>
      </c>
      <c r="B373">
        <v>12</v>
      </c>
      <c r="C373" s="12">
        <v>83.784000000000006</v>
      </c>
      <c r="D373" s="1">
        <v>161.80000000000001</v>
      </c>
      <c r="E373" s="1">
        <v>171.2</v>
      </c>
      <c r="F373" s="13">
        <v>5.5</v>
      </c>
      <c r="G373" s="14">
        <v>4.7</v>
      </c>
      <c r="H373" s="13">
        <v>1.51</v>
      </c>
      <c r="I373" s="13">
        <v>0.04</v>
      </c>
      <c r="J373" s="8">
        <f t="shared" si="26"/>
        <v>1.6396000000000001E-2</v>
      </c>
      <c r="K373" s="15">
        <v>12634.719916996801</v>
      </c>
      <c r="L373" s="8">
        <f>help_quarterly_to_monthly!N373</f>
        <v>12444.76444442631</v>
      </c>
      <c r="M373" s="8">
        <f t="shared" si="27"/>
        <v>1.5263886545925587</v>
      </c>
      <c r="N373" s="10">
        <v>-1.5275199999999999E-2</v>
      </c>
      <c r="O373" s="1">
        <v>126.8</v>
      </c>
      <c r="P373" s="17">
        <v>-0.391730556508322</v>
      </c>
      <c r="Q373" s="10">
        <v>-5.1612999999999997E-3</v>
      </c>
      <c r="R373" s="8">
        <v>2.6724000000000001E-3</v>
      </c>
      <c r="S373" s="9">
        <v>-1.31069272722911E-4</v>
      </c>
      <c r="T373" s="11">
        <v>-8.8000000000000005E-3</v>
      </c>
      <c r="U373" s="11">
        <v>5.4233050379999996</v>
      </c>
      <c r="V373" s="10">
        <v>5.5453577999999997</v>
      </c>
    </row>
    <row r="374" spans="1:22" x14ac:dyDescent="0.2">
      <c r="A374">
        <v>1998</v>
      </c>
      <c r="B374">
        <v>1</v>
      </c>
      <c r="C374" s="12">
        <v>84.156400000000005</v>
      </c>
      <c r="D374" s="1">
        <v>162</v>
      </c>
      <c r="E374" s="1">
        <v>171.6</v>
      </c>
      <c r="F374" s="13">
        <v>5.56</v>
      </c>
      <c r="G374" s="14">
        <v>4.5999999999999996</v>
      </c>
      <c r="H374" s="13">
        <v>1.65</v>
      </c>
      <c r="I374" s="13">
        <v>0.3</v>
      </c>
      <c r="J374" s="8">
        <f t="shared" si="26"/>
        <v>0.12297</v>
      </c>
      <c r="K374" s="15">
        <v>12571.158112044501</v>
      </c>
      <c r="L374" s="8">
        <f>help_quarterly_to_monthly!N374</f>
        <v>12486.577423119543</v>
      </c>
      <c r="M374" s="8">
        <f t="shared" si="27"/>
        <v>0.6773728785627986</v>
      </c>
      <c r="N374" s="10">
        <v>0</v>
      </c>
      <c r="O374" s="1">
        <v>125.4</v>
      </c>
      <c r="P374" s="17">
        <v>-0.35166164157178598</v>
      </c>
      <c r="Q374" s="10">
        <v>-4.8386999999999996E-3</v>
      </c>
      <c r="R374" s="8">
        <v>0</v>
      </c>
      <c r="S374" s="9">
        <v>-1.7290159914470801E-2</v>
      </c>
      <c r="T374" s="11">
        <v>1.4800000000000001E-2</v>
      </c>
      <c r="U374" s="11">
        <v>5.3599361490000001</v>
      </c>
      <c r="V374" s="10">
        <v>5.3105585900000003</v>
      </c>
    </row>
    <row r="375" spans="1:22" x14ac:dyDescent="0.2">
      <c r="A375">
        <v>1998</v>
      </c>
      <c r="B375">
        <v>2</v>
      </c>
      <c r="C375" s="12">
        <v>84.306600000000003</v>
      </c>
      <c r="D375" s="1">
        <v>162</v>
      </c>
      <c r="E375" s="1">
        <v>171.9</v>
      </c>
      <c r="F375" s="13">
        <v>5.51</v>
      </c>
      <c r="G375" s="14">
        <v>4.5999999999999996</v>
      </c>
      <c r="H375" s="13">
        <v>1.68</v>
      </c>
      <c r="I375" s="13">
        <v>0.33</v>
      </c>
      <c r="J375" s="8">
        <f t="shared" si="26"/>
        <v>0.135267</v>
      </c>
      <c r="K375" s="15">
        <v>12753.646162938299</v>
      </c>
      <c r="L375" s="8">
        <f>help_quarterly_to_monthly!N375</f>
        <v>12528.53088861711</v>
      </c>
      <c r="M375" s="8">
        <f t="shared" si="27"/>
        <v>1.7968210025783637</v>
      </c>
      <c r="N375" s="10">
        <v>0</v>
      </c>
      <c r="O375" s="1">
        <v>125</v>
      </c>
      <c r="P375" s="17">
        <v>-0.32668728743466102</v>
      </c>
      <c r="Q375" s="10">
        <v>0</v>
      </c>
      <c r="R375" s="8">
        <v>1.72835E-2</v>
      </c>
      <c r="S375" s="9">
        <v>0</v>
      </c>
      <c r="T375" s="11">
        <v>1.4800000000000001E-2</v>
      </c>
      <c r="U375" s="11">
        <v>5.4083258079999998</v>
      </c>
      <c r="V375" s="10">
        <v>5.3507511399999999</v>
      </c>
    </row>
    <row r="376" spans="1:22" x14ac:dyDescent="0.2">
      <c r="A376">
        <v>1998</v>
      </c>
      <c r="B376">
        <v>3</v>
      </c>
      <c r="C376" s="12">
        <v>84.341999999999999</v>
      </c>
      <c r="D376" s="1">
        <v>162</v>
      </c>
      <c r="E376" s="1">
        <v>172.2</v>
      </c>
      <c r="F376" s="13">
        <v>5.49</v>
      </c>
      <c r="G376" s="14">
        <v>4.7</v>
      </c>
      <c r="H376" s="13">
        <v>1.67</v>
      </c>
      <c r="I376" s="13">
        <v>-0.01</v>
      </c>
      <c r="J376" s="8">
        <f t="shared" si="26"/>
        <v>-4.0990000000000002E-3</v>
      </c>
      <c r="K376" s="15">
        <v>12787.559656239</v>
      </c>
      <c r="L376" s="8">
        <f>help_quarterly_to_monthly!N376</f>
        <v>12571.868018462912</v>
      </c>
      <c r="M376" s="8">
        <f t="shared" si="27"/>
        <v>1.7156689639067579</v>
      </c>
      <c r="N376" s="10">
        <v>-3.2259999999999998E-4</v>
      </c>
      <c r="O376" s="1">
        <v>124.7</v>
      </c>
      <c r="P376" s="17">
        <v>-0.374754897973821</v>
      </c>
      <c r="Q376" s="10">
        <v>0</v>
      </c>
      <c r="R376" s="8">
        <v>6.9332999999999999E-3</v>
      </c>
      <c r="S376" s="9">
        <v>-2.2692248140394201E-2</v>
      </c>
      <c r="T376" s="11">
        <v>-9.1000000000000004E-3</v>
      </c>
      <c r="U376" s="11">
        <v>5.3667039919999997</v>
      </c>
      <c r="V376" s="10">
        <v>5.3961998600000003</v>
      </c>
    </row>
    <row r="377" spans="1:22" x14ac:dyDescent="0.2">
      <c r="A377">
        <v>1998</v>
      </c>
      <c r="B377">
        <v>4</v>
      </c>
      <c r="C377" s="12">
        <v>84.633899999999997</v>
      </c>
      <c r="D377" s="1">
        <v>162.19999999999999</v>
      </c>
      <c r="E377" s="1">
        <v>172.5</v>
      </c>
      <c r="F377" s="13">
        <v>5.45</v>
      </c>
      <c r="G377" s="14">
        <v>4.3</v>
      </c>
      <c r="H377" s="13">
        <v>1.69</v>
      </c>
      <c r="I377" s="13">
        <v>0.22</v>
      </c>
      <c r="J377" s="8">
        <f t="shared" si="26"/>
        <v>9.0177999999999994E-2</v>
      </c>
      <c r="K377" s="15">
        <v>12761.5419832321</v>
      </c>
      <c r="L377" s="8">
        <f>help_quarterly_to_monthly!N377</f>
        <v>12615.355054697555</v>
      </c>
      <c r="M377" s="8">
        <f t="shared" si="27"/>
        <v>1.1588015390824102</v>
      </c>
      <c r="N377" s="10">
        <v>-9.6773999999999992E-3</v>
      </c>
      <c r="O377" s="1">
        <v>124.9</v>
      </c>
      <c r="P377" s="17">
        <v>-0.40328867000353502</v>
      </c>
      <c r="Q377" s="10">
        <v>0</v>
      </c>
      <c r="R377" s="8">
        <v>0</v>
      </c>
      <c r="S377" s="9">
        <v>0</v>
      </c>
      <c r="T377" s="11">
        <v>-9.1000000000000004E-3</v>
      </c>
      <c r="U377" s="11">
        <v>5.331435162</v>
      </c>
      <c r="V377" s="10">
        <v>5.3347257199999998</v>
      </c>
    </row>
    <row r="378" spans="1:22" x14ac:dyDescent="0.2">
      <c r="A378">
        <v>1998</v>
      </c>
      <c r="B378">
        <v>5</v>
      </c>
      <c r="C378" s="12">
        <v>85.186700000000002</v>
      </c>
      <c r="D378" s="1">
        <v>162.6</v>
      </c>
      <c r="E378" s="1">
        <v>172.9</v>
      </c>
      <c r="F378" s="13">
        <v>5.49</v>
      </c>
      <c r="G378" s="14">
        <v>4.4000000000000004</v>
      </c>
      <c r="H378" s="13">
        <v>1.65</v>
      </c>
      <c r="I378" s="13">
        <v>0.28000000000000003</v>
      </c>
      <c r="J378" s="8">
        <f t="shared" si="26"/>
        <v>0.11477200000000001</v>
      </c>
      <c r="K378" s="15">
        <v>12795.012163540299</v>
      </c>
      <c r="L378" s="8">
        <f>help_quarterly_to_monthly!N378</f>
        <v>12658.992515858548</v>
      </c>
      <c r="M378" s="8">
        <f t="shared" si="27"/>
        <v>1.0744903080663892</v>
      </c>
      <c r="N378" s="10">
        <v>-1.08361E-2</v>
      </c>
      <c r="O378" s="1">
        <v>125.1</v>
      </c>
      <c r="P378" s="17">
        <v>-0.367250784133824</v>
      </c>
      <c r="Q378" s="10">
        <v>-4.1935000000000002E-3</v>
      </c>
      <c r="R378" s="8">
        <v>-1.8341E-3</v>
      </c>
      <c r="S378" s="9">
        <v>-5.7808877071039197E-2</v>
      </c>
      <c r="T378" s="11">
        <v>1.4800000000000001E-2</v>
      </c>
      <c r="U378" s="11">
        <v>5.4120426359999998</v>
      </c>
      <c r="V378" s="10">
        <v>5.3616462800000004</v>
      </c>
    </row>
    <row r="379" spans="1:22" x14ac:dyDescent="0.2">
      <c r="A379">
        <v>1998</v>
      </c>
      <c r="B379">
        <v>6</v>
      </c>
      <c r="C379" s="12">
        <v>84.680899999999994</v>
      </c>
      <c r="D379" s="1">
        <v>162.80000000000001</v>
      </c>
      <c r="E379" s="1">
        <v>173.2</v>
      </c>
      <c r="F379" s="13">
        <v>5.56</v>
      </c>
      <c r="G379" s="14">
        <v>4.5</v>
      </c>
      <c r="H379" s="13">
        <v>1.63</v>
      </c>
      <c r="I379" s="13">
        <v>-0.45</v>
      </c>
      <c r="J379" s="8">
        <f t="shared" si="26"/>
        <v>-0.18445500000000001</v>
      </c>
      <c r="K379" s="15">
        <v>12908.359131114799</v>
      </c>
      <c r="L379" s="8">
        <f>help_quarterly_to_monthly!N379</f>
        <v>12703.478468541005</v>
      </c>
      <c r="M379" s="8">
        <f t="shared" si="27"/>
        <v>1.612791827696336</v>
      </c>
      <c r="N379" s="10">
        <v>-1.5003900000000001E-2</v>
      </c>
      <c r="O379" s="1">
        <v>124.8</v>
      </c>
      <c r="P379" s="17">
        <v>-0.32811969769520399</v>
      </c>
      <c r="Q379" s="10">
        <v>-5.8063999999999998E-3</v>
      </c>
      <c r="R379" s="8">
        <v>0</v>
      </c>
      <c r="S379" s="9">
        <v>0.105826174056962</v>
      </c>
      <c r="T379" s="11">
        <v>1.54E-2</v>
      </c>
      <c r="U379" s="11">
        <v>5.2941650490000001</v>
      </c>
      <c r="V379" s="10">
        <v>5.2636553499999996</v>
      </c>
    </row>
    <row r="380" spans="1:22" x14ac:dyDescent="0.2">
      <c r="A380">
        <v>1998</v>
      </c>
      <c r="B380">
        <v>7</v>
      </c>
      <c r="C380" s="12">
        <v>84.344499999999996</v>
      </c>
      <c r="D380" s="1">
        <v>163.19999999999999</v>
      </c>
      <c r="E380" s="1">
        <v>173.5</v>
      </c>
      <c r="F380" s="13">
        <v>5.54</v>
      </c>
      <c r="G380" s="14">
        <v>4.5</v>
      </c>
      <c r="H380" s="13">
        <v>1.69</v>
      </c>
      <c r="I380" s="13">
        <v>-0.47</v>
      </c>
      <c r="J380" s="8">
        <f t="shared" si="26"/>
        <v>-0.19265299999999999</v>
      </c>
      <c r="K380" s="15">
        <v>12879.539337440299</v>
      </c>
      <c r="L380" s="8">
        <f>help_quarterly_to_monthly!N380</f>
        <v>12748.120752778588</v>
      </c>
      <c r="M380" s="8">
        <f t="shared" si="27"/>
        <v>1.0308859416245042</v>
      </c>
      <c r="N380" s="10">
        <v>-5.1599000000000003E-3</v>
      </c>
      <c r="O380" s="1">
        <v>124.9</v>
      </c>
      <c r="P380" s="17">
        <v>-0.29174999241300598</v>
      </c>
      <c r="Q380" s="10">
        <v>9.9900000000000006E-3</v>
      </c>
      <c r="R380" s="8">
        <v>1.09336E-2</v>
      </c>
      <c r="S380" s="9">
        <v>0</v>
      </c>
      <c r="T380" s="11">
        <v>2.5399999999999999E-2</v>
      </c>
      <c r="U380" s="11">
        <v>5.2316232019999998</v>
      </c>
      <c r="V380" s="10">
        <v>5.3151222899999997</v>
      </c>
    </row>
    <row r="381" spans="1:22" x14ac:dyDescent="0.2">
      <c r="A381">
        <v>1998</v>
      </c>
      <c r="B381">
        <v>8</v>
      </c>
      <c r="C381" s="12">
        <v>86.081599999999995</v>
      </c>
      <c r="D381" s="1">
        <v>163.4</v>
      </c>
      <c r="E381" s="1">
        <v>174</v>
      </c>
      <c r="F381" s="13">
        <v>5.55</v>
      </c>
      <c r="G381" s="14">
        <v>4.5</v>
      </c>
      <c r="H381" s="13">
        <v>1.8</v>
      </c>
      <c r="I381" s="13">
        <v>1.05</v>
      </c>
      <c r="J381" s="8">
        <f t="shared" si="26"/>
        <v>0.43039500000000003</v>
      </c>
      <c r="K381" s="15">
        <v>12947.9025637425</v>
      </c>
      <c r="L381" s="8">
        <f>help_quarterly_to_monthly!N381</f>
        <v>12792.919917948162</v>
      </c>
      <c r="M381" s="8">
        <f t="shared" si="27"/>
        <v>1.2114720234971621</v>
      </c>
      <c r="N381" s="10">
        <v>5.3877999999999999E-3</v>
      </c>
      <c r="O381" s="1">
        <v>124.2</v>
      </c>
      <c r="P381" s="17">
        <v>0.110420705297387</v>
      </c>
      <c r="Q381" s="10">
        <v>4.5161000000000003E-3</v>
      </c>
      <c r="R381" s="8">
        <v>9.0165999999999996E-3</v>
      </c>
      <c r="S381" s="9">
        <v>7.26383169735801E-2</v>
      </c>
      <c r="T381" s="11">
        <v>-5.4999999999999997E-3</v>
      </c>
      <c r="U381" s="11">
        <v>5.1298503709999999</v>
      </c>
      <c r="V381" s="10">
        <v>5.2096952400000003</v>
      </c>
    </row>
    <row r="382" spans="1:22" x14ac:dyDescent="0.2">
      <c r="A382">
        <v>1998</v>
      </c>
      <c r="B382">
        <v>9</v>
      </c>
      <c r="C382" s="12">
        <v>86.002300000000005</v>
      </c>
      <c r="D382" s="1">
        <v>163.5</v>
      </c>
      <c r="E382" s="1">
        <v>174.2</v>
      </c>
      <c r="F382" s="13">
        <v>5.51</v>
      </c>
      <c r="G382" s="14">
        <v>4.5999999999999996</v>
      </c>
      <c r="H382" s="13">
        <v>2.2799999999999998</v>
      </c>
      <c r="I382" s="13">
        <v>-0.03</v>
      </c>
      <c r="J382" s="8">
        <f t="shared" si="26"/>
        <v>-1.2296999999999999E-2</v>
      </c>
      <c r="K382" s="15">
        <v>13121.4745301724</v>
      </c>
      <c r="L382" s="8">
        <f>help_quarterly_to_monthly!N382</f>
        <v>12838.601358804472</v>
      </c>
      <c r="M382" s="8">
        <f t="shared" si="27"/>
        <v>2.203302084568115</v>
      </c>
      <c r="N382" s="10">
        <v>9.8755000000000006E-3</v>
      </c>
      <c r="O382" s="1">
        <v>123.8</v>
      </c>
      <c r="P382" s="17">
        <v>9.9144695571213901E-2</v>
      </c>
      <c r="Q382" s="10">
        <v>1.01504E-2</v>
      </c>
      <c r="R382" s="8">
        <v>3.0972699999999999E-2</v>
      </c>
      <c r="S382" s="9">
        <v>-0.41699203230426202</v>
      </c>
      <c r="T382" s="11">
        <v>7.2599999999999998E-2</v>
      </c>
      <c r="U382" s="11">
        <v>4.8476709419999997</v>
      </c>
      <c r="V382" s="10">
        <v>4.9350252699999997</v>
      </c>
    </row>
    <row r="383" spans="1:22" x14ac:dyDescent="0.2">
      <c r="A383">
        <v>1998</v>
      </c>
      <c r="B383">
        <v>10</v>
      </c>
      <c r="C383" s="12">
        <v>86.590999999999994</v>
      </c>
      <c r="D383" s="1">
        <v>163.9</v>
      </c>
      <c r="E383" s="1">
        <v>174.4</v>
      </c>
      <c r="F383" s="13">
        <v>5.07</v>
      </c>
      <c r="G383" s="14">
        <v>4.5</v>
      </c>
      <c r="H383" s="13">
        <v>2.65</v>
      </c>
      <c r="I383" s="13">
        <v>0.27</v>
      </c>
      <c r="J383" s="8">
        <f t="shared" si="26"/>
        <v>0.11067300000000001</v>
      </c>
      <c r="K383" s="15">
        <v>13165.853971824499</v>
      </c>
      <c r="L383" s="8">
        <f>help_quarterly_to_monthly!N383</f>
        <v>12884.445920672388</v>
      </c>
      <c r="M383" s="8">
        <f t="shared" si="27"/>
        <v>2.1840912126505074</v>
      </c>
      <c r="N383" s="10">
        <v>-8.6147299999999996E-2</v>
      </c>
      <c r="O383" s="1">
        <v>124</v>
      </c>
      <c r="P383" s="17">
        <v>0.22521759526840299</v>
      </c>
      <c r="Q383" s="10">
        <v>-7.1763300000000002E-2</v>
      </c>
      <c r="R383" s="8">
        <v>-0.15789259999999999</v>
      </c>
      <c r="S383" s="9">
        <v>0</v>
      </c>
      <c r="T383" s="11">
        <v>-0.24740000000000001</v>
      </c>
      <c r="U383" s="11">
        <v>4.7335885500000003</v>
      </c>
      <c r="V383" s="10">
        <v>4.3545840199999999</v>
      </c>
    </row>
    <row r="384" spans="1:22" x14ac:dyDescent="0.2">
      <c r="A384">
        <v>1998</v>
      </c>
      <c r="B384">
        <v>11</v>
      </c>
      <c r="C384" s="12">
        <v>86.511499999999998</v>
      </c>
      <c r="D384" s="1">
        <v>164.1</v>
      </c>
      <c r="E384" s="1">
        <v>174.8</v>
      </c>
      <c r="F384" s="13">
        <v>4.83</v>
      </c>
      <c r="G384" s="14">
        <v>4.4000000000000004</v>
      </c>
      <c r="H384" s="13">
        <v>2.5099999999999998</v>
      </c>
      <c r="I384" s="13">
        <v>0.05</v>
      </c>
      <c r="J384" s="8">
        <f t="shared" si="26"/>
        <v>2.0494999999999999E-2</v>
      </c>
      <c r="K384" s="15">
        <v>13218.840122122399</v>
      </c>
      <c r="L384" s="8">
        <f>help_quarterly_to_monthly!N384</f>
        <v>12930.454186030614</v>
      </c>
      <c r="M384" s="8">
        <f t="shared" si="27"/>
        <v>2.2302846593226455</v>
      </c>
      <c r="N384" s="10">
        <v>-0.14168330000000001</v>
      </c>
      <c r="O384" s="1">
        <v>123.6</v>
      </c>
      <c r="P384" s="17">
        <v>0.20048208623005201</v>
      </c>
      <c r="Q384" s="10">
        <v>-0.11290310000000001</v>
      </c>
      <c r="R384" s="8">
        <v>-3.8600000000000001E-3</v>
      </c>
      <c r="S384" s="9">
        <v>-0.14767889169335999</v>
      </c>
      <c r="T384" s="11">
        <v>1.78E-2</v>
      </c>
      <c r="U384" s="11">
        <v>4.7352873989999997</v>
      </c>
      <c r="V384" s="10">
        <v>4.6479115699999998</v>
      </c>
    </row>
    <row r="385" spans="1:22" x14ac:dyDescent="0.2">
      <c r="A385">
        <v>1998</v>
      </c>
      <c r="B385">
        <v>12</v>
      </c>
      <c r="C385" s="12">
        <v>86.861500000000007</v>
      </c>
      <c r="D385" s="1">
        <v>164.4</v>
      </c>
      <c r="E385" s="1">
        <v>175.4</v>
      </c>
      <c r="F385" s="13">
        <v>4.68</v>
      </c>
      <c r="G385" s="14">
        <v>4.4000000000000004</v>
      </c>
      <c r="H385" s="13">
        <v>2.58</v>
      </c>
      <c r="I385" s="13">
        <v>0.22</v>
      </c>
      <c r="J385" s="8">
        <f t="shared" si="26"/>
        <v>9.0177999999999994E-2</v>
      </c>
      <c r="K385" s="15">
        <v>13190.9459851881</v>
      </c>
      <c r="L385" s="8">
        <f>help_quarterly_to_monthly!N385</f>
        <v>12977.311231137117</v>
      </c>
      <c r="M385" s="8">
        <f t="shared" si="27"/>
        <v>1.6462173885326781</v>
      </c>
      <c r="N385" s="10">
        <v>-3.6922700000000003E-2</v>
      </c>
      <c r="O385" s="1">
        <v>122.8</v>
      </c>
      <c r="P385" s="17">
        <v>6.5650287665179899E-2</v>
      </c>
      <c r="Q385" s="10">
        <v>0</v>
      </c>
      <c r="R385" s="8">
        <v>8.2933E-3</v>
      </c>
      <c r="S385" s="9">
        <v>-0.12930355560242501</v>
      </c>
      <c r="T385" s="11">
        <v>-1.12E-2</v>
      </c>
      <c r="U385" s="11">
        <v>4.6930581389999997</v>
      </c>
      <c r="V385" s="10">
        <v>4.6452537899999999</v>
      </c>
    </row>
    <row r="386" spans="1:22" x14ac:dyDescent="0.2">
      <c r="A386">
        <v>1999</v>
      </c>
      <c r="B386">
        <v>1</v>
      </c>
      <c r="C386" s="12">
        <v>87.220500000000001</v>
      </c>
      <c r="D386" s="1">
        <v>164.7</v>
      </c>
      <c r="E386" s="1">
        <v>175.6</v>
      </c>
      <c r="F386" s="13">
        <v>4.63</v>
      </c>
      <c r="G386" s="14">
        <v>4.3</v>
      </c>
      <c r="H386" s="13">
        <v>2.57</v>
      </c>
      <c r="I386" s="13">
        <v>0.09</v>
      </c>
      <c r="J386" s="8">
        <f t="shared" si="26"/>
        <v>3.6891E-2</v>
      </c>
      <c r="K386" s="15">
        <v>13223.777810326001</v>
      </c>
      <c r="L386" s="8">
        <f>help_quarterly_to_monthly!N386</f>
        <v>13024.338075590513</v>
      </c>
      <c r="M386" s="8">
        <f t="shared" si="27"/>
        <v>1.531284995659532</v>
      </c>
      <c r="N386" s="10">
        <v>0</v>
      </c>
      <c r="O386" s="1">
        <v>122.9</v>
      </c>
      <c r="P386" s="17">
        <v>5.9836224781985498E-2</v>
      </c>
      <c r="Q386" s="10">
        <v>0</v>
      </c>
      <c r="R386" s="8">
        <v>0</v>
      </c>
      <c r="S386" s="9">
        <v>-9.3270549858500404E-2</v>
      </c>
      <c r="T386" s="11">
        <v>1.5599999999999999E-2</v>
      </c>
      <c r="U386" s="11">
        <v>4.7586639210000001</v>
      </c>
      <c r="V386" s="10">
        <v>4.5588478400000003</v>
      </c>
    </row>
    <row r="387" spans="1:22" x14ac:dyDescent="0.2">
      <c r="A387">
        <v>1999</v>
      </c>
      <c r="B387">
        <v>2</v>
      </c>
      <c r="C387" s="12">
        <v>87.725999999999999</v>
      </c>
      <c r="D387" s="1">
        <v>164.7</v>
      </c>
      <c r="E387" s="1">
        <v>175.6</v>
      </c>
      <c r="F387" s="13">
        <v>4.76</v>
      </c>
      <c r="G387" s="14">
        <v>4.4000000000000004</v>
      </c>
      <c r="H387" s="13">
        <v>2.39</v>
      </c>
      <c r="I387" s="13">
        <v>0.51</v>
      </c>
      <c r="J387" s="8">
        <f t="shared" ref="J387:J450" si="28">I387*0.4099</f>
        <v>0.20904899999999998</v>
      </c>
      <c r="K387" s="15">
        <v>13327.5159962815</v>
      </c>
      <c r="L387" s="8">
        <f>help_quarterly_to_monthly!N387</f>
        <v>13071.535334705326</v>
      </c>
      <c r="M387" s="8">
        <f t="shared" si="27"/>
        <v>1.9583060063077529</v>
      </c>
      <c r="N387" s="10">
        <v>5.1999000000000004E-3</v>
      </c>
      <c r="O387" s="1">
        <v>122.3</v>
      </c>
      <c r="P387" s="17">
        <v>-0.15699633521057599</v>
      </c>
      <c r="Q387" s="10">
        <v>0</v>
      </c>
      <c r="R387" s="8">
        <v>1.4917100000000001E-2</v>
      </c>
      <c r="S387" s="9">
        <v>0</v>
      </c>
      <c r="T387" s="11">
        <v>1.5599999999999999E-2</v>
      </c>
      <c r="U387" s="11">
        <v>4.8469545800000002</v>
      </c>
      <c r="V387" s="10">
        <v>4.6431806800000004</v>
      </c>
    </row>
    <row r="388" spans="1:22" x14ac:dyDescent="0.2">
      <c r="A388">
        <v>1999</v>
      </c>
      <c r="B388">
        <v>3</v>
      </c>
      <c r="C388" s="12">
        <v>87.912499999999994</v>
      </c>
      <c r="D388" s="1">
        <v>164.8</v>
      </c>
      <c r="E388" s="1">
        <v>175.7</v>
      </c>
      <c r="F388" s="13">
        <v>4.8099999999999996</v>
      </c>
      <c r="G388" s="14">
        <v>4.2</v>
      </c>
      <c r="H388" s="13">
        <v>2.2999999999999998</v>
      </c>
      <c r="I388" s="13">
        <v>-0.1</v>
      </c>
      <c r="J388" s="8">
        <f t="shared" si="28"/>
        <v>-4.0989999999999999E-2</v>
      </c>
      <c r="K388" s="15">
        <v>13396.152452341499</v>
      </c>
      <c r="L388" s="8">
        <f>help_quarterly_to_monthly!N388</f>
        <v>13119.24256880854</v>
      </c>
      <c r="M388" s="8">
        <f t="shared" si="27"/>
        <v>2.1107154782801452</v>
      </c>
      <c r="N388" s="10">
        <v>-2.4509999999999999E-4</v>
      </c>
      <c r="O388" s="1">
        <v>122.6</v>
      </c>
      <c r="P388" s="17">
        <v>-0.153032246689701</v>
      </c>
      <c r="Q388" s="10">
        <v>-1.2903000000000001E-3</v>
      </c>
      <c r="R388" s="8">
        <v>-3.8888E-3</v>
      </c>
      <c r="S388" s="9">
        <v>-0.13519605279288199</v>
      </c>
      <c r="T388" s="11">
        <v>-2.7300000000000001E-2</v>
      </c>
      <c r="U388" s="11">
        <v>4.7290210259999998</v>
      </c>
      <c r="V388" s="10">
        <v>4.6725854299999998</v>
      </c>
    </row>
    <row r="389" spans="1:22" x14ac:dyDescent="0.2">
      <c r="A389">
        <v>1999</v>
      </c>
      <c r="B389">
        <v>4</v>
      </c>
      <c r="C389" s="12">
        <v>88.108199999999997</v>
      </c>
      <c r="D389" s="1">
        <v>165.9</v>
      </c>
      <c r="E389" s="1">
        <v>176.3</v>
      </c>
      <c r="F389" s="13">
        <v>4.74</v>
      </c>
      <c r="G389" s="14">
        <v>4.3</v>
      </c>
      <c r="H389" s="13">
        <v>2.2999999999999998</v>
      </c>
      <c r="I389" s="13">
        <v>-0.01</v>
      </c>
      <c r="J389" s="8">
        <f t="shared" si="28"/>
        <v>-4.0990000000000002E-3</v>
      </c>
      <c r="K389" s="15">
        <v>13396.4380811097</v>
      </c>
      <c r="L389" s="8">
        <f>help_quarterly_to_monthly!N389</f>
        <v>13167.123920192334</v>
      </c>
      <c r="M389" s="8">
        <f t="shared" si="27"/>
        <v>1.7415660573050662</v>
      </c>
      <c r="N389" s="10">
        <v>-9.3547999999999999E-3</v>
      </c>
      <c r="O389" s="1">
        <v>123.6</v>
      </c>
      <c r="P389" s="17">
        <v>-0.194098891690269</v>
      </c>
      <c r="Q389" s="10">
        <v>-1.8709699999999999E-2</v>
      </c>
      <c r="R389" s="8">
        <v>0</v>
      </c>
      <c r="S389" s="9">
        <v>0</v>
      </c>
      <c r="T389" s="11">
        <v>-7.3000000000000001E-3</v>
      </c>
      <c r="U389" s="11">
        <v>4.74413017</v>
      </c>
      <c r="V389" s="10">
        <v>4.5547130500000002</v>
      </c>
    </row>
    <row r="390" spans="1:22" x14ac:dyDescent="0.2">
      <c r="A390">
        <v>1999</v>
      </c>
      <c r="B390">
        <v>5</v>
      </c>
      <c r="C390" s="12">
        <v>88.648300000000006</v>
      </c>
      <c r="D390" s="1">
        <v>166</v>
      </c>
      <c r="E390" s="1">
        <v>176.5</v>
      </c>
      <c r="F390" s="13">
        <v>4.74</v>
      </c>
      <c r="G390" s="14">
        <v>4.2</v>
      </c>
      <c r="H390" s="13">
        <v>2.1800000000000002</v>
      </c>
      <c r="I390" s="13">
        <v>0.55000000000000004</v>
      </c>
      <c r="J390" s="8">
        <f t="shared" si="28"/>
        <v>0.22544500000000001</v>
      </c>
      <c r="K390" s="15">
        <v>13442.8078716912</v>
      </c>
      <c r="L390" s="8">
        <f>help_quarterly_to_monthly!N390</f>
        <v>13215.180024333282</v>
      </c>
      <c r="M390" s="8">
        <f t="shared" si="27"/>
        <v>1.722472542476039</v>
      </c>
      <c r="N390" s="10">
        <v>-5.3877999999999999E-3</v>
      </c>
      <c r="O390" s="1">
        <v>124.7</v>
      </c>
      <c r="P390" s="17">
        <v>-0.18786030950684801</v>
      </c>
      <c r="Q390" s="10">
        <v>1.8064500000000001E-2</v>
      </c>
      <c r="R390" s="8">
        <v>7.3952299999999999E-2</v>
      </c>
      <c r="S390" s="9">
        <v>-0.10550766005425399</v>
      </c>
      <c r="T390" s="11">
        <v>3.32E-2</v>
      </c>
      <c r="U390" s="11">
        <v>4.7416740849999996</v>
      </c>
      <c r="V390" s="10">
        <v>4.6892839300000002</v>
      </c>
    </row>
    <row r="391" spans="1:22" x14ac:dyDescent="0.2">
      <c r="A391">
        <v>1999</v>
      </c>
      <c r="B391">
        <v>6</v>
      </c>
      <c r="C391" s="12">
        <v>88.590299999999999</v>
      </c>
      <c r="D391" s="1">
        <v>166</v>
      </c>
      <c r="E391" s="1">
        <v>176.6</v>
      </c>
      <c r="F391" s="13">
        <v>4.76</v>
      </c>
      <c r="G391" s="14">
        <v>4.3</v>
      </c>
      <c r="H391" s="13">
        <v>2.12</v>
      </c>
      <c r="I391" s="13">
        <v>-0.08</v>
      </c>
      <c r="J391" s="8">
        <f t="shared" si="28"/>
        <v>-3.2792000000000002E-2</v>
      </c>
      <c r="K391" s="15">
        <v>13441.7360733925</v>
      </c>
      <c r="L391" s="8">
        <f>help_quarterly_to_monthly!N391</f>
        <v>13263.608883951356</v>
      </c>
      <c r="M391" s="8">
        <f t="shared" si="27"/>
        <v>1.3429767946239179</v>
      </c>
      <c r="N391" s="10">
        <v>-7.5421000000000004E-3</v>
      </c>
      <c r="O391" s="1">
        <v>125.2</v>
      </c>
      <c r="P391" s="17">
        <v>-0.127897998843022</v>
      </c>
      <c r="Q391" s="10">
        <v>1.9602100000000001E-2</v>
      </c>
      <c r="R391" s="8">
        <v>-5.72516E-2</v>
      </c>
      <c r="S391" s="9">
        <v>0.259686149547464</v>
      </c>
      <c r="T391" s="11">
        <v>-8.0399999999999999E-2</v>
      </c>
      <c r="U391" s="11">
        <v>4.9263890879999996</v>
      </c>
      <c r="V391" s="10">
        <v>4.8841048000000002</v>
      </c>
    </row>
    <row r="392" spans="1:22" x14ac:dyDescent="0.2">
      <c r="A392">
        <v>1999</v>
      </c>
      <c r="B392">
        <v>7</v>
      </c>
      <c r="C392" s="12">
        <v>89.109800000000007</v>
      </c>
      <c r="D392" s="1">
        <v>166.7</v>
      </c>
      <c r="E392" s="1">
        <v>177.1</v>
      </c>
      <c r="F392" s="13">
        <v>4.99</v>
      </c>
      <c r="G392" s="14">
        <v>4.3</v>
      </c>
      <c r="H392" s="13">
        <v>2.16</v>
      </c>
      <c r="I392" s="13">
        <v>0.18</v>
      </c>
      <c r="J392" s="8">
        <f t="shared" si="28"/>
        <v>7.3782E-2</v>
      </c>
      <c r="K392" s="15">
        <v>13562.3629587985</v>
      </c>
      <c r="L392" s="8">
        <f>help_quarterly_to_monthly!N392</f>
        <v>13312.215217840676</v>
      </c>
      <c r="M392" s="8">
        <f t="shared" si="27"/>
        <v>1.8790842610671099</v>
      </c>
      <c r="N392" s="10">
        <v>-2.9000000000000001E-2</v>
      </c>
      <c r="O392" s="1">
        <v>125.7</v>
      </c>
      <c r="P392" s="17">
        <v>-7.7845845455166304E-2</v>
      </c>
      <c r="Q392" s="10">
        <v>-6.7666500000000004E-2</v>
      </c>
      <c r="R392" s="8">
        <v>0</v>
      </c>
      <c r="S392" s="9">
        <v>0</v>
      </c>
      <c r="T392" s="11">
        <v>-1.04E-2</v>
      </c>
      <c r="U392" s="11">
        <v>4.9348985550000002</v>
      </c>
      <c r="V392" s="10">
        <v>4.8687417599999998</v>
      </c>
    </row>
    <row r="393" spans="1:22" x14ac:dyDescent="0.2">
      <c r="A393">
        <v>1999</v>
      </c>
      <c r="B393">
        <v>8</v>
      </c>
      <c r="C393" s="12">
        <v>89.500699999999995</v>
      </c>
      <c r="D393" s="1">
        <v>167.1</v>
      </c>
      <c r="E393" s="1">
        <v>177.3</v>
      </c>
      <c r="F393" s="13">
        <v>5.07</v>
      </c>
      <c r="G393" s="14">
        <v>4.2</v>
      </c>
      <c r="H393" s="13">
        <v>2.21</v>
      </c>
      <c r="I393" s="13">
        <v>0.35</v>
      </c>
      <c r="J393" s="8">
        <f t="shared" si="28"/>
        <v>0.14346499999999998</v>
      </c>
      <c r="K393" s="15">
        <v>13601.744438387601</v>
      </c>
      <c r="L393" s="8">
        <f>help_quarterly_to_monthly!N393</f>
        <v>13360.99967638027</v>
      </c>
      <c r="M393" s="8">
        <f t="shared" si="27"/>
        <v>1.8018469264161618</v>
      </c>
      <c r="N393" s="10">
        <v>9.0322000000000006E-3</v>
      </c>
      <c r="O393" s="1">
        <v>126.9</v>
      </c>
      <c r="P393" s="17">
        <v>-2.0060220354307899E-2</v>
      </c>
      <c r="Q393" s="10">
        <v>3.8709999999999999E-3</v>
      </c>
      <c r="R393" s="8">
        <v>1.21043E-2</v>
      </c>
      <c r="S393" s="9">
        <v>0.24855518500145499</v>
      </c>
      <c r="T393" s="11">
        <v>1.5699999999999999E-2</v>
      </c>
      <c r="U393" s="11">
        <v>5.1850653690000001</v>
      </c>
      <c r="V393" s="10">
        <v>5.0069945799999998</v>
      </c>
    </row>
    <row r="394" spans="1:22" x14ac:dyDescent="0.2">
      <c r="A394">
        <v>1999</v>
      </c>
      <c r="B394">
        <v>9</v>
      </c>
      <c r="C394" s="12">
        <v>89.130399999999995</v>
      </c>
      <c r="D394" s="1">
        <v>167.8</v>
      </c>
      <c r="E394" s="1">
        <v>177.8</v>
      </c>
      <c r="F394" s="13">
        <v>5.22</v>
      </c>
      <c r="G394" s="14">
        <v>4.2</v>
      </c>
      <c r="H394" s="13">
        <v>2.2799999999999998</v>
      </c>
      <c r="I394" s="13">
        <v>-0.2</v>
      </c>
      <c r="J394" s="8">
        <f t="shared" si="28"/>
        <v>-8.1979999999999997E-2</v>
      </c>
      <c r="K394" s="15">
        <v>13650.8849495372</v>
      </c>
      <c r="L394" s="8">
        <f>help_quarterly_to_monthly!N394</f>
        <v>13410.15108323664</v>
      </c>
      <c r="M394" s="8">
        <f t="shared" si="27"/>
        <v>1.7951614773489721</v>
      </c>
      <c r="N394" s="10">
        <v>2.59676E-2</v>
      </c>
      <c r="O394" s="1">
        <v>128</v>
      </c>
      <c r="P394" s="17">
        <v>0.108544598306294</v>
      </c>
      <c r="Q394" s="10">
        <v>1.1128900000000001E-2</v>
      </c>
      <c r="R394" s="8">
        <v>0</v>
      </c>
      <c r="S394" s="9">
        <v>-0.19617394263662899</v>
      </c>
      <c r="T394" s="11">
        <v>3.2000000000000002E-3</v>
      </c>
      <c r="U394" s="11">
        <v>5.1726637679999996</v>
      </c>
      <c r="V394" s="10">
        <v>5.0529593200000003</v>
      </c>
    </row>
    <row r="395" spans="1:22" x14ac:dyDescent="0.2">
      <c r="A395">
        <v>1999</v>
      </c>
      <c r="B395">
        <v>10</v>
      </c>
      <c r="C395" s="12">
        <v>90.270899999999997</v>
      </c>
      <c r="D395" s="1">
        <v>168.1</v>
      </c>
      <c r="E395" s="1">
        <v>178.1</v>
      </c>
      <c r="F395" s="13">
        <v>5.2</v>
      </c>
      <c r="G395" s="14">
        <v>4.0999999999999996</v>
      </c>
      <c r="H395" s="13">
        <v>2.27</v>
      </c>
      <c r="I395" s="13">
        <v>0.77</v>
      </c>
      <c r="J395" s="8">
        <f t="shared" si="28"/>
        <v>0.31562299999999999</v>
      </c>
      <c r="K395" s="15">
        <v>13720.4672946297</v>
      </c>
      <c r="L395" s="8">
        <f>help_quarterly_to_monthly!N395</f>
        <v>13459.483304467269</v>
      </c>
      <c r="M395" s="8">
        <f t="shared" si="27"/>
        <v>1.9390342426875318</v>
      </c>
      <c r="N395" s="10">
        <v>-3.6345500000000003E-2</v>
      </c>
      <c r="O395" s="1">
        <v>127.7</v>
      </c>
      <c r="P395" s="17">
        <v>0.12539746423293699</v>
      </c>
      <c r="Q395" s="10">
        <v>3.48387E-2</v>
      </c>
      <c r="R395" s="8">
        <v>4.5736400000000003E-2</v>
      </c>
      <c r="S395" s="9">
        <v>0</v>
      </c>
      <c r="T395" s="11">
        <v>4.3200000000000002E-2</v>
      </c>
      <c r="U395" s="11">
        <v>5.3149206839999996</v>
      </c>
      <c r="V395" s="10">
        <v>5.1117171499999996</v>
      </c>
    </row>
    <row r="396" spans="1:22" x14ac:dyDescent="0.2">
      <c r="A396">
        <v>1999</v>
      </c>
      <c r="B396">
        <v>11</v>
      </c>
      <c r="C396" s="12">
        <v>90.752799999999993</v>
      </c>
      <c r="D396" s="1">
        <v>168.4</v>
      </c>
      <c r="E396" s="1">
        <v>178.4</v>
      </c>
      <c r="F396" s="13">
        <v>5.42</v>
      </c>
      <c r="G396" s="14">
        <v>4.0999999999999996</v>
      </c>
      <c r="H396" s="13">
        <v>2.12</v>
      </c>
      <c r="I396" s="13">
        <v>0.37</v>
      </c>
      <c r="J396" s="8">
        <f t="shared" si="28"/>
        <v>0.15166299999999999</v>
      </c>
      <c r="K396" s="15">
        <v>13811.993434697501</v>
      </c>
      <c r="L396" s="8">
        <f>help_quarterly_to_monthly!N396</f>
        <v>13508.997005238018</v>
      </c>
      <c r="M396" s="8">
        <f t="shared" si="27"/>
        <v>2.242923211412351</v>
      </c>
      <c r="N396" s="10">
        <v>3.2120700000000002E-2</v>
      </c>
      <c r="O396" s="1">
        <v>128.30000000000001</v>
      </c>
      <c r="P396" s="17">
        <v>9.0045663038202495E-2</v>
      </c>
      <c r="Q396" s="10">
        <v>3.5166299999999998E-2</v>
      </c>
      <c r="R396" s="8">
        <v>6.8018599999999999E-2</v>
      </c>
      <c r="S396" s="9">
        <v>0.216945196485749</v>
      </c>
      <c r="T396" s="11">
        <v>8.1100000000000005E-2</v>
      </c>
      <c r="U396" s="11">
        <v>5.5891820619999999</v>
      </c>
      <c r="V396" s="10">
        <v>5.3048032999999997</v>
      </c>
    </row>
    <row r="397" spans="1:22" x14ac:dyDescent="0.2">
      <c r="A397">
        <v>1999</v>
      </c>
      <c r="B397">
        <v>12</v>
      </c>
      <c r="C397" s="12">
        <v>91.478399999999993</v>
      </c>
      <c r="D397" s="1">
        <v>168.8</v>
      </c>
      <c r="E397" s="1">
        <v>178.7</v>
      </c>
      <c r="F397" s="13">
        <v>5.3</v>
      </c>
      <c r="G397" s="14">
        <v>4</v>
      </c>
      <c r="H397" s="13">
        <v>1.91</v>
      </c>
      <c r="I397" s="13">
        <v>0.59</v>
      </c>
      <c r="J397" s="8">
        <f t="shared" si="28"/>
        <v>0.24184099999999997</v>
      </c>
      <c r="K397" s="15">
        <v>13951.831362638301</v>
      </c>
      <c r="L397" s="8">
        <f>help_quarterly_to_monthly!N397</f>
        <v>13558.453296411262</v>
      </c>
      <c r="M397" s="8">
        <f t="shared" si="27"/>
        <v>2.9013491260921231</v>
      </c>
      <c r="N397" s="10">
        <v>4.3008299999999999E-2</v>
      </c>
      <c r="O397" s="1">
        <v>127.8</v>
      </c>
      <c r="P397" s="17">
        <v>-0.136076736403377</v>
      </c>
      <c r="Q397" s="10">
        <v>2.82309E-2</v>
      </c>
      <c r="R397" s="8">
        <v>3.21631E-2</v>
      </c>
      <c r="S397" s="9">
        <v>-0.16968201537013899</v>
      </c>
      <c r="T397" s="11">
        <v>-3.1699999999999999E-2</v>
      </c>
      <c r="U397" s="11">
        <v>5.8263679530000001</v>
      </c>
      <c r="V397" s="10">
        <v>5.45338601</v>
      </c>
    </row>
    <row r="398" spans="1:22" x14ac:dyDescent="0.2">
      <c r="A398">
        <v>2000</v>
      </c>
      <c r="B398">
        <v>1</v>
      </c>
      <c r="C398" s="12">
        <v>91.409199999999998</v>
      </c>
      <c r="D398" s="1">
        <v>169.3</v>
      </c>
      <c r="E398" s="1">
        <v>179.3</v>
      </c>
      <c r="F398" s="13">
        <v>5.45</v>
      </c>
      <c r="G398" s="14">
        <v>4</v>
      </c>
      <c r="H398" s="13">
        <v>1.67</v>
      </c>
      <c r="I398" s="13">
        <v>0.18</v>
      </c>
      <c r="J398" s="8">
        <f t="shared" si="28"/>
        <v>7.3782E-2</v>
      </c>
      <c r="K398" s="15">
        <v>13812.406351637101</v>
      </c>
      <c r="L398" s="8">
        <f>help_quarterly_to_monthly!N398</f>
        <v>13608.090646528804</v>
      </c>
      <c r="M398" s="8">
        <f t="shared" si="27"/>
        <v>1.5014281607568014</v>
      </c>
      <c r="N398" s="10">
        <v>1.00064E-2</v>
      </c>
      <c r="O398" s="1">
        <v>128.30000000000001</v>
      </c>
      <c r="P398" s="17">
        <v>4.3134077713772499E-2</v>
      </c>
      <c r="Q398" s="10">
        <v>-3.2258E-3</v>
      </c>
      <c r="R398" s="8">
        <v>0</v>
      </c>
      <c r="S398" s="9">
        <v>5.9447601317294201E-2</v>
      </c>
      <c r="T398" s="11">
        <v>6.6E-3</v>
      </c>
      <c r="U398" s="11">
        <v>5.8517520349999996</v>
      </c>
      <c r="V398" s="10">
        <v>5.59729367</v>
      </c>
    </row>
    <row r="399" spans="1:22" x14ac:dyDescent="0.2">
      <c r="A399">
        <v>2000</v>
      </c>
      <c r="B399">
        <v>2</v>
      </c>
      <c r="C399" s="12">
        <v>91.724500000000006</v>
      </c>
      <c r="D399" s="1">
        <v>170</v>
      </c>
      <c r="E399" s="1">
        <v>179.4</v>
      </c>
      <c r="F399" s="13">
        <v>5.73</v>
      </c>
      <c r="G399" s="14">
        <v>4.0999999999999996</v>
      </c>
      <c r="H399" s="13">
        <v>1.77</v>
      </c>
      <c r="I399" s="13">
        <v>-0.22</v>
      </c>
      <c r="J399" s="8">
        <f t="shared" si="28"/>
        <v>-9.0177999999999994E-2</v>
      </c>
      <c r="K399" s="15">
        <v>13871.4982248904</v>
      </c>
      <c r="L399" s="8">
        <f>help_quarterly_to_monthly!N399</f>
        <v>13657.909718445519</v>
      </c>
      <c r="M399" s="8">
        <f t="shared" si="27"/>
        <v>1.5638447672297939</v>
      </c>
      <c r="N399" s="10">
        <v>-5.7033100000000003E-2</v>
      </c>
      <c r="O399" s="1">
        <v>129.80000000000001</v>
      </c>
      <c r="P399" s="17">
        <v>0.137519701967425</v>
      </c>
      <c r="Q399" s="10">
        <v>4.8275000000000002E-3</v>
      </c>
      <c r="R399" s="8">
        <v>5.2415999999999999E-3</v>
      </c>
      <c r="S399" s="9">
        <v>0</v>
      </c>
      <c r="T399" s="11">
        <v>1.1599999999999999E-2</v>
      </c>
      <c r="U399" s="11">
        <v>5.8496614569999998</v>
      </c>
      <c r="V399" s="10">
        <v>5.8195407399999999</v>
      </c>
    </row>
    <row r="400" spans="1:22" x14ac:dyDescent="0.2">
      <c r="A400">
        <v>2000</v>
      </c>
      <c r="B400">
        <v>3</v>
      </c>
      <c r="C400" s="12">
        <v>92.082999999999998</v>
      </c>
      <c r="D400" s="1">
        <v>171</v>
      </c>
      <c r="E400" s="1">
        <v>180</v>
      </c>
      <c r="F400" s="13">
        <v>5.85</v>
      </c>
      <c r="G400" s="14">
        <v>4</v>
      </c>
      <c r="H400" s="13">
        <v>2.11</v>
      </c>
      <c r="I400" s="13">
        <v>0.44</v>
      </c>
      <c r="J400" s="8">
        <f t="shared" si="28"/>
        <v>0.18035599999999999</v>
      </c>
      <c r="K400" s="15">
        <v>13951.011673127799</v>
      </c>
      <c r="L400" s="8">
        <f>help_quarterly_to_monthly!N400</f>
        <v>13705.95656122499</v>
      </c>
      <c r="M400" s="8">
        <f t="shared" si="27"/>
        <v>1.7879460715356954</v>
      </c>
      <c r="N400" s="10">
        <v>-1.8536799999999999E-2</v>
      </c>
      <c r="O400" s="1">
        <v>130.80000000000001</v>
      </c>
      <c r="P400" s="17">
        <v>0.410814797054393</v>
      </c>
      <c r="Q400" s="10">
        <v>-3.3723999999999998E-3</v>
      </c>
      <c r="R400" s="8">
        <v>8.1408999999999995E-3</v>
      </c>
      <c r="S400" s="9">
        <v>2.1952534039434E-2</v>
      </c>
      <c r="T400" s="11">
        <v>-1.01E-2</v>
      </c>
      <c r="U400" s="11">
        <v>6.0630262979999996</v>
      </c>
      <c r="V400" s="10">
        <v>5.9994743100000001</v>
      </c>
    </row>
    <row r="401" spans="1:22" x14ac:dyDescent="0.2">
      <c r="A401">
        <v>2000</v>
      </c>
      <c r="B401">
        <v>4</v>
      </c>
      <c r="C401" s="12">
        <v>92.665899999999993</v>
      </c>
      <c r="D401" s="1">
        <v>170.9</v>
      </c>
      <c r="E401" s="1">
        <v>180.3</v>
      </c>
      <c r="F401" s="13">
        <v>6.02</v>
      </c>
      <c r="G401" s="14">
        <v>3.8</v>
      </c>
      <c r="H401" s="13">
        <v>2.41</v>
      </c>
      <c r="I401" s="13">
        <v>0.44</v>
      </c>
      <c r="J401" s="8">
        <f t="shared" si="28"/>
        <v>0.18035599999999999</v>
      </c>
      <c r="K401" s="15">
        <v>14133.1938893152</v>
      </c>
      <c r="L401" s="8">
        <f>help_quarterly_to_monthly!N401</f>
        <v>13754.172426874651</v>
      </c>
      <c r="M401" s="8">
        <f t="shared" si="27"/>
        <v>2.7556835168066396</v>
      </c>
      <c r="N401" s="10">
        <v>-0.03</v>
      </c>
      <c r="O401" s="1">
        <v>130.69999999999999</v>
      </c>
      <c r="P401" s="17">
        <v>0.56584299221920797</v>
      </c>
      <c r="Q401" s="10">
        <v>-6.4451999999999999E-3</v>
      </c>
      <c r="R401" s="8">
        <v>0</v>
      </c>
      <c r="S401" s="9">
        <v>0</v>
      </c>
      <c r="T401" s="11">
        <v>-1E-4</v>
      </c>
      <c r="U401" s="11">
        <v>6.1628009070000003</v>
      </c>
      <c r="V401" s="10">
        <v>5.9890638100000002</v>
      </c>
    </row>
    <row r="402" spans="1:22" x14ac:dyDescent="0.2">
      <c r="A402">
        <v>2000</v>
      </c>
      <c r="B402">
        <v>5</v>
      </c>
      <c r="C402" s="12">
        <v>92.934700000000007</v>
      </c>
      <c r="D402" s="1">
        <v>171.2</v>
      </c>
      <c r="E402" s="1">
        <v>180.7</v>
      </c>
      <c r="F402" s="13">
        <v>6.27</v>
      </c>
      <c r="G402" s="14">
        <v>4</v>
      </c>
      <c r="H402" s="13">
        <v>2.46</v>
      </c>
      <c r="I402" s="13">
        <v>-0.36</v>
      </c>
      <c r="J402" s="8">
        <f t="shared" si="28"/>
        <v>-0.147564</v>
      </c>
      <c r="K402" s="15">
        <v>14113.470357366599</v>
      </c>
      <c r="L402" s="8">
        <f>help_quarterly_to_monthly!N402</f>
        <v>13802.557909996076</v>
      </c>
      <c r="M402" s="8">
        <f t="shared" si="27"/>
        <v>2.2525712219280347</v>
      </c>
      <c r="N402" s="10">
        <v>2.13315E-2</v>
      </c>
      <c r="O402" s="1">
        <v>131.6</v>
      </c>
      <c r="P402" s="17">
        <v>0.74522965056379398</v>
      </c>
      <c r="Q402" s="10">
        <v>3.61292E-2</v>
      </c>
      <c r="R402" s="8">
        <v>4.3125999999999998E-2</v>
      </c>
      <c r="S402" s="9">
        <v>0.356099104429556</v>
      </c>
      <c r="T402" s="11">
        <v>6.1800000000000001E-2</v>
      </c>
      <c r="U402" s="11">
        <v>6.6230199040000004</v>
      </c>
      <c r="V402" s="10">
        <v>6.2497455500000001</v>
      </c>
    </row>
    <row r="403" spans="1:22" x14ac:dyDescent="0.2">
      <c r="A403">
        <v>2000</v>
      </c>
      <c r="B403">
        <v>6</v>
      </c>
      <c r="C403" s="12">
        <v>93.001800000000003</v>
      </c>
      <c r="D403" s="1">
        <v>172.2</v>
      </c>
      <c r="E403" s="1">
        <v>181.1</v>
      </c>
      <c r="F403" s="13">
        <v>6.53</v>
      </c>
      <c r="G403" s="14">
        <v>4</v>
      </c>
      <c r="H403" s="13">
        <v>2.38</v>
      </c>
      <c r="I403" s="13">
        <v>0.13</v>
      </c>
      <c r="J403" s="8">
        <f t="shared" si="28"/>
        <v>5.3287000000000001E-2</v>
      </c>
      <c r="K403" s="15">
        <v>14146.4084864714</v>
      </c>
      <c r="L403" s="8">
        <f>help_quarterly_to_monthly!N403</f>
        <v>13848.439416697171</v>
      </c>
      <c r="M403" s="8">
        <f t="shared" si="27"/>
        <v>2.1516436676248585</v>
      </c>
      <c r="N403" s="10">
        <v>1.7498300000000001E-2</v>
      </c>
      <c r="O403" s="1">
        <v>133.80000000000001</v>
      </c>
      <c r="P403" s="17">
        <v>0.78122488480442098</v>
      </c>
      <c r="Q403" s="10">
        <v>3.23699E-2</v>
      </c>
      <c r="R403" s="8">
        <v>-9.3120000000000008E-3</v>
      </c>
      <c r="S403" s="9">
        <v>7.4826871178209395E-2</v>
      </c>
      <c r="T403" s="11">
        <v>3.0999999999999999E-3</v>
      </c>
      <c r="U403" s="11">
        <v>6.4607006929999997</v>
      </c>
      <c r="V403" s="10">
        <v>6.1263060999999999</v>
      </c>
    </row>
    <row r="404" spans="1:22" x14ac:dyDescent="0.2">
      <c r="A404">
        <v>2000</v>
      </c>
      <c r="B404">
        <v>7</v>
      </c>
      <c r="C404" s="12">
        <v>92.837299999999999</v>
      </c>
      <c r="D404" s="1">
        <v>172.7</v>
      </c>
      <c r="E404" s="1">
        <v>181.5</v>
      </c>
      <c r="F404" s="13">
        <v>6.54</v>
      </c>
      <c r="G404" s="14">
        <v>4</v>
      </c>
      <c r="H404" s="13">
        <v>2.2999999999999998</v>
      </c>
      <c r="I404" s="13">
        <v>-0.27</v>
      </c>
      <c r="J404" s="8">
        <f t="shared" si="28"/>
        <v>-0.11067300000000001</v>
      </c>
      <c r="K404" s="15">
        <v>14056.743493022699</v>
      </c>
      <c r="L404" s="8">
        <f>help_quarterly_to_monthly!N404</f>
        <v>13894.473439523963</v>
      </c>
      <c r="M404" s="8">
        <f t="shared" si="27"/>
        <v>1.1678747971632042</v>
      </c>
      <c r="N404" s="10">
        <v>-2.24998E-2</v>
      </c>
      <c r="O404" s="1">
        <v>133.69999999999999</v>
      </c>
      <c r="P404" s="17">
        <v>0.86590038485741505</v>
      </c>
      <c r="Q404" s="10">
        <v>-1.3509E-2</v>
      </c>
      <c r="R404" s="8">
        <v>0</v>
      </c>
      <c r="S404" s="9">
        <v>0</v>
      </c>
      <c r="T404" s="11">
        <v>1.8100000000000002E-2</v>
      </c>
      <c r="U404" s="11">
        <v>6.40821255</v>
      </c>
      <c r="V404" s="10">
        <v>6.22746932</v>
      </c>
    </row>
    <row r="405" spans="1:22" x14ac:dyDescent="0.2">
      <c r="A405">
        <v>2000</v>
      </c>
      <c r="B405">
        <v>8</v>
      </c>
      <c r="C405" s="12">
        <v>92.590999999999994</v>
      </c>
      <c r="D405" s="1">
        <v>172.7</v>
      </c>
      <c r="E405" s="1">
        <v>181.9</v>
      </c>
      <c r="F405" s="13">
        <v>6.5</v>
      </c>
      <c r="G405" s="14">
        <v>4.0999999999999996</v>
      </c>
      <c r="H405" s="13">
        <v>2.4300000000000002</v>
      </c>
      <c r="I405" s="13">
        <v>-0.38</v>
      </c>
      <c r="J405" s="8">
        <f t="shared" si="28"/>
        <v>-0.15576199999999998</v>
      </c>
      <c r="K405" s="15">
        <v>14171.3962430013</v>
      </c>
      <c r="L405" s="8">
        <f>help_quarterly_to_monthly!N405</f>
        <v>13940.660485459992</v>
      </c>
      <c r="M405" s="8">
        <f t="shared" si="27"/>
        <v>1.6551278741919306</v>
      </c>
      <c r="N405" s="10">
        <v>-5.5516000000000003E-3</v>
      </c>
      <c r="O405" s="1">
        <v>132.9</v>
      </c>
      <c r="P405" s="17">
        <v>1.01527844423533</v>
      </c>
      <c r="Q405" s="10">
        <v>1.6129E-3</v>
      </c>
      <c r="R405" s="8">
        <v>1.7969300000000001E-2</v>
      </c>
      <c r="S405" s="9">
        <v>-4.0329585414780898E-2</v>
      </c>
      <c r="T405" s="11">
        <v>2.6800000000000001E-2</v>
      </c>
      <c r="U405" s="11">
        <v>6.3892446090000004</v>
      </c>
      <c r="V405" s="10">
        <v>6.3063343600000001</v>
      </c>
    </row>
    <row r="406" spans="1:22" x14ac:dyDescent="0.2">
      <c r="A406">
        <v>2000</v>
      </c>
      <c r="B406">
        <v>9</v>
      </c>
      <c r="C406" s="12">
        <v>92.982699999999994</v>
      </c>
      <c r="D406" s="1">
        <v>173.6</v>
      </c>
      <c r="E406" s="1">
        <v>182.3</v>
      </c>
      <c r="F406" s="13">
        <v>6.52</v>
      </c>
      <c r="G406" s="14">
        <v>3.9</v>
      </c>
      <c r="H406" s="13">
        <v>2.5499999999999998</v>
      </c>
      <c r="I406" s="13">
        <v>0.36</v>
      </c>
      <c r="J406" s="8">
        <f t="shared" si="28"/>
        <v>0.147564</v>
      </c>
      <c r="K406" s="15">
        <v>14208.030251365301</v>
      </c>
      <c r="L406" s="8">
        <f>help_quarterly_to_monthly!N406</f>
        <v>13984.105434780917</v>
      </c>
      <c r="M406" s="8">
        <f t="shared" si="27"/>
        <v>1.6012809516398718</v>
      </c>
      <c r="N406" s="10">
        <v>-1.1658399999999999E-2</v>
      </c>
      <c r="O406" s="1">
        <v>134.69999999999999</v>
      </c>
      <c r="P406" s="17">
        <v>1.1282799771656</v>
      </c>
      <c r="Q406" s="10">
        <v>3.3871999999999999E-3</v>
      </c>
      <c r="R406" s="8">
        <v>0</v>
      </c>
      <c r="S406" s="9">
        <v>2.55736457655866E-2</v>
      </c>
      <c r="T406" s="11">
        <v>1.4999999999999999E-2</v>
      </c>
      <c r="U406" s="11">
        <v>6.5205523149999998</v>
      </c>
      <c r="V406" s="10">
        <v>6.2253039100000001</v>
      </c>
    </row>
    <row r="407" spans="1:22" x14ac:dyDescent="0.2">
      <c r="A407">
        <v>2000</v>
      </c>
      <c r="B407">
        <v>10</v>
      </c>
      <c r="C407" s="12">
        <v>92.64</v>
      </c>
      <c r="D407" s="1">
        <v>173.9</v>
      </c>
      <c r="E407" s="1">
        <v>182.6</v>
      </c>
      <c r="F407" s="13">
        <v>6.51</v>
      </c>
      <c r="G407" s="14">
        <v>3.9</v>
      </c>
      <c r="H407" s="13">
        <v>2.6</v>
      </c>
      <c r="I407" s="13">
        <v>-0.52</v>
      </c>
      <c r="J407" s="8">
        <f t="shared" si="28"/>
        <v>-0.213148</v>
      </c>
      <c r="K407" s="15">
        <v>14247.132773138501</v>
      </c>
      <c r="L407" s="8">
        <f>help_quarterly_to_monthly!N407</f>
        <v>14027.685776798873</v>
      </c>
      <c r="M407" s="8">
        <f t="shared" si="27"/>
        <v>1.5643848873674093</v>
      </c>
      <c r="N407" s="10">
        <v>0</v>
      </c>
      <c r="O407" s="1">
        <v>135.4</v>
      </c>
      <c r="P407" s="17">
        <v>1.5283508930880201</v>
      </c>
      <c r="Q407" s="10">
        <v>2.3387000000000002E-2</v>
      </c>
      <c r="R407" s="8">
        <v>3.1513800000000002E-2</v>
      </c>
      <c r="S407" s="9">
        <v>0</v>
      </c>
      <c r="T407" s="11">
        <v>0.04</v>
      </c>
      <c r="U407" s="11">
        <v>6.6467520990000004</v>
      </c>
      <c r="V407" s="10">
        <v>6.2600046499999999</v>
      </c>
    </row>
    <row r="408" spans="1:22" x14ac:dyDescent="0.2">
      <c r="A408">
        <v>2000</v>
      </c>
      <c r="B408">
        <v>11</v>
      </c>
      <c r="C408" s="12">
        <v>92.660399999999996</v>
      </c>
      <c r="D408" s="1">
        <v>174.2</v>
      </c>
      <c r="E408" s="1">
        <v>183.1</v>
      </c>
      <c r="F408" s="13">
        <v>6.51</v>
      </c>
      <c r="G408" s="14">
        <v>3.9</v>
      </c>
      <c r="H408" s="13">
        <v>2.56</v>
      </c>
      <c r="I408" s="13">
        <v>-0.36</v>
      </c>
      <c r="J408" s="8">
        <f t="shared" si="28"/>
        <v>-0.147564</v>
      </c>
      <c r="K408" s="15">
        <v>14232.5356552762</v>
      </c>
      <c r="L408" s="8">
        <f>help_quarterly_to_monthly!N408</f>
        <v>14071.40193345433</v>
      </c>
      <c r="M408" s="8">
        <f t="shared" si="27"/>
        <v>1.1451149116761483</v>
      </c>
      <c r="N408" s="10">
        <v>-5.3279E-3</v>
      </c>
      <c r="O408" s="1">
        <v>135</v>
      </c>
      <c r="P408" s="17">
        <v>1.61190415029393</v>
      </c>
      <c r="Q408" s="10">
        <v>1.6129E-3</v>
      </c>
      <c r="R408" s="8">
        <v>1.11264E-2</v>
      </c>
      <c r="S408" s="9">
        <v>7.7759250970730706E-2</v>
      </c>
      <c r="T408" s="11">
        <v>2.06E-2</v>
      </c>
      <c r="U408" s="11">
        <v>6.4356901110000004</v>
      </c>
      <c r="V408" s="10">
        <v>6.3124322700000004</v>
      </c>
    </row>
    <row r="409" spans="1:22" x14ac:dyDescent="0.2">
      <c r="A409">
        <v>2000</v>
      </c>
      <c r="B409">
        <v>12</v>
      </c>
      <c r="C409" s="12">
        <v>92.345699999999994</v>
      </c>
      <c r="D409" s="1">
        <v>174.6</v>
      </c>
      <c r="E409" s="1">
        <v>183.3</v>
      </c>
      <c r="F409" s="13">
        <v>6.4</v>
      </c>
      <c r="G409" s="14">
        <v>3.9</v>
      </c>
      <c r="H409" s="13">
        <v>2.78</v>
      </c>
      <c r="I409" s="13">
        <v>-0.27</v>
      </c>
      <c r="J409" s="8">
        <f t="shared" si="28"/>
        <v>-0.11067300000000001</v>
      </c>
      <c r="K409" s="15">
        <v>14210.5500358191</v>
      </c>
      <c r="L409" s="8">
        <f>help_quarterly_to_monthly!N409</f>
        <v>14112.475302601488</v>
      </c>
      <c r="M409" s="8">
        <f t="shared" si="27"/>
        <v>0.69495061011397574</v>
      </c>
      <c r="N409" s="10">
        <v>2.24199E-2</v>
      </c>
      <c r="O409" s="1">
        <v>136.19999999999999</v>
      </c>
      <c r="P409" s="17">
        <v>1.6075234048496201</v>
      </c>
      <c r="Q409" s="10">
        <v>-2.0967E-3</v>
      </c>
      <c r="R409" s="8">
        <v>2.9225500000000001E-2</v>
      </c>
      <c r="S409" s="9">
        <v>-0.251755872349193</v>
      </c>
      <c r="T409" s="11">
        <v>2.23E-2</v>
      </c>
      <c r="U409" s="11">
        <v>5.9889543060000001</v>
      </c>
      <c r="V409" s="10">
        <v>5.9605002999999996</v>
      </c>
    </row>
    <row r="410" spans="1:22" x14ac:dyDescent="0.2">
      <c r="A410">
        <v>2001</v>
      </c>
      <c r="B410">
        <v>1</v>
      </c>
      <c r="C410" s="12">
        <v>91.890799999999999</v>
      </c>
      <c r="D410" s="1">
        <v>175.6</v>
      </c>
      <c r="E410" s="1">
        <v>183.9</v>
      </c>
      <c r="F410" s="13">
        <v>5.98</v>
      </c>
      <c r="G410" s="14">
        <v>4.2</v>
      </c>
      <c r="H410" s="13">
        <v>2.77</v>
      </c>
      <c r="I410" s="13">
        <v>-0.69</v>
      </c>
      <c r="J410" s="8">
        <f t="shared" si="28"/>
        <v>-0.28283099999999994</v>
      </c>
      <c r="K410" s="15">
        <v>14214.5099660659</v>
      </c>
      <c r="L410" s="8">
        <f>help_quarterly_to_monthly!N410</f>
        <v>14153.668561839275</v>
      </c>
      <c r="M410" s="8">
        <f t="shared" si="27"/>
        <v>0.42986314085851074</v>
      </c>
      <c r="N410" s="10">
        <v>-0.3290555</v>
      </c>
      <c r="O410" s="1">
        <v>140</v>
      </c>
      <c r="P410" s="17">
        <v>1.1490826049365599</v>
      </c>
      <c r="Q410" s="10">
        <v>-0.14225789999999999</v>
      </c>
      <c r="R410" s="8">
        <v>-0.14083909999999999</v>
      </c>
      <c r="S410" s="9">
        <v>6.3318706200469199E-2</v>
      </c>
      <c r="T410" s="11">
        <v>-4.7500000000000001E-2</v>
      </c>
      <c r="U410" s="11">
        <v>5.0428576060000001</v>
      </c>
      <c r="V410" s="10">
        <v>5.1745546600000001</v>
      </c>
    </row>
    <row r="411" spans="1:22" x14ac:dyDescent="0.2">
      <c r="A411">
        <v>2001</v>
      </c>
      <c r="B411">
        <v>2</v>
      </c>
      <c r="C411" s="12">
        <v>91.2851</v>
      </c>
      <c r="D411" s="1">
        <v>176</v>
      </c>
      <c r="E411" s="1">
        <v>184.4</v>
      </c>
      <c r="F411" s="13">
        <v>5.49</v>
      </c>
      <c r="G411" s="14">
        <v>4.2</v>
      </c>
      <c r="H411" s="13">
        <v>2.77</v>
      </c>
      <c r="I411" s="13">
        <v>-0.56000000000000005</v>
      </c>
      <c r="J411" s="8">
        <f t="shared" si="28"/>
        <v>-0.22954400000000003</v>
      </c>
      <c r="K411" s="15">
        <v>14185.276840599699</v>
      </c>
      <c r="L411" s="8">
        <f>help_quarterly_to_monthly!N411</f>
        <v>14194.982061117895</v>
      </c>
      <c r="M411" s="8">
        <f t="shared" si="27"/>
        <v>-6.8370783960192139E-2</v>
      </c>
      <c r="N411" s="10">
        <v>8.5135000000000002E-3</v>
      </c>
      <c r="O411" s="1">
        <v>137.4</v>
      </c>
      <c r="P411" s="17">
        <v>1.1703115345681001</v>
      </c>
      <c r="Q411" s="10">
        <v>1.9364599999999999E-2</v>
      </c>
      <c r="R411" s="8">
        <v>0</v>
      </c>
      <c r="S411" s="9">
        <v>0</v>
      </c>
      <c r="T411" s="11">
        <v>7.2400000000000006E-2</v>
      </c>
      <c r="U411" s="11">
        <v>4.7619666030000003</v>
      </c>
      <c r="V411" s="10">
        <v>4.9080291100000002</v>
      </c>
    </row>
    <row r="412" spans="1:22" x14ac:dyDescent="0.2">
      <c r="A412">
        <v>2001</v>
      </c>
      <c r="B412">
        <v>3</v>
      </c>
      <c r="C412" s="12">
        <v>91.058499999999995</v>
      </c>
      <c r="D412" s="1">
        <v>176.1</v>
      </c>
      <c r="E412" s="1">
        <v>184.7</v>
      </c>
      <c r="F412" s="13">
        <v>5.31</v>
      </c>
      <c r="G412" s="14">
        <v>4.3</v>
      </c>
      <c r="H412" s="13">
        <v>2.95</v>
      </c>
      <c r="I412" s="13">
        <v>-0.69</v>
      </c>
      <c r="J412" s="8">
        <f t="shared" si="28"/>
        <v>-0.28283099999999994</v>
      </c>
      <c r="K412" s="15">
        <v>14151.000346336599</v>
      </c>
      <c r="L412" s="8">
        <f>help_quarterly_to_monthly!N412</f>
        <v>14233.728755604632</v>
      </c>
      <c r="M412" s="8">
        <f t="shared" si="27"/>
        <v>-0.58121389474601326</v>
      </c>
      <c r="N412" s="10">
        <v>2.7274799999999998E-2</v>
      </c>
      <c r="O412" s="1">
        <v>135.9</v>
      </c>
      <c r="P412" s="17">
        <v>1.1026869177357601</v>
      </c>
      <c r="Q412" s="10">
        <v>-2.9032200000000001E-2</v>
      </c>
      <c r="R412" s="8">
        <v>-5.9033700000000001E-2</v>
      </c>
      <c r="S412" s="9">
        <v>-0.84452612456592402</v>
      </c>
      <c r="T412" s="11">
        <v>-4.48E-2</v>
      </c>
      <c r="U412" s="11">
        <v>4.2951606059999996</v>
      </c>
      <c r="V412" s="10">
        <v>4.4631460199999999</v>
      </c>
    </row>
    <row r="413" spans="1:22" x14ac:dyDescent="0.2">
      <c r="A413">
        <v>2001</v>
      </c>
      <c r="B413">
        <v>4</v>
      </c>
      <c r="C413" s="12">
        <v>90.738399999999999</v>
      </c>
      <c r="D413" s="1">
        <v>176.4</v>
      </c>
      <c r="E413" s="1">
        <v>185.1</v>
      </c>
      <c r="F413" s="13">
        <v>4.8</v>
      </c>
      <c r="G413" s="14">
        <v>4.4000000000000004</v>
      </c>
      <c r="H413" s="13">
        <v>2.93</v>
      </c>
      <c r="I413" s="13">
        <v>-0.89</v>
      </c>
      <c r="J413" s="8">
        <f t="shared" si="28"/>
        <v>-0.364811</v>
      </c>
      <c r="K413" s="15">
        <v>14259.7794310505</v>
      </c>
      <c r="L413" s="8">
        <f>help_quarterly_to_monthly!N413</f>
        <v>14272.581213263653</v>
      </c>
      <c r="M413" s="8">
        <f t="shared" si="27"/>
        <v>-8.9694933396189391E-2</v>
      </c>
      <c r="N413" s="10">
        <v>-0.14639379999999999</v>
      </c>
      <c r="O413" s="1">
        <v>136.4</v>
      </c>
      <c r="P413" s="17">
        <v>0.92568265063605204</v>
      </c>
      <c r="Q413" s="10">
        <v>-0.20630119999999999</v>
      </c>
      <c r="R413" s="8">
        <v>-0.24348790000000001</v>
      </c>
      <c r="S413" s="9">
        <v>0</v>
      </c>
      <c r="T413" s="11">
        <v>-0.33979999999999999</v>
      </c>
      <c r="U413" s="11">
        <v>3.828809841</v>
      </c>
      <c r="V413" s="10">
        <v>3.9783738400000002</v>
      </c>
    </row>
    <row r="414" spans="1:22" x14ac:dyDescent="0.2">
      <c r="A414">
        <v>2001</v>
      </c>
      <c r="B414">
        <v>5</v>
      </c>
      <c r="C414" s="12">
        <v>90.2607</v>
      </c>
      <c r="D414" s="1">
        <v>177.3</v>
      </c>
      <c r="E414" s="1">
        <v>185.3</v>
      </c>
      <c r="F414" s="13">
        <v>4.21</v>
      </c>
      <c r="G414" s="14">
        <v>4.3</v>
      </c>
      <c r="H414" s="13">
        <v>2.68</v>
      </c>
      <c r="I414" s="13">
        <v>-0.44</v>
      </c>
      <c r="J414" s="8">
        <f t="shared" si="28"/>
        <v>-0.18035599999999999</v>
      </c>
      <c r="K414" s="15">
        <v>14328.0184158838</v>
      </c>
      <c r="L414" s="8">
        <f>help_quarterly_to_monthly!N414</f>
        <v>14311.539722786696</v>
      </c>
      <c r="M414" s="8">
        <f t="shared" si="27"/>
        <v>0.11514269894290496</v>
      </c>
      <c r="N414" s="10">
        <v>-0.30103869999999999</v>
      </c>
      <c r="O414" s="1">
        <v>136.80000000000001</v>
      </c>
      <c r="P414" s="17">
        <v>0.78487363632068896</v>
      </c>
      <c r="Q414" s="10">
        <v>-0.2864408</v>
      </c>
      <c r="R414" s="8">
        <v>-8.59066E-2</v>
      </c>
      <c r="S414" s="9">
        <v>-0.39718525816147798</v>
      </c>
      <c r="T414" s="11">
        <v>-7.8299999999999995E-2</v>
      </c>
      <c r="U414" s="11">
        <v>3.2276127529999998</v>
      </c>
      <c r="V414" s="10">
        <v>3.7006055199999999</v>
      </c>
    </row>
    <row r="415" spans="1:22" x14ac:dyDescent="0.2">
      <c r="A415">
        <v>2001</v>
      </c>
      <c r="B415">
        <v>6</v>
      </c>
      <c r="C415" s="12">
        <v>89.781099999999995</v>
      </c>
      <c r="D415" s="1">
        <v>177.7</v>
      </c>
      <c r="E415" s="1">
        <v>186</v>
      </c>
      <c r="F415" s="13">
        <v>3.97</v>
      </c>
      <c r="G415" s="14">
        <v>4.5</v>
      </c>
      <c r="H415" s="13">
        <v>2.69</v>
      </c>
      <c r="I415" s="13">
        <v>-0.92</v>
      </c>
      <c r="J415" s="8">
        <f t="shared" si="28"/>
        <v>-0.377108</v>
      </c>
      <c r="K415" s="15">
        <v>14228.833268385801</v>
      </c>
      <c r="L415" s="8">
        <f>help_quarterly_to_monthly!N415</f>
        <v>14348.023168319451</v>
      </c>
      <c r="M415" s="8">
        <f t="shared" si="27"/>
        <v>-0.83070607382920159</v>
      </c>
      <c r="N415" s="10">
        <v>-2.9752299999999999E-2</v>
      </c>
      <c r="O415" s="1">
        <v>135.5</v>
      </c>
      <c r="P415" s="17">
        <v>1.0147896834732399</v>
      </c>
      <c r="Q415" s="10">
        <v>-5.3225799999999997E-2</v>
      </c>
      <c r="R415" s="8">
        <v>6.1883199999999999E-2</v>
      </c>
      <c r="S415" s="9">
        <v>-0.11811528749636099</v>
      </c>
      <c r="T415" s="11">
        <v>8.9399999999999993E-2</v>
      </c>
      <c r="U415" s="11">
        <v>3.2721583139999999</v>
      </c>
      <c r="V415" s="10">
        <v>3.5219091200000001</v>
      </c>
    </row>
    <row r="416" spans="1:22" x14ac:dyDescent="0.2">
      <c r="A416">
        <v>2001</v>
      </c>
      <c r="B416">
        <v>7</v>
      </c>
      <c r="C416" s="12">
        <v>89.235200000000006</v>
      </c>
      <c r="D416" s="1">
        <v>177.4</v>
      </c>
      <c r="E416" s="1">
        <v>186.4</v>
      </c>
      <c r="F416" s="13">
        <v>3.77</v>
      </c>
      <c r="G416" s="14">
        <v>4.5999999999999996</v>
      </c>
      <c r="H416" s="13">
        <v>2.73</v>
      </c>
      <c r="I416" s="13">
        <v>-0.5</v>
      </c>
      <c r="J416" s="8">
        <f t="shared" si="28"/>
        <v>-0.20494999999999999</v>
      </c>
      <c r="K416" s="15">
        <v>14183.2096674235</v>
      </c>
      <c r="L416" s="8">
        <f>help_quarterly_to_monthly!N416</f>
        <v>14384.599618645827</v>
      </c>
      <c r="M416" s="8">
        <f t="shared" si="27"/>
        <v>-1.4000386285432542</v>
      </c>
      <c r="N416" s="10">
        <v>9.10001E-2</v>
      </c>
      <c r="O416" s="1">
        <v>133.4</v>
      </c>
      <c r="P416" s="17">
        <v>0.78735412072012401</v>
      </c>
      <c r="Q416" s="10">
        <v>6.5000100000000005E-2</v>
      </c>
      <c r="R416" s="8">
        <v>0</v>
      </c>
      <c r="S416" s="9">
        <v>0</v>
      </c>
      <c r="T416" s="11">
        <v>1.44E-2</v>
      </c>
      <c r="U416" s="11">
        <v>3.0456881020000002</v>
      </c>
      <c r="V416" s="10">
        <v>3.52782448</v>
      </c>
    </row>
    <row r="417" spans="1:22" x14ac:dyDescent="0.2">
      <c r="A417">
        <v>2001</v>
      </c>
      <c r="B417">
        <v>8</v>
      </c>
      <c r="C417" s="12">
        <v>89.156999999999996</v>
      </c>
      <c r="D417" s="1">
        <v>177.4</v>
      </c>
      <c r="E417" s="1">
        <v>186.7</v>
      </c>
      <c r="F417" s="13">
        <v>3.65</v>
      </c>
      <c r="G417" s="14">
        <v>4.9000000000000004</v>
      </c>
      <c r="H417" s="13">
        <v>2.88</v>
      </c>
      <c r="I417" s="13">
        <v>-0.43</v>
      </c>
      <c r="J417" s="8">
        <f t="shared" si="28"/>
        <v>-0.176257</v>
      </c>
      <c r="K417" s="15">
        <v>14347.2515154098</v>
      </c>
      <c r="L417" s="8">
        <f>help_quarterly_to_monthly!N417</f>
        <v>14421.269310856636</v>
      </c>
      <c r="M417" s="8">
        <f t="shared" si="27"/>
        <v>-0.51325437346291247</v>
      </c>
      <c r="N417" s="10">
        <v>5.4964999999999996E-3</v>
      </c>
      <c r="O417" s="1">
        <v>133.4</v>
      </c>
      <c r="P417" s="17">
        <v>0.75837517938085597</v>
      </c>
      <c r="Q417" s="10">
        <v>-7.0968000000000003E-3</v>
      </c>
      <c r="R417" s="8">
        <v>-1.2824500000000001E-2</v>
      </c>
      <c r="S417" s="9">
        <v>-0.58693376569925804</v>
      </c>
      <c r="T417" s="11">
        <v>-9.5999999999999992E-3</v>
      </c>
      <c r="U417" s="11">
        <v>2.832883985</v>
      </c>
      <c r="V417" s="10">
        <v>3.3448986000000001</v>
      </c>
    </row>
    <row r="418" spans="1:22" x14ac:dyDescent="0.2">
      <c r="A418">
        <v>2001</v>
      </c>
      <c r="B418">
        <v>9</v>
      </c>
      <c r="C418" s="12">
        <v>88.674899999999994</v>
      </c>
      <c r="D418" s="1">
        <v>178.1</v>
      </c>
      <c r="E418" s="1">
        <v>187.1</v>
      </c>
      <c r="F418" s="13">
        <v>3.07</v>
      </c>
      <c r="G418" s="14">
        <v>5</v>
      </c>
      <c r="H418" s="13">
        <v>3.3</v>
      </c>
      <c r="I418" s="13">
        <v>-1.1000000000000001</v>
      </c>
      <c r="J418" s="8">
        <f t="shared" si="28"/>
        <v>-0.45089000000000001</v>
      </c>
      <c r="K418" s="15">
        <v>14114.5181100021</v>
      </c>
      <c r="L418" s="8">
        <f>help_quarterly_to_monthly!N418</f>
        <v>14455.838498148121</v>
      </c>
      <c r="M418" s="8">
        <f t="shared" si="27"/>
        <v>-2.3611248022018638</v>
      </c>
      <c r="N418" s="10">
        <v>9.9933000000000001E-3</v>
      </c>
      <c r="O418" s="1">
        <v>133.30000000000001</v>
      </c>
      <c r="P418" s="17">
        <v>1.2213756402191001</v>
      </c>
      <c r="Q418" s="10">
        <v>-1.29032E-2</v>
      </c>
      <c r="R418" s="8">
        <v>0</v>
      </c>
      <c r="S418" s="9">
        <v>-5.9390186186913897E-4</v>
      </c>
      <c r="T418" s="11">
        <v>-1.4E-3</v>
      </c>
      <c r="U418" s="11">
        <v>2.1729596259999999</v>
      </c>
      <c r="V418" s="10">
        <v>2.56240369</v>
      </c>
    </row>
    <row r="419" spans="1:22" x14ac:dyDescent="0.2">
      <c r="A419">
        <v>2001</v>
      </c>
      <c r="B419">
        <v>10</v>
      </c>
      <c r="C419" s="12">
        <v>88.405100000000004</v>
      </c>
      <c r="D419" s="1">
        <v>177.6</v>
      </c>
      <c r="E419" s="1">
        <v>187.4</v>
      </c>
      <c r="F419" s="13">
        <v>2.4900000000000002</v>
      </c>
      <c r="G419" s="14">
        <v>5.3</v>
      </c>
      <c r="H419" s="13">
        <v>3.34</v>
      </c>
      <c r="I419" s="13">
        <v>-0.2</v>
      </c>
      <c r="J419" s="8">
        <f t="shared" si="28"/>
        <v>-8.1979999999999997E-2</v>
      </c>
      <c r="K419" s="15">
        <v>14235.202393351599</v>
      </c>
      <c r="L419" s="8">
        <f>help_quarterly_to_monthly!N419</f>
        <v>14490.490551148901</v>
      </c>
      <c r="M419" s="8">
        <f t="shared" si="27"/>
        <v>-1.761763391626936</v>
      </c>
      <c r="N419" s="10">
        <v>-3.62127E-2</v>
      </c>
      <c r="O419" s="1">
        <v>130.30000000000001</v>
      </c>
      <c r="P419" s="17">
        <v>1.03717586031232</v>
      </c>
      <c r="Q419" s="10">
        <v>-3.8709599999999997E-2</v>
      </c>
      <c r="R419" s="8">
        <v>-3.3409800000000003E-2</v>
      </c>
      <c r="S419" s="9">
        <v>-0.16327703181276701</v>
      </c>
      <c r="T419" s="11">
        <v>1.5100000000000001E-2</v>
      </c>
      <c r="U419" s="11">
        <v>1.5747523880000001</v>
      </c>
      <c r="V419" s="10">
        <v>2.0500268699999999</v>
      </c>
    </row>
    <row r="420" spans="1:22" x14ac:dyDescent="0.2">
      <c r="A420">
        <v>2001</v>
      </c>
      <c r="B420">
        <v>11</v>
      </c>
      <c r="C420" s="12">
        <v>87.885999999999996</v>
      </c>
      <c r="D420" s="1">
        <v>177.5</v>
      </c>
      <c r="E420" s="1">
        <v>188.1</v>
      </c>
      <c r="F420" s="13">
        <v>2.09</v>
      </c>
      <c r="G420" s="14">
        <v>5.5</v>
      </c>
      <c r="H420" s="13">
        <v>3.16</v>
      </c>
      <c r="I420" s="13">
        <v>-0.78</v>
      </c>
      <c r="J420" s="8">
        <f t="shared" si="28"/>
        <v>-0.31972200000000001</v>
      </c>
      <c r="K420" s="15">
        <v>14159.347047855599</v>
      </c>
      <c r="L420" s="8">
        <f>help_quarterly_to_monthly!N420</f>
        <v>14525.225668496101</v>
      </c>
      <c r="M420" s="8">
        <f t="shared" si="27"/>
        <v>-2.5189186659871243</v>
      </c>
      <c r="N420" s="10">
        <v>-0.12620709999999999</v>
      </c>
      <c r="O420" s="1">
        <v>129.80000000000001</v>
      </c>
      <c r="P420" s="17">
        <v>-3.9804552313488901E-2</v>
      </c>
      <c r="Q420" s="10">
        <v>-0.1179571</v>
      </c>
      <c r="R420" s="8">
        <v>-9.6790600000000004E-2</v>
      </c>
      <c r="S420" s="9">
        <v>0</v>
      </c>
      <c r="T420" s="11">
        <v>-8.4900000000000003E-2</v>
      </c>
      <c r="U420" s="11">
        <v>1.13321882</v>
      </c>
      <c r="V420" s="10">
        <v>1.7675371900000001</v>
      </c>
    </row>
    <row r="421" spans="1:22" x14ac:dyDescent="0.2">
      <c r="A421">
        <v>2001</v>
      </c>
      <c r="B421">
        <v>12</v>
      </c>
      <c r="C421" s="12">
        <v>87.851799999999997</v>
      </c>
      <c r="D421" s="1">
        <v>177.4</v>
      </c>
      <c r="E421" s="1">
        <v>188.4</v>
      </c>
      <c r="F421" s="13">
        <v>1.82</v>
      </c>
      <c r="G421" s="14">
        <v>5.7</v>
      </c>
      <c r="H421" s="13">
        <v>2.96</v>
      </c>
      <c r="I421" s="13">
        <v>-0.31</v>
      </c>
      <c r="J421" s="8">
        <f t="shared" si="28"/>
        <v>-0.12706899999999999</v>
      </c>
      <c r="K421" s="15">
        <v>14367.934623617501</v>
      </c>
      <c r="L421" s="8">
        <f>help_quarterly_to_monthly!N421</f>
        <v>14558.077204864834</v>
      </c>
      <c r="M421" s="8">
        <f t="shared" si="27"/>
        <v>-1.3060968050354504</v>
      </c>
      <c r="N421" s="10">
        <v>-3.0250099999999999E-2</v>
      </c>
      <c r="O421" s="1">
        <v>128.1</v>
      </c>
      <c r="P421" s="17">
        <v>0.419366952692793</v>
      </c>
      <c r="Q421" s="10">
        <v>-4.3655899999999997E-2</v>
      </c>
      <c r="R421" s="8">
        <v>-3.6217300000000001E-2</v>
      </c>
      <c r="S421" s="9">
        <v>-0.238859751763562</v>
      </c>
      <c r="T421" s="11">
        <v>2.1100000000000001E-2</v>
      </c>
      <c r="U421" s="11">
        <v>0.67466698309999995</v>
      </c>
      <c r="V421" s="10">
        <v>1.6476196400000001</v>
      </c>
    </row>
    <row r="422" spans="1:22" x14ac:dyDescent="0.2">
      <c r="A422">
        <v>2002</v>
      </c>
      <c r="B422">
        <v>1</v>
      </c>
      <c r="C422" s="12">
        <v>88.463399999999993</v>
      </c>
      <c r="D422" s="1">
        <v>177.7</v>
      </c>
      <c r="E422" s="1">
        <v>188.7</v>
      </c>
      <c r="F422" s="13">
        <v>1.73</v>
      </c>
      <c r="G422" s="14">
        <v>5.7</v>
      </c>
      <c r="H422" s="13">
        <v>2.83</v>
      </c>
      <c r="I422" s="13">
        <v>-0.06</v>
      </c>
      <c r="J422" s="8">
        <f t="shared" si="28"/>
        <v>-2.4593999999999998E-2</v>
      </c>
      <c r="K422" s="15">
        <v>14408.6337217687</v>
      </c>
      <c r="L422" s="8">
        <f>help_quarterly_to_monthly!N422</f>
        <v>14591.003041176769</v>
      </c>
      <c r="M422" s="8">
        <f t="shared" si="27"/>
        <v>-1.2498751380793482</v>
      </c>
      <c r="N422" s="10">
        <v>-8.8719999999999999E-4</v>
      </c>
      <c r="O422" s="1">
        <v>128.5</v>
      </c>
      <c r="P422" s="17">
        <v>0.57074925380191499</v>
      </c>
      <c r="Q422" s="10">
        <v>-8.3870999999999998E-3</v>
      </c>
      <c r="R422" s="8">
        <v>2.72652E-2</v>
      </c>
      <c r="S422" s="9">
        <v>-0.150512289524738</v>
      </c>
      <c r="T422" s="11">
        <v>4.07E-2</v>
      </c>
      <c r="U422" s="11">
        <v>0.95337011869999999</v>
      </c>
      <c r="V422" s="10">
        <v>1.64753364</v>
      </c>
    </row>
    <row r="423" spans="1:22" x14ac:dyDescent="0.2">
      <c r="A423">
        <v>2002</v>
      </c>
      <c r="B423">
        <v>2</v>
      </c>
      <c r="C423" s="12">
        <v>88.457800000000006</v>
      </c>
      <c r="D423" s="1">
        <v>178</v>
      </c>
      <c r="E423" s="1">
        <v>189.1</v>
      </c>
      <c r="F423" s="13">
        <v>1.74</v>
      </c>
      <c r="G423" s="14">
        <v>5.7</v>
      </c>
      <c r="H423" s="13">
        <v>2.98</v>
      </c>
      <c r="I423" s="13">
        <v>-0.11</v>
      </c>
      <c r="J423" s="8">
        <f t="shared" si="28"/>
        <v>-4.5088999999999997E-2</v>
      </c>
      <c r="K423" s="15">
        <v>14322.7153988059</v>
      </c>
      <c r="L423" s="8">
        <f>help_quarterly_to_monthly!N423</f>
        <v>14624.003345475183</v>
      </c>
      <c r="M423" s="8">
        <f t="shared" si="27"/>
        <v>-2.0602289233098703</v>
      </c>
      <c r="N423" s="10">
        <v>2.33872E-2</v>
      </c>
      <c r="O423" s="1">
        <v>128.4</v>
      </c>
      <c r="P423" s="17">
        <v>0.76842190766080998</v>
      </c>
      <c r="Q423" s="10">
        <v>1.8709699999999999E-2</v>
      </c>
      <c r="R423" s="8">
        <v>0</v>
      </c>
      <c r="S423" s="9">
        <v>0</v>
      </c>
      <c r="T423" s="11">
        <v>2.07E-2</v>
      </c>
      <c r="U423" s="11">
        <v>0.96712499060000001</v>
      </c>
      <c r="V423" s="10">
        <v>1.6725619599999999</v>
      </c>
    </row>
    <row r="424" spans="1:22" x14ac:dyDescent="0.2">
      <c r="A424">
        <v>2002</v>
      </c>
      <c r="B424">
        <v>3</v>
      </c>
      <c r="C424" s="12">
        <v>89.126499999999993</v>
      </c>
      <c r="D424" s="1">
        <v>178.5</v>
      </c>
      <c r="E424" s="1">
        <v>189.2</v>
      </c>
      <c r="F424" s="13">
        <v>1.73</v>
      </c>
      <c r="G424" s="14">
        <v>5.7</v>
      </c>
      <c r="H424" s="13">
        <v>2.83</v>
      </c>
      <c r="I424" s="13">
        <v>-0.02</v>
      </c>
      <c r="J424" s="8">
        <f t="shared" si="28"/>
        <v>-8.1980000000000004E-3</v>
      </c>
      <c r="K424" s="15">
        <v>14388.835601166</v>
      </c>
      <c r="L424" s="8">
        <f>help_quarterly_to_monthly!N424</f>
        <v>14655.746246263934</v>
      </c>
      <c r="M424" s="8">
        <f t="shared" si="27"/>
        <v>-1.821201326858235</v>
      </c>
      <c r="N424" s="10">
        <v>-1.08361E-2</v>
      </c>
      <c r="O424" s="1">
        <v>129.80000000000001</v>
      </c>
      <c r="P424" s="17">
        <v>0.291305582239267</v>
      </c>
      <c r="Q424" s="10">
        <v>-1.88708E-2</v>
      </c>
      <c r="R424" s="8">
        <v>-3.6918300000000001E-2</v>
      </c>
      <c r="S424" s="9">
        <v>-0.33707739816930599</v>
      </c>
      <c r="T424" s="11">
        <v>-6.7599999999999993E-2</v>
      </c>
      <c r="U424" s="11">
        <v>1.397097005</v>
      </c>
      <c r="V424" s="10">
        <v>1.8299029499999999</v>
      </c>
    </row>
    <row r="425" spans="1:22" x14ac:dyDescent="0.2">
      <c r="A425">
        <v>2002</v>
      </c>
      <c r="B425">
        <v>4</v>
      </c>
      <c r="C425" s="12">
        <v>89.550700000000006</v>
      </c>
      <c r="D425" s="1">
        <v>179.3</v>
      </c>
      <c r="E425" s="1">
        <v>189.7</v>
      </c>
      <c r="F425" s="13">
        <v>1.75</v>
      </c>
      <c r="G425" s="14">
        <v>5.9</v>
      </c>
      <c r="H425" s="13">
        <v>2.82</v>
      </c>
      <c r="I425" s="13">
        <v>0.16</v>
      </c>
      <c r="J425" s="8">
        <f t="shared" si="28"/>
        <v>6.5584000000000003E-2</v>
      </c>
      <c r="K425" s="15">
        <v>14444.843142072699</v>
      </c>
      <c r="L425" s="8">
        <f>help_quarterly_to_monthly!N425</f>
        <v>14687.558048278041</v>
      </c>
      <c r="M425" s="8">
        <f t="shared" si="27"/>
        <v>-1.6525204898427459</v>
      </c>
      <c r="N425" s="10">
        <v>-1.5003900000000001E-2</v>
      </c>
      <c r="O425" s="1">
        <v>130.80000000000001</v>
      </c>
      <c r="P425" s="17">
        <v>0.40730998311920702</v>
      </c>
      <c r="Q425" s="10">
        <v>-2.6128999999999999E-2</v>
      </c>
      <c r="R425" s="8">
        <v>0</v>
      </c>
      <c r="S425" s="9">
        <v>0</v>
      </c>
      <c r="T425" s="11">
        <v>-2.2599999999999999E-2</v>
      </c>
      <c r="U425" s="11">
        <v>0.93236591690000004</v>
      </c>
      <c r="V425" s="10">
        <v>1.7577342</v>
      </c>
    </row>
    <row r="426" spans="1:22" x14ac:dyDescent="0.2">
      <c r="A426">
        <v>2002</v>
      </c>
      <c r="B426">
        <v>5</v>
      </c>
      <c r="C426" s="12">
        <v>89.934799999999996</v>
      </c>
      <c r="D426" s="1">
        <v>179.5</v>
      </c>
      <c r="E426" s="1">
        <v>190</v>
      </c>
      <c r="F426" s="13">
        <v>1.75</v>
      </c>
      <c r="G426" s="14">
        <v>5.8</v>
      </c>
      <c r="H426" s="13">
        <v>2.93</v>
      </c>
      <c r="I426" s="13">
        <v>0.06</v>
      </c>
      <c r="J426" s="8">
        <f t="shared" si="28"/>
        <v>2.4593999999999998E-2</v>
      </c>
      <c r="K426" s="15">
        <v>14442.519157700001</v>
      </c>
      <c r="L426" s="8">
        <f>help_quarterly_to_monthly!N426</f>
        <v>14719.438901074738</v>
      </c>
      <c r="M426" s="8">
        <f t="shared" si="27"/>
        <v>-1.8813199690276172</v>
      </c>
      <c r="N426" s="10">
        <v>5.2015999999999998E-3</v>
      </c>
      <c r="O426" s="1">
        <v>130.80000000000001</v>
      </c>
      <c r="P426" s="17">
        <v>0.49833815026098599</v>
      </c>
      <c r="Q426" s="10">
        <v>-1.6129000000000001E-2</v>
      </c>
      <c r="R426" s="8">
        <v>-1.41554E-2</v>
      </c>
      <c r="S426" s="9">
        <v>0.18121794038032599</v>
      </c>
      <c r="T426" s="11">
        <v>1.37E-2</v>
      </c>
      <c r="U426" s="11">
        <v>1.121632832</v>
      </c>
      <c r="V426" s="10">
        <v>1.7150646199999999</v>
      </c>
    </row>
    <row r="427" spans="1:22" x14ac:dyDescent="0.2">
      <c r="A427">
        <v>2002</v>
      </c>
      <c r="B427">
        <v>6</v>
      </c>
      <c r="C427" s="12">
        <v>90.673599999999993</v>
      </c>
      <c r="D427" s="1">
        <v>179.6</v>
      </c>
      <c r="E427" s="1">
        <v>190.2</v>
      </c>
      <c r="F427" s="13">
        <v>1.75</v>
      </c>
      <c r="G427" s="14">
        <v>5.8</v>
      </c>
      <c r="H427" s="13">
        <v>3.02</v>
      </c>
      <c r="I427" s="13">
        <v>0.3</v>
      </c>
      <c r="J427" s="8">
        <f t="shared" si="28"/>
        <v>0.12297</v>
      </c>
      <c r="K427" s="15">
        <v>14496.9839277923</v>
      </c>
      <c r="L427" s="8">
        <f>help_quarterly_to_monthly!N427</f>
        <v>14750.593977757595</v>
      </c>
      <c r="M427" s="8">
        <f t="shared" si="27"/>
        <v>-1.719320932755064</v>
      </c>
      <c r="N427" s="10">
        <v>1.2484E-3</v>
      </c>
      <c r="O427" s="1">
        <v>130.9</v>
      </c>
      <c r="P427" s="17">
        <v>0.94172525740180202</v>
      </c>
      <c r="Q427" s="10">
        <v>-5.5376999999999996E-3</v>
      </c>
      <c r="R427" s="8">
        <v>1.66415E-2</v>
      </c>
      <c r="S427" s="9">
        <v>2.92622131653591E-2</v>
      </c>
      <c r="T427" s="11">
        <v>-5.5999999999999999E-3</v>
      </c>
      <c r="U427" s="11">
        <v>1.02043058</v>
      </c>
      <c r="V427" s="10">
        <v>1.6559885400000001</v>
      </c>
    </row>
    <row r="428" spans="1:22" x14ac:dyDescent="0.2">
      <c r="A428">
        <v>2002</v>
      </c>
      <c r="B428">
        <v>7</v>
      </c>
      <c r="C428" s="12">
        <v>90.643600000000006</v>
      </c>
      <c r="D428" s="1">
        <v>180</v>
      </c>
      <c r="E428" s="1">
        <v>190.5</v>
      </c>
      <c r="F428" s="13">
        <v>1.73</v>
      </c>
      <c r="G428" s="14">
        <v>5.8</v>
      </c>
      <c r="H428" s="13">
        <v>3.25</v>
      </c>
      <c r="I428" s="13">
        <v>-0.28000000000000003</v>
      </c>
      <c r="J428" s="8">
        <f t="shared" si="28"/>
        <v>-0.11477200000000001</v>
      </c>
      <c r="K428" s="15">
        <v>14575.261728114199</v>
      </c>
      <c r="L428" s="8">
        <f>help_quarterly_to_monthly!N428</f>
        <v>14781.814997090172</v>
      </c>
      <c r="M428" s="8">
        <f t="shared" si="27"/>
        <v>-1.3973471391478864</v>
      </c>
      <c r="N428" s="10">
        <v>0</v>
      </c>
      <c r="O428" s="1">
        <v>131.19999999999999</v>
      </c>
      <c r="P428" s="17">
        <v>1.540867721618</v>
      </c>
      <c r="Q428" s="10">
        <v>-8.3333999999999995E-3</v>
      </c>
      <c r="R428" s="8">
        <v>0</v>
      </c>
      <c r="S428" s="9">
        <v>0</v>
      </c>
      <c r="T428" s="11">
        <v>4.4000000000000003E-3</v>
      </c>
      <c r="U428" s="11">
        <v>1.1465471819999999</v>
      </c>
      <c r="V428" s="10">
        <v>1.6120925699999999</v>
      </c>
    </row>
    <row r="429" spans="1:22" x14ac:dyDescent="0.2">
      <c r="A429">
        <v>2002</v>
      </c>
      <c r="B429">
        <v>8</v>
      </c>
      <c r="C429" s="12">
        <v>90.5505</v>
      </c>
      <c r="D429" s="1">
        <v>180.5</v>
      </c>
      <c r="E429" s="1">
        <v>191.1</v>
      </c>
      <c r="F429" s="13">
        <v>1.74</v>
      </c>
      <c r="G429" s="14">
        <v>5.7</v>
      </c>
      <c r="H429" s="13">
        <v>3.32</v>
      </c>
      <c r="I429" s="13">
        <v>-0.06</v>
      </c>
      <c r="J429" s="8">
        <f t="shared" si="28"/>
        <v>-2.4593999999999998E-2</v>
      </c>
      <c r="K429" s="15">
        <v>14491.4629315168</v>
      </c>
      <c r="L429" s="8">
        <f>help_quarterly_to_monthly!N429</f>
        <v>14813.102098646234</v>
      </c>
      <c r="M429" s="8">
        <f t="shared" si="27"/>
        <v>-2.1713154002957147</v>
      </c>
      <c r="N429" s="10">
        <v>2.6391700000000001E-2</v>
      </c>
      <c r="O429" s="1">
        <v>131.5</v>
      </c>
      <c r="P429" s="17">
        <v>1.4389515301139999</v>
      </c>
      <c r="Q429" s="10">
        <v>-2.4516099999999999E-2</v>
      </c>
      <c r="R429" s="8">
        <v>-5.11244E-2</v>
      </c>
      <c r="S429" s="9">
        <v>0.148283957896816</v>
      </c>
      <c r="T429" s="11">
        <v>-3.0099999999999998E-2</v>
      </c>
      <c r="U429" s="11">
        <v>1.4298022340000001</v>
      </c>
      <c r="V429" s="10">
        <v>1.4673624000000001</v>
      </c>
    </row>
    <row r="430" spans="1:22" x14ac:dyDescent="0.2">
      <c r="A430">
        <v>2002</v>
      </c>
      <c r="B430">
        <v>9</v>
      </c>
      <c r="C430" s="12">
        <v>90.637299999999996</v>
      </c>
      <c r="D430" s="1">
        <v>180.8</v>
      </c>
      <c r="E430" s="1">
        <v>191.3</v>
      </c>
      <c r="F430" s="13">
        <v>1.75</v>
      </c>
      <c r="G430" s="14">
        <v>5.7</v>
      </c>
      <c r="H430" s="13">
        <v>3.53</v>
      </c>
      <c r="I430" s="13">
        <v>-0.33</v>
      </c>
      <c r="J430" s="8">
        <f t="shared" si="28"/>
        <v>-0.135267</v>
      </c>
      <c r="K430" s="15">
        <v>14493.731666948899</v>
      </c>
      <c r="L430" s="8">
        <f>help_quarterly_to_monthly!N430</f>
        <v>14843.849428526004</v>
      </c>
      <c r="M430" s="8">
        <f t="shared" si="27"/>
        <v>-2.3586722787976355</v>
      </c>
      <c r="N430" s="10">
        <v>2.13349E-2</v>
      </c>
      <c r="O430" s="1">
        <v>132.30000000000001</v>
      </c>
      <c r="P430" s="17">
        <v>1.6185076185917699</v>
      </c>
      <c r="Q430" s="10">
        <v>-1.6650399999999999E-2</v>
      </c>
      <c r="R430" s="8">
        <v>5.2077E-3</v>
      </c>
      <c r="S430" s="9">
        <v>-3.8933092436609397E-2</v>
      </c>
      <c r="T430" s="11">
        <v>-1.2699999999999999E-2</v>
      </c>
      <c r="U430" s="11">
        <v>1.585054169</v>
      </c>
      <c r="V430" s="10">
        <v>1.46257159</v>
      </c>
    </row>
    <row r="431" spans="1:22" x14ac:dyDescent="0.2">
      <c r="A431">
        <v>2002</v>
      </c>
      <c r="B431">
        <v>10</v>
      </c>
      <c r="C431" s="12">
        <v>90.398799999999994</v>
      </c>
      <c r="D431" s="1">
        <v>181.2</v>
      </c>
      <c r="E431" s="1">
        <v>191.5</v>
      </c>
      <c r="F431" s="13">
        <v>1.75</v>
      </c>
      <c r="G431" s="14">
        <v>5.7</v>
      </c>
      <c r="H431" s="13">
        <v>3.79</v>
      </c>
      <c r="I431" s="13">
        <v>-0.38</v>
      </c>
      <c r="J431" s="8">
        <f t="shared" si="28"/>
        <v>-0.15576199999999998</v>
      </c>
      <c r="K431" s="15">
        <v>14481.051899731199</v>
      </c>
      <c r="L431" s="8">
        <f>help_quarterly_to_monthly!N431</f>
        <v>14874.660580168997</v>
      </c>
      <c r="M431" s="8">
        <f t="shared" ref="M431:M494" si="29">(K431/L431-1)*100</f>
        <v>-2.6461691567104317</v>
      </c>
      <c r="N431" s="10">
        <v>1.5333400000000001E-2</v>
      </c>
      <c r="O431" s="1">
        <v>133.19999999999999</v>
      </c>
      <c r="P431" s="17">
        <v>1.43246775738221</v>
      </c>
      <c r="Q431" s="10">
        <v>-3.8333E-3</v>
      </c>
      <c r="R431" s="8">
        <v>0</v>
      </c>
      <c r="S431" s="9">
        <v>-0.27510655457599997</v>
      </c>
      <c r="T431" s="11">
        <v>2.52E-2</v>
      </c>
      <c r="U431" s="11">
        <v>1.443558186</v>
      </c>
      <c r="V431" s="10">
        <v>1.34853723</v>
      </c>
    </row>
    <row r="432" spans="1:22" x14ac:dyDescent="0.2">
      <c r="A432">
        <v>2002</v>
      </c>
      <c r="B432">
        <v>11</v>
      </c>
      <c r="C432" s="12">
        <v>90.8947</v>
      </c>
      <c r="D432" s="1">
        <v>181.5</v>
      </c>
      <c r="E432" s="1">
        <v>191.9</v>
      </c>
      <c r="F432" s="13">
        <v>1.34</v>
      </c>
      <c r="G432" s="14">
        <v>5.9</v>
      </c>
      <c r="H432" s="13">
        <v>3.57</v>
      </c>
      <c r="I432" s="13">
        <v>0.15</v>
      </c>
      <c r="J432" s="8">
        <f t="shared" si="28"/>
        <v>6.1484999999999998E-2</v>
      </c>
      <c r="K432" s="15">
        <v>14523.6653719528</v>
      </c>
      <c r="L432" s="8">
        <f>help_quarterly_to_monthly!N432</f>
        <v>14905.53568604907</v>
      </c>
      <c r="M432" s="8">
        <f t="shared" si="29"/>
        <v>-2.5619361969907883</v>
      </c>
      <c r="N432" s="10">
        <v>-0.1666667</v>
      </c>
      <c r="O432" s="1">
        <v>133.1</v>
      </c>
      <c r="P432" s="17">
        <v>1.03489740684228</v>
      </c>
      <c r="Q432" s="10">
        <v>-7.0833400000000005E-2</v>
      </c>
      <c r="R432" s="8">
        <v>-7.09901E-2</v>
      </c>
      <c r="S432" s="9">
        <v>0</v>
      </c>
      <c r="T432" s="11">
        <v>-5.9799999999999999E-2</v>
      </c>
      <c r="U432" s="11">
        <v>1.1434205589999999</v>
      </c>
      <c r="V432" s="10">
        <v>1.2041327100000001</v>
      </c>
    </row>
    <row r="433" spans="1:22" x14ac:dyDescent="0.2">
      <c r="A433">
        <v>2002</v>
      </c>
      <c r="B433">
        <v>12</v>
      </c>
      <c r="C433" s="12">
        <v>90.390600000000006</v>
      </c>
      <c r="D433" s="1">
        <v>181.8</v>
      </c>
      <c r="E433" s="1">
        <v>192.1</v>
      </c>
      <c r="F433" s="13">
        <v>1.24</v>
      </c>
      <c r="G433" s="14">
        <v>6</v>
      </c>
      <c r="H433" s="13">
        <v>3.42</v>
      </c>
      <c r="I433" s="13">
        <v>-0.6</v>
      </c>
      <c r="J433" s="8">
        <f t="shared" si="28"/>
        <v>-0.24593999999999999</v>
      </c>
      <c r="K433" s="15">
        <v>14609.342983086301</v>
      </c>
      <c r="L433" s="8">
        <f>help_quarterly_to_monthly!N433</f>
        <v>14936.239536554176</v>
      </c>
      <c r="M433" s="8">
        <f t="shared" si="29"/>
        <v>-2.1886134904829713</v>
      </c>
      <c r="N433" s="10">
        <v>-3.3333300000000003E-2</v>
      </c>
      <c r="O433" s="1">
        <v>132.9</v>
      </c>
      <c r="P433" s="17">
        <v>0.88991779859805797</v>
      </c>
      <c r="Q433" s="10">
        <v>-7.0698000000000002E-3</v>
      </c>
      <c r="R433" s="8">
        <v>2.2421799999999999E-2</v>
      </c>
      <c r="S433" s="9">
        <v>1.1778719870811799E-2</v>
      </c>
      <c r="T433" s="11">
        <v>2.9899999999999999E-2</v>
      </c>
      <c r="U433" s="11">
        <v>1.1245793040000001</v>
      </c>
      <c r="V433" s="10">
        <v>1.03686466</v>
      </c>
    </row>
    <row r="434" spans="1:22" x14ac:dyDescent="0.2">
      <c r="A434">
        <v>2003</v>
      </c>
      <c r="B434">
        <v>1</v>
      </c>
      <c r="C434" s="12">
        <v>91.136899999999997</v>
      </c>
      <c r="D434" s="1">
        <v>182.6</v>
      </c>
      <c r="E434" s="1">
        <v>192.4</v>
      </c>
      <c r="F434" s="13">
        <v>1.24</v>
      </c>
      <c r="G434" s="14">
        <v>5.8</v>
      </c>
      <c r="H434" s="13">
        <v>3.3</v>
      </c>
      <c r="I434" s="13">
        <v>0.37</v>
      </c>
      <c r="J434" s="8">
        <f t="shared" si="28"/>
        <v>0.15166299999999999</v>
      </c>
      <c r="K434" s="15">
        <v>14595.8733444509</v>
      </c>
      <c r="L434" s="8">
        <f>help_quarterly_to_monthly!N434</f>
        <v>14967.006633792262</v>
      </c>
      <c r="M434" s="8">
        <f t="shared" si="29"/>
        <v>-2.479676119762142</v>
      </c>
      <c r="N434" s="10">
        <v>9.6770000000000005E-4</v>
      </c>
      <c r="O434" s="1">
        <v>135.30000000000001</v>
      </c>
      <c r="P434" s="17">
        <v>0.83628249931058596</v>
      </c>
      <c r="Q434" s="10">
        <v>5.8063999999999998E-3</v>
      </c>
      <c r="R434" s="8">
        <v>3.50484E-2</v>
      </c>
      <c r="S434" s="9">
        <v>3.5746160639200698E-3</v>
      </c>
      <c r="T434" s="11">
        <v>3.1E-2</v>
      </c>
      <c r="U434" s="11">
        <v>1.016596002</v>
      </c>
      <c r="V434" s="10">
        <v>1.0137558099999999</v>
      </c>
    </row>
    <row r="435" spans="1:22" x14ac:dyDescent="0.2">
      <c r="A435">
        <v>2003</v>
      </c>
      <c r="B435">
        <v>2</v>
      </c>
      <c r="C435" s="12">
        <v>91.250500000000002</v>
      </c>
      <c r="D435" s="1">
        <v>183.6</v>
      </c>
      <c r="E435" s="1">
        <v>192.5</v>
      </c>
      <c r="F435" s="13">
        <v>1.26</v>
      </c>
      <c r="G435" s="14">
        <v>5.9</v>
      </c>
      <c r="H435" s="13">
        <v>3.16</v>
      </c>
      <c r="I435" s="13">
        <v>-0.46</v>
      </c>
      <c r="J435" s="8">
        <f t="shared" si="28"/>
        <v>-0.188554</v>
      </c>
      <c r="K435" s="15">
        <v>14652.422579599101</v>
      </c>
      <c r="L435" s="8">
        <f>help_quarterly_to_monthly!N435</f>
        <v>14997.83710804506</v>
      </c>
      <c r="M435" s="8">
        <f t="shared" si="29"/>
        <v>-2.303095612771211</v>
      </c>
      <c r="N435" s="10">
        <v>9.0322000000000006E-3</v>
      </c>
      <c r="O435" s="1">
        <v>137.6</v>
      </c>
      <c r="P435" s="17">
        <v>0.63440867276590895</v>
      </c>
      <c r="Q435" s="10">
        <v>2.7096700000000001E-2</v>
      </c>
      <c r="R435" s="8">
        <v>0</v>
      </c>
      <c r="S435" s="9">
        <v>0</v>
      </c>
      <c r="T435" s="11">
        <v>1E-3</v>
      </c>
      <c r="U435" s="11">
        <v>1.155716797</v>
      </c>
      <c r="V435" s="10">
        <v>1.01246441</v>
      </c>
    </row>
    <row r="436" spans="1:22" x14ac:dyDescent="0.2">
      <c r="A436">
        <v>2003</v>
      </c>
      <c r="B436">
        <v>3</v>
      </c>
      <c r="C436" s="12">
        <v>91.000600000000006</v>
      </c>
      <c r="D436" s="1">
        <v>183.9</v>
      </c>
      <c r="E436" s="1">
        <v>192.5</v>
      </c>
      <c r="F436" s="13">
        <v>1.25</v>
      </c>
      <c r="G436" s="14">
        <v>5.9</v>
      </c>
      <c r="H436" s="13">
        <v>3.14</v>
      </c>
      <c r="I436" s="13">
        <v>-0.17</v>
      </c>
      <c r="J436" s="8">
        <f t="shared" si="28"/>
        <v>-6.9683000000000009E-2</v>
      </c>
      <c r="K436" s="15">
        <v>14595.658490882999</v>
      </c>
      <c r="L436" s="8">
        <f>help_quarterly_to_monthly!N436</f>
        <v>15028.763385467631</v>
      </c>
      <c r="M436" s="8">
        <f t="shared" si="29"/>
        <v>-2.8818398658364108</v>
      </c>
      <c r="N436" s="10">
        <v>1.0762000000000001E-2</v>
      </c>
      <c r="O436" s="1">
        <v>141.19999999999999</v>
      </c>
      <c r="P436" s="17">
        <v>0.14022159690222999</v>
      </c>
      <c r="Q436" s="10">
        <v>-9.0322000000000006E-3</v>
      </c>
      <c r="R436" s="8">
        <v>6.3090000000000004E-3</v>
      </c>
      <c r="S436" s="9">
        <v>6.0753960515573698E-2</v>
      </c>
      <c r="T436" s="11">
        <v>6.9999999999999999E-4</v>
      </c>
      <c r="U436" s="11">
        <v>1.0589408570000001</v>
      </c>
      <c r="V436" s="10">
        <v>0.98213631999999995</v>
      </c>
    </row>
    <row r="437" spans="1:22" x14ac:dyDescent="0.2">
      <c r="A437">
        <v>2003</v>
      </c>
      <c r="B437">
        <v>4</v>
      </c>
      <c r="C437" s="12">
        <v>90.431100000000001</v>
      </c>
      <c r="D437" s="1">
        <v>183.2</v>
      </c>
      <c r="E437" s="1">
        <v>192.5</v>
      </c>
      <c r="F437" s="13">
        <v>1.26</v>
      </c>
      <c r="G437" s="14">
        <v>6</v>
      </c>
      <c r="H437" s="13">
        <v>2.89</v>
      </c>
      <c r="I437" s="13">
        <v>-0.66</v>
      </c>
      <c r="J437" s="8">
        <f t="shared" si="28"/>
        <v>-0.270534</v>
      </c>
      <c r="K437" s="15">
        <v>14673.4879067859</v>
      </c>
      <c r="L437" s="8">
        <f>help_quarterly_to_monthly!N437</f>
        <v>15059.75343439461</v>
      </c>
      <c r="M437" s="8">
        <f t="shared" si="29"/>
        <v>-2.5648861337034035</v>
      </c>
      <c r="N437" s="10">
        <v>1.3068E-2</v>
      </c>
      <c r="O437" s="1">
        <v>136.80000000000001</v>
      </c>
      <c r="P437" s="17">
        <v>2.9081180081426801E-2</v>
      </c>
      <c r="Q437" s="10">
        <v>-1.09677E-2</v>
      </c>
      <c r="R437" s="8">
        <v>0</v>
      </c>
      <c r="S437" s="9">
        <v>-3.6213101654559202E-3</v>
      </c>
      <c r="T437" s="11">
        <v>1.3299999999999999E-2</v>
      </c>
      <c r="U437" s="11">
        <v>1.012946033</v>
      </c>
      <c r="V437" s="10">
        <v>0.97296331000000003</v>
      </c>
    </row>
    <row r="438" spans="1:22" x14ac:dyDescent="0.2">
      <c r="A438">
        <v>2003</v>
      </c>
      <c r="B438">
        <v>5</v>
      </c>
      <c r="C438" s="12">
        <v>90.4</v>
      </c>
      <c r="D438" s="1">
        <v>182.9</v>
      </c>
      <c r="E438" s="1">
        <v>192.9</v>
      </c>
      <c r="F438" s="13">
        <v>1.26</v>
      </c>
      <c r="G438" s="14">
        <v>6.1</v>
      </c>
      <c r="H438" s="13">
        <v>2.81</v>
      </c>
      <c r="I438" s="13">
        <v>0.01</v>
      </c>
      <c r="J438" s="8">
        <f t="shared" si="28"/>
        <v>4.0990000000000002E-3</v>
      </c>
      <c r="K438" s="15">
        <v>14690.107595141</v>
      </c>
      <c r="L438" s="8">
        <f>help_quarterly_to_monthly!N438</f>
        <v>15090.807386325972</v>
      </c>
      <c r="M438" s="8">
        <f t="shared" si="29"/>
        <v>-2.6552574751437907</v>
      </c>
      <c r="N438" s="10">
        <v>3.1199899999999999E-2</v>
      </c>
      <c r="O438" s="1">
        <v>136.69999999999999</v>
      </c>
      <c r="P438" s="17">
        <v>-0.475473083528276</v>
      </c>
      <c r="Q438" s="10">
        <v>-3.3548399999999999E-2</v>
      </c>
      <c r="R438" s="8">
        <v>-3.6960699999999999E-2</v>
      </c>
      <c r="S438" s="9">
        <v>0</v>
      </c>
      <c r="T438" s="11">
        <v>-2.6700000000000002E-2</v>
      </c>
      <c r="U438" s="11">
        <v>1.2786350790000001</v>
      </c>
      <c r="V438" s="10">
        <v>0.92708831000000003</v>
      </c>
    </row>
    <row r="439" spans="1:22" x14ac:dyDescent="0.2">
      <c r="A439">
        <v>2003</v>
      </c>
      <c r="B439">
        <v>6</v>
      </c>
      <c r="C439" s="12">
        <v>90.519599999999997</v>
      </c>
      <c r="D439" s="1">
        <v>183.1</v>
      </c>
      <c r="E439" s="1">
        <v>193</v>
      </c>
      <c r="F439" s="13">
        <v>1.22</v>
      </c>
      <c r="G439" s="14">
        <v>6.3</v>
      </c>
      <c r="H439" s="13">
        <v>2.86</v>
      </c>
      <c r="I439" s="13">
        <v>0.13</v>
      </c>
      <c r="J439" s="8">
        <f t="shared" si="28"/>
        <v>5.3287000000000001E-2</v>
      </c>
      <c r="K439" s="15">
        <v>14869.0151651824</v>
      </c>
      <c r="L439" s="8">
        <f>help_quarterly_to_monthly!N439</f>
        <v>15121.767152752578</v>
      </c>
      <c r="M439" s="8">
        <f t="shared" si="29"/>
        <v>-1.6714447790195597</v>
      </c>
      <c r="N439" s="10">
        <v>3.3000000000000002E-2</v>
      </c>
      <c r="O439" s="1">
        <v>138</v>
      </c>
      <c r="P439" s="17">
        <v>-0.40108667086302702</v>
      </c>
      <c r="Q439" s="10">
        <v>1.45483E-2</v>
      </c>
      <c r="R439" s="8">
        <v>9.8625299999999999E-2</v>
      </c>
      <c r="S439" s="9">
        <v>-0.22835603555775799</v>
      </c>
      <c r="T439" s="11">
        <v>0.12529999999999999</v>
      </c>
      <c r="U439" s="11">
        <v>1.1003859199999999</v>
      </c>
      <c r="V439" s="10">
        <v>0.77049080999999997</v>
      </c>
    </row>
    <row r="440" spans="1:22" x14ac:dyDescent="0.2">
      <c r="A440">
        <v>2003</v>
      </c>
      <c r="B440">
        <v>7</v>
      </c>
      <c r="C440" s="12">
        <v>90.986900000000006</v>
      </c>
      <c r="D440" s="1">
        <v>183.7</v>
      </c>
      <c r="E440" s="1">
        <v>193.4</v>
      </c>
      <c r="F440" s="13">
        <v>1.01</v>
      </c>
      <c r="G440" s="14">
        <v>6.2</v>
      </c>
      <c r="H440" s="13">
        <v>2.64</v>
      </c>
      <c r="I440" s="13">
        <v>0.1</v>
      </c>
      <c r="J440" s="8">
        <f t="shared" si="28"/>
        <v>4.0989999999999999E-2</v>
      </c>
      <c r="K440" s="15">
        <v>14910.2305497859</v>
      </c>
      <c r="L440" s="8">
        <f>help_quarterly_to_monthly!N440</f>
        <v>15152.790435140461</v>
      </c>
      <c r="M440" s="8">
        <f t="shared" si="29"/>
        <v>-1.600760509378174</v>
      </c>
      <c r="N440" s="10">
        <v>0.10800029999999999</v>
      </c>
      <c r="O440" s="1">
        <v>137.69999999999999</v>
      </c>
      <c r="P440" s="17">
        <v>-1.03095274488558</v>
      </c>
      <c r="Q440" s="10">
        <v>8.4000099999999994E-2</v>
      </c>
      <c r="R440" s="8">
        <v>0</v>
      </c>
      <c r="S440" s="9">
        <v>0</v>
      </c>
      <c r="T440" s="11">
        <v>2.0299999999999999E-2</v>
      </c>
      <c r="U440" s="11">
        <v>0.93733672690000003</v>
      </c>
      <c r="V440" s="10">
        <v>0.73941014999999999</v>
      </c>
    </row>
    <row r="441" spans="1:22" x14ac:dyDescent="0.2">
      <c r="A441">
        <v>2003</v>
      </c>
      <c r="B441">
        <v>8</v>
      </c>
      <c r="C441" s="12">
        <v>90.793300000000002</v>
      </c>
      <c r="D441" s="1">
        <v>184.5</v>
      </c>
      <c r="E441" s="1">
        <v>193.6</v>
      </c>
      <c r="F441" s="13">
        <v>1.03</v>
      </c>
      <c r="G441" s="14">
        <v>6.1</v>
      </c>
      <c r="H441" s="13">
        <v>2.56</v>
      </c>
      <c r="I441" s="13">
        <v>-0.14000000000000001</v>
      </c>
      <c r="J441" s="8">
        <f t="shared" si="28"/>
        <v>-5.7386000000000006E-2</v>
      </c>
      <c r="K441" s="15">
        <v>14985.303658265</v>
      </c>
      <c r="L441" s="8">
        <f>help_quarterly_to_monthly!N441</f>
        <v>15183.877363796668</v>
      </c>
      <c r="M441" s="8">
        <f t="shared" si="29"/>
        <v>-1.3077931332950099</v>
      </c>
      <c r="N441" s="10">
        <v>0</v>
      </c>
      <c r="O441" s="1">
        <v>138</v>
      </c>
      <c r="P441" s="17">
        <v>-0.21800651572751001</v>
      </c>
      <c r="Q441" s="10">
        <v>0</v>
      </c>
      <c r="R441" s="8">
        <v>-1.2678999999999999E-2</v>
      </c>
      <c r="S441" s="9">
        <v>-4.4058066682562402E-2</v>
      </c>
      <c r="T441" s="11">
        <v>3.8999999999999998E-3</v>
      </c>
      <c r="U441" s="11">
        <v>0.73519715630000004</v>
      </c>
      <c r="V441" s="10">
        <v>0.82284177000000003</v>
      </c>
    </row>
    <row r="442" spans="1:22" x14ac:dyDescent="0.2">
      <c r="A442">
        <v>2003</v>
      </c>
      <c r="B442">
        <v>9</v>
      </c>
      <c r="C442" s="12">
        <v>91.381900000000002</v>
      </c>
      <c r="D442" s="1">
        <v>185.1</v>
      </c>
      <c r="E442" s="1">
        <v>193.7</v>
      </c>
      <c r="F442" s="13">
        <v>1.01</v>
      </c>
      <c r="G442" s="14">
        <v>6.1</v>
      </c>
      <c r="H442" s="13">
        <v>2.52</v>
      </c>
      <c r="I442" s="13">
        <v>0.33</v>
      </c>
      <c r="J442" s="8">
        <f t="shared" si="28"/>
        <v>0.135267</v>
      </c>
      <c r="K442" s="15">
        <v>15072.794921917701</v>
      </c>
      <c r="L442" s="8">
        <f>help_quarterly_to_monthly!N442</f>
        <v>15215.315997981914</v>
      </c>
      <c r="M442" s="8">
        <f t="shared" si="29"/>
        <v>-0.93669481516596154</v>
      </c>
      <c r="N442" s="10">
        <v>5.3598999999999999E-3</v>
      </c>
      <c r="O442" s="1">
        <v>138.5</v>
      </c>
      <c r="P442" s="17">
        <v>-0.54686716285372206</v>
      </c>
      <c r="Q442" s="10">
        <v>0</v>
      </c>
      <c r="R442" s="8">
        <v>6.6281999999999999E-3</v>
      </c>
      <c r="S442" s="9">
        <v>-0.19389645447878501</v>
      </c>
      <c r="T442" s="11">
        <v>-6.4000000000000003E-3</v>
      </c>
      <c r="U442" s="11">
        <v>0.85558646920000003</v>
      </c>
      <c r="V442" s="10">
        <v>0.82459241999999999</v>
      </c>
    </row>
    <row r="443" spans="1:22" x14ac:dyDescent="0.2">
      <c r="A443">
        <v>2003</v>
      </c>
      <c r="B443">
        <v>10</v>
      </c>
      <c r="C443" s="12">
        <v>91.504900000000006</v>
      </c>
      <c r="D443" s="1">
        <v>184.9</v>
      </c>
      <c r="E443" s="1">
        <v>194</v>
      </c>
      <c r="F443" s="13">
        <v>1.01</v>
      </c>
      <c r="G443" s="14">
        <v>6</v>
      </c>
      <c r="H443" s="13">
        <v>2.44</v>
      </c>
      <c r="I443" s="13">
        <v>0.14000000000000001</v>
      </c>
      <c r="J443" s="8">
        <f t="shared" si="28"/>
        <v>5.7386000000000006E-2</v>
      </c>
      <c r="K443" s="15">
        <v>15093.0484391709</v>
      </c>
      <c r="L443" s="8">
        <f>help_quarterly_to_monthly!N443</f>
        <v>15246.819726720767</v>
      </c>
      <c r="M443" s="8">
        <f t="shared" si="29"/>
        <v>-1.0085466366495877</v>
      </c>
      <c r="N443" s="10">
        <v>4.7146999999999996E-3</v>
      </c>
      <c r="O443" s="1">
        <v>139.30000000000001</v>
      </c>
      <c r="P443" s="17">
        <v>-0.53321928058117996</v>
      </c>
      <c r="Q443" s="10">
        <v>-1.2903000000000001E-3</v>
      </c>
      <c r="R443" s="8">
        <v>-4.3172599999999998E-2</v>
      </c>
      <c r="S443" s="9">
        <v>-0.18923094942863899</v>
      </c>
      <c r="T443" s="11">
        <v>-7.7999999999999996E-3</v>
      </c>
      <c r="U443" s="11">
        <v>0.83359612930000004</v>
      </c>
      <c r="V443" s="10">
        <v>0.80683640999999995</v>
      </c>
    </row>
    <row r="444" spans="1:22" x14ac:dyDescent="0.2">
      <c r="A444">
        <v>2003</v>
      </c>
      <c r="B444">
        <v>11</v>
      </c>
      <c r="C444" s="12">
        <v>92.126499999999993</v>
      </c>
      <c r="D444" s="1">
        <v>185</v>
      </c>
      <c r="E444" s="1">
        <v>194</v>
      </c>
      <c r="F444" s="13">
        <v>1</v>
      </c>
      <c r="G444" s="14">
        <v>5.8</v>
      </c>
      <c r="H444" s="13">
        <v>2.36</v>
      </c>
      <c r="I444" s="13">
        <v>0.5</v>
      </c>
      <c r="J444" s="8">
        <f t="shared" si="28"/>
        <v>0.20494999999999999</v>
      </c>
      <c r="K444" s="15">
        <v>15181.954405983</v>
      </c>
      <c r="L444" s="8">
        <f>help_quarterly_to_monthly!N444</f>
        <v>15278.388684793339</v>
      </c>
      <c r="M444" s="8">
        <f t="shared" si="29"/>
        <v>-0.63118094977070438</v>
      </c>
      <c r="N444" s="10">
        <v>-4.3547000000000004E-3</v>
      </c>
      <c r="O444" s="1">
        <v>138.9</v>
      </c>
      <c r="P444" s="17">
        <v>-0.55420077099241205</v>
      </c>
      <c r="Q444" s="10">
        <v>-8.7097000000000008E-3</v>
      </c>
      <c r="R444" s="8">
        <v>0</v>
      </c>
      <c r="S444" s="9">
        <v>0</v>
      </c>
      <c r="T444" s="11">
        <v>2.2000000000000001E-3</v>
      </c>
      <c r="U444" s="11">
        <v>0.8742364145</v>
      </c>
      <c r="V444" s="10">
        <v>0.85899133999999999</v>
      </c>
    </row>
    <row r="445" spans="1:22" x14ac:dyDescent="0.2">
      <c r="A445">
        <v>2003</v>
      </c>
      <c r="B445">
        <v>12</v>
      </c>
      <c r="C445" s="12">
        <v>92.173199999999994</v>
      </c>
      <c r="D445" s="1">
        <v>185.5</v>
      </c>
      <c r="E445" s="1">
        <v>194.2</v>
      </c>
      <c r="F445" s="13">
        <v>0.98</v>
      </c>
      <c r="G445" s="14">
        <v>5.7</v>
      </c>
      <c r="H445" s="13">
        <v>2.33</v>
      </c>
      <c r="I445" s="13">
        <v>0.02</v>
      </c>
      <c r="J445" s="8">
        <f t="shared" si="28"/>
        <v>8.1980000000000004E-3</v>
      </c>
      <c r="K445" s="15">
        <v>15215.2028346549</v>
      </c>
      <c r="L445" s="8">
        <f>help_quarterly_to_monthly!N445</f>
        <v>15310.471334192474</v>
      </c>
      <c r="M445" s="8">
        <f t="shared" si="29"/>
        <v>-0.62224406720133851</v>
      </c>
      <c r="N445" s="10">
        <v>0</v>
      </c>
      <c r="O445" s="1">
        <v>139.5</v>
      </c>
      <c r="P445" s="17">
        <v>-0.534986171342544</v>
      </c>
      <c r="Q445" s="10">
        <v>3.7096E-3</v>
      </c>
      <c r="R445" s="8">
        <v>3.0121599999999998E-2</v>
      </c>
      <c r="S445" s="9">
        <v>-0.21718806225669701</v>
      </c>
      <c r="T445" s="11">
        <v>2.0000000000000001E-4</v>
      </c>
      <c r="U445" s="11">
        <v>0.74009550440000005</v>
      </c>
      <c r="V445" s="10">
        <v>0.83837547000000001</v>
      </c>
    </row>
    <row r="446" spans="1:22" x14ac:dyDescent="0.2">
      <c r="A446">
        <v>2004</v>
      </c>
      <c r="B446">
        <v>1</v>
      </c>
      <c r="C446" s="12">
        <v>92.326800000000006</v>
      </c>
      <c r="D446" s="1">
        <v>186.3</v>
      </c>
      <c r="E446" s="1">
        <v>194.6</v>
      </c>
      <c r="F446" s="13">
        <v>1</v>
      </c>
      <c r="G446" s="14">
        <v>5.7</v>
      </c>
      <c r="H446" s="13">
        <v>2.29</v>
      </c>
      <c r="I446" s="13">
        <v>0.05</v>
      </c>
      <c r="J446" s="8">
        <f t="shared" si="28"/>
        <v>2.0494999999999999E-2</v>
      </c>
      <c r="K446" s="15">
        <v>15134.349446550499</v>
      </c>
      <c r="L446" s="8">
        <f>help_quarterly_to_monthly!N446</f>
        <v>15342.621353025266</v>
      </c>
      <c r="M446" s="8">
        <f t="shared" si="29"/>
        <v>-1.357472766110468</v>
      </c>
      <c r="N446" s="10">
        <v>6.4519999999999996E-4</v>
      </c>
      <c r="O446" s="1">
        <v>141.4</v>
      </c>
      <c r="P446" s="17">
        <v>-0.71810425267024203</v>
      </c>
      <c r="Q446" s="10">
        <v>1.9354999999999999E-3</v>
      </c>
      <c r="R446" s="8">
        <v>8.8057099999999999E-2</v>
      </c>
      <c r="S446" s="9">
        <v>-8.4795712281570498E-2</v>
      </c>
      <c r="T446" s="11">
        <v>3.3E-3</v>
      </c>
      <c r="U446" s="11">
        <v>0.75299117989999997</v>
      </c>
      <c r="V446" s="10">
        <v>0.81715773999999997</v>
      </c>
    </row>
    <row r="447" spans="1:22" x14ac:dyDescent="0.2">
      <c r="A447">
        <v>2004</v>
      </c>
      <c r="B447">
        <v>2</v>
      </c>
      <c r="C447" s="12">
        <v>92.899500000000003</v>
      </c>
      <c r="D447" s="1">
        <v>186.7</v>
      </c>
      <c r="E447" s="1">
        <v>194.9</v>
      </c>
      <c r="F447" s="13">
        <v>1.01</v>
      </c>
      <c r="G447" s="14">
        <v>5.6</v>
      </c>
      <c r="H447" s="13">
        <v>2.19</v>
      </c>
      <c r="I447" s="13">
        <v>0.46</v>
      </c>
      <c r="J447" s="8">
        <f t="shared" si="28"/>
        <v>0.188554</v>
      </c>
      <c r="K447" s="15">
        <v>15258.444071067801</v>
      </c>
      <c r="L447" s="8">
        <f>help_quarterly_to_monthly!N447</f>
        <v>15374.838882758797</v>
      </c>
      <c r="M447" s="8">
        <f t="shared" si="29"/>
        <v>-0.75704735886058527</v>
      </c>
      <c r="N447" s="10">
        <v>4.3547000000000004E-3</v>
      </c>
      <c r="O447" s="1">
        <v>142.1</v>
      </c>
      <c r="P447" s="17">
        <v>-0.34988408095706702</v>
      </c>
      <c r="Q447" s="10">
        <v>4.3550000000000004E-3</v>
      </c>
      <c r="R447" s="8">
        <v>0</v>
      </c>
      <c r="S447" s="9">
        <v>0</v>
      </c>
      <c r="T447" s="11">
        <v>-1.6999999999999999E-3</v>
      </c>
      <c r="U447" s="11">
        <v>0.74652051370000005</v>
      </c>
      <c r="V447" s="10">
        <v>0.83013404999999996</v>
      </c>
    </row>
    <row r="448" spans="1:22" x14ac:dyDescent="0.2">
      <c r="A448">
        <v>2004</v>
      </c>
      <c r="B448">
        <v>3</v>
      </c>
      <c r="C448" s="12">
        <v>92.536799999999999</v>
      </c>
      <c r="D448" s="1">
        <v>187.1</v>
      </c>
      <c r="E448" s="1">
        <v>195.5</v>
      </c>
      <c r="F448" s="13">
        <v>1</v>
      </c>
      <c r="G448" s="14">
        <v>5.8</v>
      </c>
      <c r="H448" s="13">
        <v>2.2799999999999998</v>
      </c>
      <c r="I448" s="13">
        <v>0.54</v>
      </c>
      <c r="J448" s="8">
        <f t="shared" si="28"/>
        <v>0.22134600000000001</v>
      </c>
      <c r="K448" s="15">
        <v>15355.1799732243</v>
      </c>
      <c r="L448" s="8">
        <f>help_quarterly_to_monthly!N448</f>
        <v>15407.487916025186</v>
      </c>
      <c r="M448" s="8">
        <f t="shared" si="29"/>
        <v>-0.33949689323774512</v>
      </c>
      <c r="N448" s="10">
        <v>0</v>
      </c>
      <c r="O448" s="1">
        <v>143.1</v>
      </c>
      <c r="P448" s="17">
        <v>-0.52769025545737502</v>
      </c>
      <c r="Q448" s="10">
        <v>-2.5806000000000002E-3</v>
      </c>
      <c r="R448" s="8">
        <v>-2.63146E-2</v>
      </c>
      <c r="S448" s="9">
        <v>7.9057776391788404E-2</v>
      </c>
      <c r="T448" s="11">
        <v>-1.43E-2</v>
      </c>
      <c r="U448" s="11">
        <v>0.90794365749999995</v>
      </c>
      <c r="V448" s="10">
        <v>0.84728323999999999</v>
      </c>
    </row>
    <row r="449" spans="1:22" x14ac:dyDescent="0.2">
      <c r="A449">
        <v>2004</v>
      </c>
      <c r="B449">
        <v>4</v>
      </c>
      <c r="C449" s="12">
        <v>92.895700000000005</v>
      </c>
      <c r="D449" s="1">
        <v>187.4</v>
      </c>
      <c r="E449" s="1">
        <v>195.9</v>
      </c>
      <c r="F449" s="13">
        <v>1</v>
      </c>
      <c r="G449" s="14">
        <v>5.6</v>
      </c>
      <c r="H449" s="13">
        <v>2.11</v>
      </c>
      <c r="I449" s="13">
        <v>7.0000000000000007E-2</v>
      </c>
      <c r="J449" s="8">
        <f t="shared" si="28"/>
        <v>2.8693000000000003E-2</v>
      </c>
      <c r="K449" s="15">
        <v>15311.235532263399</v>
      </c>
      <c r="L449" s="8">
        <f>help_quarterly_to_monthly!N449</f>
        <v>15440.206280709079</v>
      </c>
      <c r="M449" s="8">
        <f t="shared" si="29"/>
        <v>-0.83529161528634877</v>
      </c>
      <c r="N449" s="10">
        <v>0</v>
      </c>
      <c r="O449" s="1">
        <v>144.80000000000001</v>
      </c>
      <c r="P449" s="17">
        <v>-0.74133770876924998</v>
      </c>
      <c r="Q449" s="10">
        <v>-2.4195000000000002E-3</v>
      </c>
      <c r="R449" s="8">
        <v>0</v>
      </c>
      <c r="S449" s="9">
        <v>-0.10354005982081201</v>
      </c>
      <c r="T449" s="11">
        <v>-1.23E-2</v>
      </c>
      <c r="U449" s="11">
        <v>0.86926484680000005</v>
      </c>
      <c r="V449" s="10">
        <v>0.91926761999999995</v>
      </c>
    </row>
    <row r="450" spans="1:22" x14ac:dyDescent="0.2">
      <c r="A450">
        <v>2004</v>
      </c>
      <c r="B450">
        <v>5</v>
      </c>
      <c r="C450" s="12">
        <v>93.584500000000006</v>
      </c>
      <c r="D450" s="1">
        <v>188.2</v>
      </c>
      <c r="E450" s="1">
        <v>196.2</v>
      </c>
      <c r="F450" s="13">
        <v>1</v>
      </c>
      <c r="G450" s="14">
        <v>5.6</v>
      </c>
      <c r="H450" s="13">
        <v>2.0299999999999998</v>
      </c>
      <c r="I450" s="13">
        <v>0.56999999999999995</v>
      </c>
      <c r="J450" s="8">
        <f t="shared" si="28"/>
        <v>0.23364299999999996</v>
      </c>
      <c r="K450" s="15">
        <v>15446.457899303001</v>
      </c>
      <c r="L450" s="8">
        <f>help_quarterly_to_monthly!N450</f>
        <v>15472.994124038225</v>
      </c>
      <c r="M450" s="8">
        <f t="shared" si="29"/>
        <v>-0.17150025730313656</v>
      </c>
      <c r="N450" s="10">
        <v>-1.0368799999999999E-2</v>
      </c>
      <c r="O450" s="1">
        <v>146.80000000000001</v>
      </c>
      <c r="P450" s="17">
        <v>-0.37072277296675599</v>
      </c>
      <c r="Q450" s="10">
        <v>-4.5161000000000003E-3</v>
      </c>
      <c r="R450" s="8">
        <v>1.27136E-2</v>
      </c>
      <c r="S450" s="9">
        <v>0</v>
      </c>
      <c r="T450" s="11">
        <v>-1.7299999999999999E-2</v>
      </c>
      <c r="U450" s="11">
        <v>1.067755461</v>
      </c>
      <c r="V450" s="10">
        <v>1.0390396500000001</v>
      </c>
    </row>
    <row r="451" spans="1:22" x14ac:dyDescent="0.2">
      <c r="A451">
        <v>2004</v>
      </c>
      <c r="B451">
        <v>6</v>
      </c>
      <c r="C451" s="12">
        <v>92.865099999999998</v>
      </c>
      <c r="D451" s="1">
        <v>188.9</v>
      </c>
      <c r="E451" s="1">
        <v>196.6</v>
      </c>
      <c r="F451" s="13">
        <v>1.03</v>
      </c>
      <c r="G451" s="14">
        <v>5.6</v>
      </c>
      <c r="H451" s="13">
        <v>2.0499999999999998</v>
      </c>
      <c r="I451" s="13">
        <v>-0.28999999999999998</v>
      </c>
      <c r="J451" s="8">
        <f t="shared" ref="J451:J514" si="30">I451*0.4099</f>
        <v>-0.11887099999999999</v>
      </c>
      <c r="K451" s="15">
        <v>15344.874219109601</v>
      </c>
      <c r="L451" s="8">
        <f>help_quarterly_to_monthly!N451</f>
        <v>15506.432741978666</v>
      </c>
      <c r="M451" s="8">
        <f t="shared" si="29"/>
        <v>-1.0418806540313907</v>
      </c>
      <c r="N451" s="10">
        <v>-1.2777000000000001E-3</v>
      </c>
      <c r="O451" s="1">
        <v>147.19999999999999</v>
      </c>
      <c r="P451" s="17">
        <v>-0.38864322457620598</v>
      </c>
      <c r="Q451" s="10">
        <v>-8.1709999999999997E-4</v>
      </c>
      <c r="R451" s="8">
        <v>-1.8041999999999999E-3</v>
      </c>
      <c r="S451" s="9">
        <v>0.16518745961065001</v>
      </c>
      <c r="T451" s="11">
        <v>-4.36E-2</v>
      </c>
      <c r="U451" s="11">
        <v>1.324804052</v>
      </c>
      <c r="V451" s="10">
        <v>1.3410007100000001</v>
      </c>
    </row>
    <row r="452" spans="1:22" x14ac:dyDescent="0.2">
      <c r="A452">
        <v>2004</v>
      </c>
      <c r="B452">
        <v>7</v>
      </c>
      <c r="C452" s="12">
        <v>93.550200000000004</v>
      </c>
      <c r="D452" s="1">
        <v>189.1</v>
      </c>
      <c r="E452" s="1">
        <v>196.8</v>
      </c>
      <c r="F452" s="13">
        <v>1.26</v>
      </c>
      <c r="G452" s="14">
        <v>5.5</v>
      </c>
      <c r="H452" s="13">
        <v>2.12</v>
      </c>
      <c r="I452" s="13">
        <v>0.47</v>
      </c>
      <c r="J452" s="8">
        <f t="shared" si="30"/>
        <v>0.19265299999999999</v>
      </c>
      <c r="K452" s="15">
        <v>15483.106603901801</v>
      </c>
      <c r="L452" s="8">
        <f>help_quarterly_to_monthly!N452</f>
        <v>15539.943623965768</v>
      </c>
      <c r="M452" s="8">
        <f t="shared" si="29"/>
        <v>-0.36574791671903917</v>
      </c>
      <c r="N452" s="10">
        <v>-4.8335000000000001E-3</v>
      </c>
      <c r="O452" s="1">
        <v>147.4</v>
      </c>
      <c r="P452" s="17">
        <v>-0.32788415743285898</v>
      </c>
      <c r="Q452" s="10">
        <v>-9.6667000000000003E-3</v>
      </c>
      <c r="R452" s="8">
        <v>0</v>
      </c>
      <c r="S452" s="9">
        <v>0</v>
      </c>
      <c r="T452" s="11">
        <v>-3.3599999999999998E-2</v>
      </c>
      <c r="U452" s="11">
        <v>1.4383094219999999</v>
      </c>
      <c r="V452" s="10">
        <v>1.4293003099999999</v>
      </c>
    </row>
    <row r="453" spans="1:22" x14ac:dyDescent="0.2">
      <c r="A453">
        <v>2004</v>
      </c>
      <c r="B453">
        <v>8</v>
      </c>
      <c r="C453" s="12">
        <v>93.630099999999999</v>
      </c>
      <c r="D453" s="1">
        <v>189.2</v>
      </c>
      <c r="E453" s="1">
        <v>196.9</v>
      </c>
      <c r="F453" s="13">
        <v>1.43</v>
      </c>
      <c r="G453" s="14">
        <v>5.4</v>
      </c>
      <c r="H453" s="13">
        <v>2.1800000000000002</v>
      </c>
      <c r="I453" s="13">
        <v>0.3</v>
      </c>
      <c r="J453" s="8">
        <f t="shared" si="30"/>
        <v>0.12297</v>
      </c>
      <c r="K453" s="15">
        <v>15520.6497865371</v>
      </c>
      <c r="L453" s="8">
        <f>help_quarterly_to_monthly!N453</f>
        <v>15573.52692616909</v>
      </c>
      <c r="M453" s="8">
        <f t="shared" si="29"/>
        <v>-0.33953220669068473</v>
      </c>
      <c r="N453" s="10">
        <v>5.2373000000000003E-3</v>
      </c>
      <c r="O453" s="1">
        <v>148</v>
      </c>
      <c r="P453" s="17">
        <v>-0.43241982155620901</v>
      </c>
      <c r="Q453" s="10">
        <v>2.83799E-2</v>
      </c>
      <c r="R453" s="8">
        <v>3.3126299999999997E-2</v>
      </c>
      <c r="S453" s="9">
        <v>0.29619425183664699</v>
      </c>
      <c r="T453" s="11">
        <v>1.34E-2</v>
      </c>
      <c r="U453" s="11">
        <v>1.6265954929999999</v>
      </c>
      <c r="V453" s="10">
        <v>1.4823479100000001</v>
      </c>
    </row>
    <row r="454" spans="1:22" x14ac:dyDescent="0.2">
      <c r="A454">
        <v>2004</v>
      </c>
      <c r="B454">
        <v>9</v>
      </c>
      <c r="C454" s="12">
        <v>93.735299999999995</v>
      </c>
      <c r="D454" s="1">
        <v>189.8</v>
      </c>
      <c r="E454" s="1">
        <v>197.5</v>
      </c>
      <c r="F454" s="13">
        <v>1.61</v>
      </c>
      <c r="G454" s="14">
        <v>5.4</v>
      </c>
      <c r="H454" s="13">
        <v>2.14</v>
      </c>
      <c r="I454" s="13">
        <v>0.16</v>
      </c>
      <c r="J454" s="8">
        <f t="shared" si="30"/>
        <v>6.5584000000000003E-2</v>
      </c>
      <c r="K454" s="15">
        <v>15536.153212273501</v>
      </c>
      <c r="L454" s="8">
        <f>help_quarterly_to_monthly!N454</f>
        <v>15607.463486634935</v>
      </c>
      <c r="M454" s="8">
        <f t="shared" si="29"/>
        <v>-0.45689854999499957</v>
      </c>
      <c r="N454" s="10">
        <v>2.1427E-3</v>
      </c>
      <c r="O454" s="1">
        <v>147.69999999999999</v>
      </c>
      <c r="P454" s="17">
        <v>-0.55056975303394295</v>
      </c>
      <c r="Q454" s="10">
        <v>8.2766999999999997E-3</v>
      </c>
      <c r="R454" s="8">
        <v>2.9069E-3</v>
      </c>
      <c r="S454" s="9">
        <v>0.14244959021954801</v>
      </c>
      <c r="T454" s="11">
        <v>-2.46E-2</v>
      </c>
      <c r="U454" s="11">
        <v>1.926455934</v>
      </c>
      <c r="V454" s="10">
        <v>1.6752136900000001</v>
      </c>
    </row>
    <row r="455" spans="1:22" x14ac:dyDescent="0.2">
      <c r="A455">
        <v>2004</v>
      </c>
      <c r="B455">
        <v>10</v>
      </c>
      <c r="C455" s="12">
        <v>94.569500000000005</v>
      </c>
      <c r="D455" s="1">
        <v>190.8</v>
      </c>
      <c r="E455" s="1">
        <v>197.9</v>
      </c>
      <c r="F455" s="13">
        <v>1.76</v>
      </c>
      <c r="G455" s="14">
        <v>5.5</v>
      </c>
      <c r="H455" s="13">
        <v>2.11</v>
      </c>
      <c r="I455" s="13">
        <v>0.45</v>
      </c>
      <c r="J455" s="8">
        <f t="shared" si="30"/>
        <v>0.18445500000000001</v>
      </c>
      <c r="K455" s="15">
        <v>15653.362400444201</v>
      </c>
      <c r="L455" s="8">
        <f>help_quarterly_to_monthly!N455</f>
        <v>15641.47399888715</v>
      </c>
      <c r="M455" s="8">
        <f t="shared" si="29"/>
        <v>7.6005634493880869E-2</v>
      </c>
      <c r="N455" s="10">
        <v>0</v>
      </c>
      <c r="O455" s="1">
        <v>150</v>
      </c>
      <c r="P455" s="17">
        <v>-0.53891648079555599</v>
      </c>
      <c r="Q455" s="10">
        <v>-6.6667000000000002E-3</v>
      </c>
      <c r="R455" s="8">
        <v>0</v>
      </c>
      <c r="S455" s="9">
        <v>0</v>
      </c>
      <c r="T455" s="11">
        <v>-1.46E-2</v>
      </c>
      <c r="U455" s="11">
        <v>2.0808222679999999</v>
      </c>
      <c r="V455" s="10">
        <v>1.8158737599999999</v>
      </c>
    </row>
    <row r="456" spans="1:22" x14ac:dyDescent="0.2">
      <c r="A456">
        <v>2004</v>
      </c>
      <c r="B456">
        <v>11</v>
      </c>
      <c r="C456" s="12">
        <v>94.801500000000004</v>
      </c>
      <c r="D456" s="1">
        <v>191.7</v>
      </c>
      <c r="E456" s="1">
        <v>198.3</v>
      </c>
      <c r="F456" s="13">
        <v>1.93</v>
      </c>
      <c r="G456" s="14">
        <v>5.4</v>
      </c>
      <c r="H456" s="13">
        <v>2.0099999999999998</v>
      </c>
      <c r="I456" s="13">
        <v>0.02</v>
      </c>
      <c r="J456" s="8">
        <f t="shared" si="30"/>
        <v>8.1980000000000004E-3</v>
      </c>
      <c r="K456" s="15">
        <v>15649.6127498527</v>
      </c>
      <c r="L456" s="8">
        <f>help_quarterly_to_monthly!N456</f>
        <v>15675.558624075436</v>
      </c>
      <c r="M456" s="8">
        <f t="shared" si="29"/>
        <v>-0.16551801977179315</v>
      </c>
      <c r="N456" s="10">
        <v>-5.2500000000000003E-3</v>
      </c>
      <c r="O456" s="1">
        <v>151.4</v>
      </c>
      <c r="P456" s="17">
        <v>-0.67935257209063904</v>
      </c>
      <c r="Q456" s="10">
        <v>-6.9931000000000004E-3</v>
      </c>
      <c r="R456" s="8">
        <v>-6.0384000000000002E-3</v>
      </c>
      <c r="S456" s="9">
        <v>0.29280969632125498</v>
      </c>
      <c r="T456" s="11">
        <v>9.7999999999999997E-3</v>
      </c>
      <c r="U456" s="11">
        <v>2.3531338050000001</v>
      </c>
      <c r="V456" s="10">
        <v>2.03987462</v>
      </c>
    </row>
    <row r="457" spans="1:22" x14ac:dyDescent="0.2">
      <c r="A457">
        <v>2004</v>
      </c>
      <c r="B457">
        <v>12</v>
      </c>
      <c r="C457" s="12">
        <v>95.541499999999999</v>
      </c>
      <c r="D457" s="1">
        <v>191.7</v>
      </c>
      <c r="E457" s="1">
        <v>198.6</v>
      </c>
      <c r="F457" s="13">
        <v>2.16</v>
      </c>
      <c r="G457" s="14">
        <v>5.4</v>
      </c>
      <c r="H457" s="13">
        <v>1.92</v>
      </c>
      <c r="I457" s="13">
        <v>0.82</v>
      </c>
      <c r="J457" s="8">
        <f t="shared" si="30"/>
        <v>0.33611799999999997</v>
      </c>
      <c r="K457" s="15">
        <v>15711.7224747945</v>
      </c>
      <c r="L457" s="8">
        <f>help_quarterly_to_monthly!N457</f>
        <v>15708.900161428091</v>
      </c>
      <c r="M457" s="8">
        <f t="shared" si="29"/>
        <v>1.796633333592812E-2</v>
      </c>
      <c r="N457" s="10">
        <v>-7.5512000000000001E-3</v>
      </c>
      <c r="O457" s="1">
        <v>150.19999999999999</v>
      </c>
      <c r="P457" s="17">
        <v>-0.72335986759856097</v>
      </c>
      <c r="Q457" s="10">
        <v>-5.9001000000000001E-3</v>
      </c>
      <c r="R457" s="8">
        <v>2.7219000000000002E-3</v>
      </c>
      <c r="S457" s="9">
        <v>0.16700778411285599</v>
      </c>
      <c r="T457" s="11">
        <v>-8.9999999999999993E-3</v>
      </c>
      <c r="U457" s="11">
        <v>2.534879938</v>
      </c>
      <c r="V457" s="10">
        <v>2.29268253</v>
      </c>
    </row>
    <row r="458" spans="1:22" x14ac:dyDescent="0.2">
      <c r="A458">
        <v>2005</v>
      </c>
      <c r="B458">
        <v>1</v>
      </c>
      <c r="C458" s="12">
        <v>95.878500000000003</v>
      </c>
      <c r="D458" s="1">
        <v>191.6</v>
      </c>
      <c r="E458" s="1">
        <v>199</v>
      </c>
      <c r="F458" s="13">
        <v>2.2799999999999998</v>
      </c>
      <c r="G458" s="14">
        <v>5.3</v>
      </c>
      <c r="H458" s="13">
        <v>1.8</v>
      </c>
      <c r="I458" s="13">
        <v>0.19</v>
      </c>
      <c r="J458" s="8">
        <f t="shared" si="30"/>
        <v>7.7880999999999992E-2</v>
      </c>
      <c r="K458" s="15">
        <v>15854.673570807599</v>
      </c>
      <c r="L458" s="8">
        <f>help_quarterly_to_monthly!N458</f>
        <v>15742.31261543132</v>
      </c>
      <c r="M458" s="8">
        <f t="shared" si="29"/>
        <v>0.71375126464034988</v>
      </c>
      <c r="N458" s="10">
        <v>-3.8287999999999998E-3</v>
      </c>
      <c r="O458" s="1">
        <v>150.9</v>
      </c>
      <c r="P458" s="17">
        <v>-0.70381778280757101</v>
      </c>
      <c r="Q458" s="10">
        <v>-2.0969000000000001E-3</v>
      </c>
      <c r="R458" s="8">
        <v>0</v>
      </c>
      <c r="S458" s="9">
        <v>0.13283148104270701</v>
      </c>
      <c r="T458" s="11">
        <v>-2.01E-2</v>
      </c>
      <c r="U458" s="11">
        <v>2.6782117059999999</v>
      </c>
      <c r="V458" s="10">
        <v>2.5119642199999999</v>
      </c>
    </row>
    <row r="459" spans="1:22" x14ac:dyDescent="0.2">
      <c r="A459">
        <v>2005</v>
      </c>
      <c r="B459">
        <v>2</v>
      </c>
      <c r="C459" s="12">
        <v>96.570899999999995</v>
      </c>
      <c r="D459" s="1">
        <v>192.4</v>
      </c>
      <c r="E459" s="1">
        <v>199.4</v>
      </c>
      <c r="F459" s="13">
        <v>2.5</v>
      </c>
      <c r="G459" s="14">
        <v>5.4</v>
      </c>
      <c r="H459" s="13">
        <v>1.65</v>
      </c>
      <c r="I459" s="13">
        <v>0.39</v>
      </c>
      <c r="J459" s="8">
        <f t="shared" si="30"/>
        <v>0.159861</v>
      </c>
      <c r="K459" s="15">
        <v>15826.034654540001</v>
      </c>
      <c r="L459" s="8">
        <f>help_quarterly_to_monthly!N459</f>
        <v>15775.796136923082</v>
      </c>
      <c r="M459" s="8">
        <f t="shared" si="29"/>
        <v>0.31845313656999608</v>
      </c>
      <c r="N459" s="10">
        <v>0</v>
      </c>
      <c r="O459" s="1">
        <v>151.6</v>
      </c>
      <c r="P459" s="17">
        <v>-0.91704727481237303</v>
      </c>
      <c r="Q459" s="10">
        <v>0</v>
      </c>
      <c r="R459" s="8">
        <v>-2.5875999999999998E-3</v>
      </c>
      <c r="S459" s="9">
        <v>0</v>
      </c>
      <c r="T459" s="11">
        <v>-2.01E-2</v>
      </c>
      <c r="U459" s="11">
        <v>2.8393581609999998</v>
      </c>
      <c r="V459" s="10">
        <v>2.69388323</v>
      </c>
    </row>
    <row r="460" spans="1:22" x14ac:dyDescent="0.2">
      <c r="A460">
        <v>2005</v>
      </c>
      <c r="B460">
        <v>3</v>
      </c>
      <c r="C460" s="12">
        <v>96.4345</v>
      </c>
      <c r="D460" s="1">
        <v>193.1</v>
      </c>
      <c r="E460" s="1">
        <v>200.1</v>
      </c>
      <c r="F460" s="13">
        <v>2.63</v>
      </c>
      <c r="G460" s="14">
        <v>5.2</v>
      </c>
      <c r="H460" s="13">
        <v>1.56</v>
      </c>
      <c r="I460" s="13">
        <v>-0.28999999999999998</v>
      </c>
      <c r="J460" s="8">
        <f t="shared" si="30"/>
        <v>-0.11887099999999999</v>
      </c>
      <c r="K460" s="15">
        <v>15855.573789226601</v>
      </c>
      <c r="L460" s="8">
        <f>help_quarterly_to_monthly!N460</f>
        <v>15808.187533309854</v>
      </c>
      <c r="M460" s="8">
        <f t="shared" si="29"/>
        <v>0.29975767820882293</v>
      </c>
      <c r="N460" s="10">
        <v>0</v>
      </c>
      <c r="O460" s="1">
        <v>153.69999999999999</v>
      </c>
      <c r="P460" s="17">
        <v>-0.62266114196403299</v>
      </c>
      <c r="Q460" s="10">
        <v>3.2258E-3</v>
      </c>
      <c r="R460" s="8">
        <v>4.9398600000000001E-2</v>
      </c>
      <c r="S460" s="9">
        <v>7.9348300221126405E-2</v>
      </c>
      <c r="T460" s="11">
        <v>6.6E-3</v>
      </c>
      <c r="U460" s="11">
        <v>2.963444076</v>
      </c>
      <c r="V460" s="10">
        <v>2.9129195499999998</v>
      </c>
    </row>
    <row r="461" spans="1:22" x14ac:dyDescent="0.2">
      <c r="A461">
        <v>2005</v>
      </c>
      <c r="B461">
        <v>4</v>
      </c>
      <c r="C461" s="12">
        <v>96.634699999999995</v>
      </c>
      <c r="D461" s="1">
        <v>193.7</v>
      </c>
      <c r="E461" s="1">
        <v>200.2</v>
      </c>
      <c r="F461" s="13">
        <v>2.79</v>
      </c>
      <c r="G461" s="14">
        <v>5.2</v>
      </c>
      <c r="H461" s="13">
        <v>1.71</v>
      </c>
      <c r="I461" s="13">
        <v>0.56000000000000005</v>
      </c>
      <c r="J461" s="8">
        <f t="shared" si="30"/>
        <v>0.22954400000000003</v>
      </c>
      <c r="K461" s="15">
        <v>15896.6650693788</v>
      </c>
      <c r="L461" s="8">
        <f>help_quarterly_to_monthly!N461</f>
        <v>15840.645436803487</v>
      </c>
      <c r="M461" s="8">
        <f t="shared" si="29"/>
        <v>0.35364488649660686</v>
      </c>
      <c r="N461" s="10">
        <v>0</v>
      </c>
      <c r="O461" s="1">
        <v>155</v>
      </c>
      <c r="P461" s="17">
        <v>-0.36541299510027098</v>
      </c>
      <c r="Q461" s="10">
        <v>6.7742000000000002E-3</v>
      </c>
      <c r="R461" s="8">
        <v>0</v>
      </c>
      <c r="S461" s="9">
        <v>0.29663243188450999</v>
      </c>
      <c r="T461" s="11">
        <v>-3.5999999999999999E-3</v>
      </c>
      <c r="U461" s="11">
        <v>3.0767634149999998</v>
      </c>
      <c r="V461" s="10">
        <v>2.99141484</v>
      </c>
    </row>
    <row r="462" spans="1:22" x14ac:dyDescent="0.2">
      <c r="A462">
        <v>2005</v>
      </c>
      <c r="B462">
        <v>5</v>
      </c>
      <c r="C462" s="12">
        <v>96.725099999999998</v>
      </c>
      <c r="D462" s="1">
        <v>193.6</v>
      </c>
      <c r="E462" s="1">
        <v>200.5</v>
      </c>
      <c r="F462" s="13">
        <v>3</v>
      </c>
      <c r="G462" s="14">
        <v>5.0999999999999996</v>
      </c>
      <c r="H462" s="13">
        <v>1.87</v>
      </c>
      <c r="I462" s="13">
        <v>-0.02</v>
      </c>
      <c r="J462" s="8">
        <f t="shared" si="30"/>
        <v>-8.1980000000000004E-3</v>
      </c>
      <c r="K462" s="15">
        <v>15863.3669982714</v>
      </c>
      <c r="L462" s="8">
        <f>help_quarterly_to_monthly!N462</f>
        <v>15873.169983958665</v>
      </c>
      <c r="M462" s="8">
        <f t="shared" si="29"/>
        <v>-6.1758210219964305E-2</v>
      </c>
      <c r="N462" s="10">
        <v>-5.1732000000000002E-3</v>
      </c>
      <c r="O462" s="1">
        <v>154.30000000000001</v>
      </c>
      <c r="P462" s="17">
        <v>-0.295011945325654</v>
      </c>
      <c r="Q462" s="10">
        <v>9.3547999999999999E-3</v>
      </c>
      <c r="R462" s="8">
        <v>2.1721600000000001E-2</v>
      </c>
      <c r="S462" s="9">
        <v>0</v>
      </c>
      <c r="T462" s="11">
        <v>6.4000000000000003E-3</v>
      </c>
      <c r="U462" s="11">
        <v>3.1453718730000002</v>
      </c>
      <c r="V462" s="10">
        <v>3.0602819999999999</v>
      </c>
    </row>
    <row r="463" spans="1:22" x14ac:dyDescent="0.2">
      <c r="A463">
        <v>2005</v>
      </c>
      <c r="B463">
        <v>6</v>
      </c>
      <c r="C463" s="12">
        <v>97.148300000000006</v>
      </c>
      <c r="D463" s="1">
        <v>193.7</v>
      </c>
      <c r="E463" s="1">
        <v>200.6</v>
      </c>
      <c r="F463" s="13">
        <v>3.04</v>
      </c>
      <c r="G463" s="14">
        <v>5</v>
      </c>
      <c r="H463" s="13">
        <v>1.86</v>
      </c>
      <c r="I463" s="13">
        <v>0.39</v>
      </c>
      <c r="J463" s="8">
        <f t="shared" si="30"/>
        <v>0.159861</v>
      </c>
      <c r="K463" s="15">
        <v>16010.321946776499</v>
      </c>
      <c r="L463" s="8">
        <f>help_quarterly_to_monthly!N463</f>
        <v>15904.997243193189</v>
      </c>
      <c r="M463" s="8">
        <f t="shared" si="29"/>
        <v>0.6622113916328054</v>
      </c>
      <c r="N463" s="10">
        <v>-5.2329999999999998E-4</v>
      </c>
      <c r="O463" s="1">
        <v>154.30000000000001</v>
      </c>
      <c r="P463" s="17">
        <v>-0.439996326755347</v>
      </c>
      <c r="Q463" s="10">
        <v>1.1451E-3</v>
      </c>
      <c r="R463" s="8">
        <v>3.2721899999999998E-2</v>
      </c>
      <c r="S463" s="9">
        <v>0.25577031896483798</v>
      </c>
      <c r="T463" s="11">
        <v>8.9999999999999993E-3</v>
      </c>
      <c r="U463" s="11">
        <v>3.3173946120000002</v>
      </c>
      <c r="V463" s="10">
        <v>3.2070155200000001</v>
      </c>
    </row>
    <row r="464" spans="1:22" x14ac:dyDescent="0.2">
      <c r="A464">
        <v>2005</v>
      </c>
      <c r="B464">
        <v>7</v>
      </c>
      <c r="C464" s="12">
        <v>96.839699999999993</v>
      </c>
      <c r="D464" s="1">
        <v>194.9</v>
      </c>
      <c r="E464" s="1">
        <v>200.9</v>
      </c>
      <c r="F464" s="13">
        <v>3.26</v>
      </c>
      <c r="G464" s="14">
        <v>5</v>
      </c>
      <c r="H464" s="13">
        <v>1.77</v>
      </c>
      <c r="I464" s="13">
        <v>-0.05</v>
      </c>
      <c r="J464" s="8">
        <f t="shared" si="30"/>
        <v>-2.0494999999999999E-2</v>
      </c>
      <c r="K464" s="15">
        <v>16037.224119311801</v>
      </c>
      <c r="L464" s="8">
        <f>help_quarterly_to_monthly!N464</f>
        <v>15936.88831919726</v>
      </c>
      <c r="M464" s="8">
        <f t="shared" si="29"/>
        <v>0.62958212484729437</v>
      </c>
      <c r="N464" s="10">
        <v>-4.8335000000000001E-3</v>
      </c>
      <c r="O464" s="1">
        <v>156.30000000000001</v>
      </c>
      <c r="P464" s="17">
        <v>-0.54315899853500704</v>
      </c>
      <c r="Q464" s="10">
        <v>1.45001E-2</v>
      </c>
      <c r="R464" s="8">
        <v>0</v>
      </c>
      <c r="S464" s="9">
        <v>0</v>
      </c>
      <c r="T464" s="11">
        <v>-6.0000000000000001E-3</v>
      </c>
      <c r="U464" s="11">
        <v>3.5764782180000001</v>
      </c>
      <c r="V464" s="10">
        <v>3.4709851700000001</v>
      </c>
    </row>
    <row r="465" spans="1:22" x14ac:dyDescent="0.2">
      <c r="A465">
        <v>2005</v>
      </c>
      <c r="B465">
        <v>8</v>
      </c>
      <c r="C465" s="12">
        <v>97.1584</v>
      </c>
      <c r="D465" s="1">
        <v>196.1</v>
      </c>
      <c r="E465" s="1">
        <v>201.1</v>
      </c>
      <c r="F465" s="13">
        <v>3.5</v>
      </c>
      <c r="G465" s="14">
        <v>4.9000000000000004</v>
      </c>
      <c r="H465" s="13">
        <v>1.7</v>
      </c>
      <c r="I465" s="13">
        <v>0.21</v>
      </c>
      <c r="J465" s="8">
        <f t="shared" si="30"/>
        <v>8.6078999999999989E-2</v>
      </c>
      <c r="K465" s="15">
        <v>16078.073969154801</v>
      </c>
      <c r="L465" s="8">
        <f>help_quarterly_to_monthly!N465</f>
        <v>15968.843339929688</v>
      </c>
      <c r="M465" s="8">
        <f t="shared" si="29"/>
        <v>0.6840234254912092</v>
      </c>
      <c r="N465" s="10">
        <v>-5.2306999999999996E-3</v>
      </c>
      <c r="O465" s="1">
        <v>157.6</v>
      </c>
      <c r="P465" s="17">
        <v>-0.54099604005196</v>
      </c>
      <c r="Q465" s="10">
        <v>-7.4193000000000002E-3</v>
      </c>
      <c r="R465" s="8">
        <v>-3.3525999999999999E-3</v>
      </c>
      <c r="S465" s="9">
        <v>7.59563427148464E-2</v>
      </c>
      <c r="T465" s="11">
        <v>-4.0099999999999997E-2</v>
      </c>
      <c r="U465" s="11">
        <v>3.6316249809999999</v>
      </c>
      <c r="V465" s="10">
        <v>3.69148078</v>
      </c>
    </row>
    <row r="466" spans="1:22" x14ac:dyDescent="0.2">
      <c r="A466">
        <v>2005</v>
      </c>
      <c r="B466">
        <v>9</v>
      </c>
      <c r="C466" s="12">
        <v>95.276399999999995</v>
      </c>
      <c r="D466" s="1">
        <v>198.8</v>
      </c>
      <c r="E466" s="1">
        <v>201.3</v>
      </c>
      <c r="F466" s="13">
        <v>3.62</v>
      </c>
      <c r="G466" s="14">
        <v>5</v>
      </c>
      <c r="H466" s="13">
        <v>1.83</v>
      </c>
      <c r="I466" s="13">
        <v>-0.61</v>
      </c>
      <c r="J466" s="8">
        <f t="shared" si="30"/>
        <v>-0.25003900000000001</v>
      </c>
      <c r="K466" s="15">
        <v>16029.514931478199</v>
      </c>
      <c r="L466" s="8">
        <f>help_quarterly_to_monthly!N466</f>
        <v>15999.847306452997</v>
      </c>
      <c r="M466" s="8">
        <f t="shared" si="29"/>
        <v>0.18542442597708764</v>
      </c>
      <c r="N466" s="10">
        <v>1.46806E-2</v>
      </c>
      <c r="O466" s="1">
        <v>162.19999999999999</v>
      </c>
      <c r="P466" s="17">
        <v>-0.45302159103905698</v>
      </c>
      <c r="Q466" s="10">
        <v>8.4192999999999994E-3</v>
      </c>
      <c r="R466" s="8">
        <v>2.60565E-2</v>
      </c>
      <c r="S466" s="9">
        <v>0.29288706165110201</v>
      </c>
      <c r="T466" s="11">
        <v>5.6599999999999998E-2</v>
      </c>
      <c r="U466" s="11">
        <v>4.1378669439999998</v>
      </c>
      <c r="V466" s="10">
        <v>3.7195781600000002</v>
      </c>
    </row>
    <row r="467" spans="1:22" x14ac:dyDescent="0.2">
      <c r="A467">
        <v>2005</v>
      </c>
      <c r="B467">
        <v>10</v>
      </c>
      <c r="C467" s="12">
        <v>96.441100000000006</v>
      </c>
      <c r="D467" s="1">
        <v>199.1</v>
      </c>
      <c r="E467" s="1">
        <v>202</v>
      </c>
      <c r="F467" s="13">
        <v>3.78</v>
      </c>
      <c r="G467" s="14">
        <v>5</v>
      </c>
      <c r="H467" s="13">
        <v>1.84</v>
      </c>
      <c r="I467" s="13">
        <v>0.64</v>
      </c>
      <c r="J467" s="8">
        <f t="shared" si="30"/>
        <v>0.26233600000000001</v>
      </c>
      <c r="K467" s="15">
        <v>16064.1585313004</v>
      </c>
      <c r="L467" s="8">
        <f>help_quarterly_to_monthly!N467</f>
        <v>16030.911468064909</v>
      </c>
      <c r="M467" s="8">
        <f t="shared" si="29"/>
        <v>0.20739346793674507</v>
      </c>
      <c r="N467" s="10">
        <v>2.85001E-2</v>
      </c>
      <c r="O467" s="1">
        <v>166.2</v>
      </c>
      <c r="P467" s="17">
        <v>-0.33248449908766198</v>
      </c>
      <c r="Q467" s="10">
        <v>1.9000099999999999E-2</v>
      </c>
      <c r="R467" s="8">
        <v>0</v>
      </c>
      <c r="S467" s="9">
        <v>0.233096016196956</v>
      </c>
      <c r="T467" s="11">
        <v>-4.1999999999999997E-3</v>
      </c>
      <c r="U467" s="11">
        <v>4.2000790060000002</v>
      </c>
      <c r="V467" s="10">
        <v>4.0594587400000002</v>
      </c>
    </row>
    <row r="468" spans="1:22" x14ac:dyDescent="0.2">
      <c r="A468">
        <v>2005</v>
      </c>
      <c r="B468">
        <v>11</v>
      </c>
      <c r="C468" s="12">
        <v>97.501599999999996</v>
      </c>
      <c r="D468" s="1">
        <v>198.1</v>
      </c>
      <c r="E468" s="1">
        <v>202.5</v>
      </c>
      <c r="F468" s="13">
        <v>4</v>
      </c>
      <c r="G468" s="14">
        <v>5</v>
      </c>
      <c r="H468" s="13">
        <v>1.85</v>
      </c>
      <c r="I468" s="13">
        <v>0.73</v>
      </c>
      <c r="J468" s="8">
        <f t="shared" si="30"/>
        <v>0.29922699999999997</v>
      </c>
      <c r="K468" s="15">
        <v>16112.908439200401</v>
      </c>
      <c r="L468" s="8">
        <f>help_quarterly_to_monthly!N468</f>
        <v>16062.035941635966</v>
      </c>
      <c r="M468" s="8">
        <f t="shared" si="29"/>
        <v>0.31672508858333615</v>
      </c>
      <c r="N468" s="10">
        <v>-5.1801E-3</v>
      </c>
      <c r="O468" s="1">
        <v>163.69999999999999</v>
      </c>
      <c r="P468" s="17">
        <v>-0.30070584989862797</v>
      </c>
      <c r="Q468" s="10">
        <v>0</v>
      </c>
      <c r="R468" s="8">
        <v>1.49234E-2</v>
      </c>
      <c r="S468" s="9">
        <v>0</v>
      </c>
      <c r="T468" s="11">
        <v>-4.1999999999999997E-3</v>
      </c>
      <c r="U468" s="11">
        <v>4.3257905360000004</v>
      </c>
      <c r="V468" s="10">
        <v>4.1309551100000004</v>
      </c>
    </row>
    <row r="469" spans="1:22" x14ac:dyDescent="0.2">
      <c r="A469">
        <v>2005</v>
      </c>
      <c r="B469">
        <v>12</v>
      </c>
      <c r="C469" s="12">
        <v>97.972300000000004</v>
      </c>
      <c r="D469" s="1">
        <v>198.1</v>
      </c>
      <c r="E469" s="1">
        <v>202.8</v>
      </c>
      <c r="F469" s="13">
        <v>4.16</v>
      </c>
      <c r="G469" s="14">
        <v>4.9000000000000004</v>
      </c>
      <c r="H469" s="13">
        <v>1.85</v>
      </c>
      <c r="I469" s="13">
        <v>0.31</v>
      </c>
      <c r="J469" s="8">
        <f t="shared" si="30"/>
        <v>0.12706899999999999</v>
      </c>
      <c r="K469" s="15">
        <v>16235.147391802</v>
      </c>
      <c r="L469" s="8">
        <f>help_quarterly_to_monthly!N469</f>
        <v>16092.165437412339</v>
      </c>
      <c r="M469" s="8">
        <f t="shared" si="29"/>
        <v>0.88851904329323439</v>
      </c>
      <c r="N469" s="10">
        <v>-5.2772000000000001E-3</v>
      </c>
      <c r="O469" s="1">
        <v>163</v>
      </c>
      <c r="P469" s="17">
        <v>-0.26825089501827598</v>
      </c>
      <c r="Q469" s="10">
        <v>-3.0645999999999998E-3</v>
      </c>
      <c r="R469" s="8">
        <v>-5.2487000000000002E-3</v>
      </c>
      <c r="S469" s="9">
        <v>9.9700915137207205E-2</v>
      </c>
      <c r="T469" s="11">
        <v>-4.4999999999999997E-3</v>
      </c>
      <c r="U469" s="11">
        <v>4.3629887480000002</v>
      </c>
      <c r="V469" s="10">
        <v>4.3044669899999999</v>
      </c>
    </row>
    <row r="470" spans="1:22" x14ac:dyDescent="0.2">
      <c r="A470">
        <v>2006</v>
      </c>
      <c r="B470">
        <v>1</v>
      </c>
      <c r="C470" s="12">
        <v>98.126999999999995</v>
      </c>
      <c r="D470" s="1">
        <v>199.3</v>
      </c>
      <c r="E470" s="1">
        <v>203.2</v>
      </c>
      <c r="F470" s="13">
        <v>4.29</v>
      </c>
      <c r="G470" s="14">
        <v>4.7</v>
      </c>
      <c r="H470" s="13">
        <v>1.82</v>
      </c>
      <c r="I470" s="13">
        <v>0.46</v>
      </c>
      <c r="J470" s="8">
        <f t="shared" si="30"/>
        <v>0.188554</v>
      </c>
      <c r="K470" s="15">
        <v>16315.4871114123</v>
      </c>
      <c r="L470" s="8">
        <f>help_quarterly_to_monthly!N470</f>
        <v>16122.351450713548</v>
      </c>
      <c r="M470" s="8">
        <f t="shared" si="29"/>
        <v>1.1979372940056132</v>
      </c>
      <c r="N470" s="10">
        <v>-3.1714E-3</v>
      </c>
      <c r="O470" s="1">
        <v>164.3</v>
      </c>
      <c r="P470" s="17">
        <v>-0.35141384806146803</v>
      </c>
      <c r="Q470" s="10">
        <v>-1.1289E-3</v>
      </c>
      <c r="R470" s="8">
        <v>2.7689499999999999E-2</v>
      </c>
      <c r="S470" s="9">
        <v>0.13173106853032401</v>
      </c>
      <c r="T470" s="11">
        <v>1.15E-2</v>
      </c>
      <c r="U470" s="11">
        <v>4.5346237990000002</v>
      </c>
      <c r="V470" s="10">
        <v>4.5031993699999999</v>
      </c>
    </row>
    <row r="471" spans="1:22" x14ac:dyDescent="0.2">
      <c r="A471">
        <v>2006</v>
      </c>
      <c r="B471">
        <v>2</v>
      </c>
      <c r="C471" s="12">
        <v>98.168700000000001</v>
      </c>
      <c r="D471" s="1">
        <v>199.4</v>
      </c>
      <c r="E471" s="1">
        <v>203.6</v>
      </c>
      <c r="F471" s="13">
        <v>4.49</v>
      </c>
      <c r="G471" s="14">
        <v>4.8</v>
      </c>
      <c r="H471" s="13">
        <v>1.7</v>
      </c>
      <c r="I471" s="13">
        <v>0.1</v>
      </c>
      <c r="J471" s="8">
        <f t="shared" si="30"/>
        <v>4.0989999999999999E-2</v>
      </c>
      <c r="K471" s="15">
        <v>16307.704449904901</v>
      </c>
      <c r="L471" s="8">
        <f>help_quarterly_to_monthly!N471</f>
        <v>16152.594087556381</v>
      </c>
      <c r="M471" s="8">
        <f t="shared" si="29"/>
        <v>0.96028143533930521</v>
      </c>
      <c r="N471" s="10">
        <v>4.8386999999999996E-3</v>
      </c>
      <c r="O471" s="1">
        <v>161.80000000000001</v>
      </c>
      <c r="P471" s="17">
        <v>-0.30961076168276902</v>
      </c>
      <c r="Q471" s="10">
        <v>2.41935E-2</v>
      </c>
      <c r="R471" s="8">
        <v>0</v>
      </c>
      <c r="S471" s="9">
        <v>0</v>
      </c>
      <c r="T471" s="11">
        <v>-1.35E-2</v>
      </c>
      <c r="U471" s="11">
        <v>4.6042328589999997</v>
      </c>
      <c r="V471" s="10">
        <v>4.70438095</v>
      </c>
    </row>
    <row r="472" spans="1:22" x14ac:dyDescent="0.2">
      <c r="A472">
        <v>2006</v>
      </c>
      <c r="B472">
        <v>3</v>
      </c>
      <c r="C472" s="12">
        <v>98.391300000000001</v>
      </c>
      <c r="D472" s="1">
        <v>199.7</v>
      </c>
      <c r="E472" s="1">
        <v>204.3</v>
      </c>
      <c r="F472" s="13">
        <v>4.59</v>
      </c>
      <c r="G472" s="14">
        <v>4.7</v>
      </c>
      <c r="H472" s="13">
        <v>1.69</v>
      </c>
      <c r="I472" s="13">
        <v>0.22</v>
      </c>
      <c r="J472" s="8">
        <f t="shared" si="30"/>
        <v>9.0177999999999994E-2</v>
      </c>
      <c r="K472" s="15">
        <v>16440.275158521999</v>
      </c>
      <c r="L472" s="8">
        <f>help_quarterly_to_monthly!N472</f>
        <v>16181.941751546959</v>
      </c>
      <c r="M472" s="8">
        <f t="shared" si="29"/>
        <v>1.5964302117843499</v>
      </c>
      <c r="N472" s="10">
        <v>0</v>
      </c>
      <c r="O472" s="1">
        <v>162.19999999999999</v>
      </c>
      <c r="P472" s="17">
        <v>-0.39191608359915198</v>
      </c>
      <c r="Q472" s="10">
        <v>3.8709999999999999E-3</v>
      </c>
      <c r="R472" s="8">
        <v>3.9901199999999998E-2</v>
      </c>
      <c r="S472" s="9">
        <v>0.10343370129356801</v>
      </c>
      <c r="T472" s="11">
        <v>3.39E-2</v>
      </c>
      <c r="U472" s="11">
        <v>4.7659006140000004</v>
      </c>
      <c r="V472" s="10">
        <v>4.7859128399999999</v>
      </c>
    </row>
    <row r="473" spans="1:22" x14ac:dyDescent="0.2">
      <c r="A473">
        <v>2006</v>
      </c>
      <c r="B473">
        <v>4</v>
      </c>
      <c r="C473" s="12">
        <v>98.682599999999994</v>
      </c>
      <c r="D473" s="1">
        <v>200.7</v>
      </c>
      <c r="E473" s="1">
        <v>204.8</v>
      </c>
      <c r="F473" s="13">
        <v>4.79</v>
      </c>
      <c r="G473" s="14">
        <v>4.7</v>
      </c>
      <c r="H473" s="13">
        <v>1.69</v>
      </c>
      <c r="I473" s="13">
        <v>-0.1</v>
      </c>
      <c r="J473" s="8">
        <f t="shared" si="30"/>
        <v>-4.0989999999999999E-2</v>
      </c>
      <c r="K473" s="15">
        <v>16369.9261699498</v>
      </c>
      <c r="L473" s="8">
        <f>help_quarterly_to_monthly!N473</f>
        <v>16211.342737336907</v>
      </c>
      <c r="M473" s="8">
        <f t="shared" si="29"/>
        <v>0.97822515495680218</v>
      </c>
      <c r="N473" s="10">
        <v>0</v>
      </c>
      <c r="O473" s="1">
        <v>164.3</v>
      </c>
      <c r="P473" s="17">
        <v>-0.437560284087391</v>
      </c>
      <c r="Q473" s="10">
        <v>2.6128999999999999E-2</v>
      </c>
      <c r="R473" s="8">
        <v>0</v>
      </c>
      <c r="S473" s="9">
        <v>0</v>
      </c>
      <c r="T473" s="11">
        <v>3.8999999999999998E-3</v>
      </c>
      <c r="U473" s="11">
        <v>4.9122217790000002</v>
      </c>
      <c r="V473" s="10">
        <v>4.8920329499999999</v>
      </c>
    </row>
    <row r="474" spans="1:22" x14ac:dyDescent="0.2">
      <c r="A474">
        <v>2006</v>
      </c>
      <c r="B474">
        <v>5</v>
      </c>
      <c r="C474" s="12">
        <v>98.707400000000007</v>
      </c>
      <c r="D474" s="1">
        <v>201.3</v>
      </c>
      <c r="E474" s="1">
        <v>205.4</v>
      </c>
      <c r="F474" s="13">
        <v>4.9400000000000004</v>
      </c>
      <c r="G474" s="14">
        <v>4.5999999999999996</v>
      </c>
      <c r="H474" s="13">
        <v>1.64</v>
      </c>
      <c r="I474" s="13">
        <v>0.02</v>
      </c>
      <c r="J474" s="8">
        <f t="shared" si="30"/>
        <v>8.1980000000000004E-3</v>
      </c>
      <c r="K474" s="15">
        <v>16416.9635799346</v>
      </c>
      <c r="L474" s="8">
        <f>help_quarterly_to_monthly!N474</f>
        <v>16240.797141806712</v>
      </c>
      <c r="M474" s="8">
        <f t="shared" si="29"/>
        <v>1.0847154643315093</v>
      </c>
      <c r="N474" s="10">
        <v>0</v>
      </c>
      <c r="O474" s="1">
        <v>165.8</v>
      </c>
      <c r="P474" s="17">
        <v>-0.34468836416854898</v>
      </c>
      <c r="Q474" s="10">
        <v>2.4838699999999998E-2</v>
      </c>
      <c r="R474" s="8">
        <v>4.1533500000000001E-2</v>
      </c>
      <c r="S474" s="9">
        <v>0.18021503894086399</v>
      </c>
      <c r="T474" s="11">
        <v>3.7199999999999997E-2</v>
      </c>
      <c r="U474" s="11">
        <v>5.065070746</v>
      </c>
      <c r="V474" s="10">
        <v>4.9511477599999996</v>
      </c>
    </row>
    <row r="475" spans="1:22" x14ac:dyDescent="0.2">
      <c r="A475">
        <v>2006</v>
      </c>
      <c r="B475">
        <v>6</v>
      </c>
      <c r="C475" s="12">
        <v>99.0398</v>
      </c>
      <c r="D475" s="1">
        <v>201.8</v>
      </c>
      <c r="E475" s="1">
        <v>205.9</v>
      </c>
      <c r="F475" s="13">
        <v>4.99</v>
      </c>
      <c r="G475" s="14">
        <v>4.5999999999999996</v>
      </c>
      <c r="H475" s="13">
        <v>1.67</v>
      </c>
      <c r="I475" s="13">
        <v>0.02</v>
      </c>
      <c r="J475" s="8">
        <f t="shared" si="30"/>
        <v>8.1980000000000004E-3</v>
      </c>
      <c r="K475" s="15">
        <v>16403.640588344999</v>
      </c>
      <c r="L475" s="8">
        <f>help_quarterly_to_monthly!N475</f>
        <v>16268.75833125445</v>
      </c>
      <c r="M475" s="8">
        <f t="shared" si="29"/>
        <v>0.82908759441968627</v>
      </c>
      <c r="N475" s="10">
        <v>-9.9989999999999996E-4</v>
      </c>
      <c r="O475" s="1">
        <v>166.1</v>
      </c>
      <c r="P475" s="17">
        <v>-0.35252972152919898</v>
      </c>
      <c r="Q475" s="10">
        <v>8.4945999999999997E-3</v>
      </c>
      <c r="R475" s="8">
        <v>-1.4570400000000001E-2</v>
      </c>
      <c r="S475" s="9">
        <v>0.47565368241726802</v>
      </c>
      <c r="T475" s="11">
        <v>-3.0999999999999999E-3</v>
      </c>
      <c r="U475" s="11">
        <v>5.262575236</v>
      </c>
      <c r="V475" s="10">
        <v>5.1546905199999999</v>
      </c>
    </row>
    <row r="476" spans="1:22" x14ac:dyDescent="0.2">
      <c r="A476">
        <v>2006</v>
      </c>
      <c r="B476">
        <v>7</v>
      </c>
      <c r="C476" s="12">
        <v>98.975099999999998</v>
      </c>
      <c r="D476" s="1">
        <v>202.9</v>
      </c>
      <c r="E476" s="1">
        <v>206.3</v>
      </c>
      <c r="F476" s="13">
        <v>5.24</v>
      </c>
      <c r="G476" s="14">
        <v>4.7</v>
      </c>
      <c r="H476" s="13">
        <v>1.67</v>
      </c>
      <c r="I476" s="13">
        <v>-0.28000000000000003</v>
      </c>
      <c r="J476" s="8">
        <f t="shared" si="30"/>
        <v>-0.11477200000000001</v>
      </c>
      <c r="K476" s="15">
        <v>16365.781671951199</v>
      </c>
      <c r="L476" s="8">
        <f>help_quarterly_to_monthly!N476</f>
        <v>16296.767660464573</v>
      </c>
      <c r="M476" s="8">
        <f t="shared" si="29"/>
        <v>0.42348282140667326</v>
      </c>
      <c r="N476" s="10">
        <v>-1.4000200000000001E-2</v>
      </c>
      <c r="O476" s="1">
        <v>166.8</v>
      </c>
      <c r="P476" s="17">
        <v>-0.26146015625093499</v>
      </c>
      <c r="Q476" s="10">
        <v>-2.3333300000000001E-2</v>
      </c>
      <c r="R476" s="8">
        <v>0</v>
      </c>
      <c r="S476" s="9">
        <v>0</v>
      </c>
      <c r="T476" s="11">
        <v>2.1899999999999999E-2</v>
      </c>
      <c r="U476" s="11">
        <v>5.2258415410000003</v>
      </c>
      <c r="V476" s="10">
        <v>5.27228238</v>
      </c>
    </row>
    <row r="477" spans="1:22" x14ac:dyDescent="0.2">
      <c r="A477">
        <v>2006</v>
      </c>
      <c r="B477">
        <v>8</v>
      </c>
      <c r="C477" s="12">
        <v>99.404700000000005</v>
      </c>
      <c r="D477" s="1">
        <v>203.8</v>
      </c>
      <c r="E477" s="1">
        <v>206.8</v>
      </c>
      <c r="F477" s="13">
        <v>5.25</v>
      </c>
      <c r="G477" s="14">
        <v>4.7</v>
      </c>
      <c r="H477" s="13">
        <v>1.71</v>
      </c>
      <c r="I477" s="13">
        <v>0.17</v>
      </c>
      <c r="J477" s="8">
        <f t="shared" si="30"/>
        <v>6.9683000000000009E-2</v>
      </c>
      <c r="K477" s="15">
        <v>16421.517630668499</v>
      </c>
      <c r="L477" s="8">
        <f>help_quarterly_to_monthly!N477</f>
        <v>16324.825212317557</v>
      </c>
      <c r="M477" s="8">
        <f t="shared" si="29"/>
        <v>0.59230293184384664</v>
      </c>
      <c r="N477" s="10">
        <v>-3.6526400000000001E-2</v>
      </c>
      <c r="O477" s="1">
        <v>167.9</v>
      </c>
      <c r="P477" s="17">
        <v>-0.29041703466577901</v>
      </c>
      <c r="Q477" s="10">
        <v>-2.7096700000000001E-2</v>
      </c>
      <c r="R477" s="8">
        <v>-1.32713E-2</v>
      </c>
      <c r="S477" s="9">
        <v>9.0374533402851107E-2</v>
      </c>
      <c r="T477" s="11">
        <v>-1.18E-2</v>
      </c>
      <c r="U477" s="11">
        <v>5.2036030679999996</v>
      </c>
      <c r="V477" s="10">
        <v>5.1839824500000002</v>
      </c>
    </row>
    <row r="478" spans="1:22" x14ac:dyDescent="0.2">
      <c r="A478">
        <v>2006</v>
      </c>
      <c r="B478">
        <v>9</v>
      </c>
      <c r="C478" s="12">
        <v>99.224599999999995</v>
      </c>
      <c r="D478" s="1">
        <v>202.8</v>
      </c>
      <c r="E478" s="1">
        <v>207.2</v>
      </c>
      <c r="F478" s="13">
        <v>5.25</v>
      </c>
      <c r="G478" s="14">
        <v>4.5</v>
      </c>
      <c r="H478" s="13">
        <v>1.71</v>
      </c>
      <c r="I478" s="13">
        <v>0</v>
      </c>
      <c r="J478" s="8">
        <f t="shared" si="30"/>
        <v>0</v>
      </c>
      <c r="K478" s="15">
        <v>16477.101151871499</v>
      </c>
      <c r="L478" s="8">
        <f>help_quarterly_to_monthly!N478</f>
        <v>16351.317759836073</v>
      </c>
      <c r="M478" s="8">
        <f t="shared" si="29"/>
        <v>0.76925538285599337</v>
      </c>
      <c r="N478" s="10">
        <v>-1.6149799999999999E-2</v>
      </c>
      <c r="O478" s="1">
        <v>165.4</v>
      </c>
      <c r="P478" s="17">
        <v>-0.34172673954013899</v>
      </c>
      <c r="Q478" s="10">
        <v>-7.9030999999999997E-3</v>
      </c>
      <c r="R478" s="8">
        <v>1.83731E-2</v>
      </c>
      <c r="S478" s="9">
        <v>7.9483168999572196E-2</v>
      </c>
      <c r="T478" s="11">
        <v>8.2000000000000007E-3</v>
      </c>
      <c r="U478" s="11">
        <v>5.154019194</v>
      </c>
      <c r="V478" s="10">
        <v>5.1129896099999996</v>
      </c>
    </row>
    <row r="479" spans="1:22" x14ac:dyDescent="0.2">
      <c r="A479">
        <v>2006</v>
      </c>
      <c r="B479">
        <v>10</v>
      </c>
      <c r="C479" s="12">
        <v>99.122900000000001</v>
      </c>
      <c r="D479" s="1">
        <v>201.9</v>
      </c>
      <c r="E479" s="1">
        <v>207.6</v>
      </c>
      <c r="F479" s="13">
        <v>5.25</v>
      </c>
      <c r="G479" s="14">
        <v>4.4000000000000004</v>
      </c>
      <c r="H479" s="13">
        <v>1.69</v>
      </c>
      <c r="I479" s="13">
        <v>-0.27</v>
      </c>
      <c r="J479" s="8">
        <f t="shared" si="30"/>
        <v>-0.11067300000000001</v>
      </c>
      <c r="K479" s="15">
        <v>16489.394111363799</v>
      </c>
      <c r="L479" s="8">
        <f>help_quarterly_to_monthly!N479</f>
        <v>16377.853300468751</v>
      </c>
      <c r="M479" s="8">
        <f t="shared" si="29"/>
        <v>0.68104658680667729</v>
      </c>
      <c r="N479" s="10">
        <v>-1.0622700000000001E-2</v>
      </c>
      <c r="O479" s="1">
        <v>162.19999999999999</v>
      </c>
      <c r="P479" s="17">
        <v>-0.376466692351416</v>
      </c>
      <c r="Q479" s="10">
        <v>-1.1291999999999999E-3</v>
      </c>
      <c r="R479" s="8">
        <v>2.7870999999999998E-3</v>
      </c>
      <c r="S479" s="9">
        <v>-4.3104584877263603E-2</v>
      </c>
      <c r="T479" s="11">
        <v>-5.1999999999999998E-3</v>
      </c>
      <c r="U479" s="11">
        <v>5.1526349009999999</v>
      </c>
      <c r="V479" s="10">
        <v>5.1179137600000004</v>
      </c>
    </row>
    <row r="480" spans="1:22" x14ac:dyDescent="0.2">
      <c r="A480">
        <v>2006</v>
      </c>
      <c r="B480">
        <v>11</v>
      </c>
      <c r="C480" s="12">
        <v>99.096299999999999</v>
      </c>
      <c r="D480" s="1">
        <v>202</v>
      </c>
      <c r="E480" s="1">
        <v>207.8</v>
      </c>
      <c r="F480" s="13">
        <v>5.25</v>
      </c>
      <c r="G480" s="14">
        <v>4.5</v>
      </c>
      <c r="H480" s="13">
        <v>1.6</v>
      </c>
      <c r="I480" s="13">
        <v>-0.11</v>
      </c>
      <c r="J480" s="8">
        <f t="shared" si="30"/>
        <v>-4.5088999999999997E-2</v>
      </c>
      <c r="K480" s="15">
        <v>16600.815644427199</v>
      </c>
      <c r="L480" s="8">
        <f>help_quarterly_to_monthly!N480</f>
        <v>16404.431903986453</v>
      </c>
      <c r="M480" s="8">
        <f t="shared" si="29"/>
        <v>1.1971383196331287</v>
      </c>
      <c r="N480" s="10">
        <v>-3.8709999999999999E-3</v>
      </c>
      <c r="O480" s="1">
        <v>164.6</v>
      </c>
      <c r="P480" s="17">
        <v>-0.34736212151770801</v>
      </c>
      <c r="Q480" s="10">
        <v>-3.8709999999999999E-3</v>
      </c>
      <c r="R480" s="8">
        <v>0</v>
      </c>
      <c r="S480" s="9">
        <v>0</v>
      </c>
      <c r="T480" s="11">
        <v>-2.0000000000000001E-4</v>
      </c>
      <c r="U480" s="11">
        <v>5.1282518039999996</v>
      </c>
      <c r="V480" s="10">
        <v>5.1221436499999999</v>
      </c>
    </row>
    <row r="481" spans="1:22" x14ac:dyDescent="0.2">
      <c r="A481">
        <v>2006</v>
      </c>
      <c r="B481">
        <v>12</v>
      </c>
      <c r="C481" s="12">
        <v>100.1125</v>
      </c>
      <c r="D481" s="1">
        <v>203.1</v>
      </c>
      <c r="E481" s="1">
        <v>208.1</v>
      </c>
      <c r="F481" s="13">
        <v>5.24</v>
      </c>
      <c r="G481" s="14">
        <v>4.4000000000000004</v>
      </c>
      <c r="H481" s="13">
        <v>1.66</v>
      </c>
      <c r="I481" s="13">
        <v>0.76</v>
      </c>
      <c r="J481" s="8">
        <f t="shared" si="30"/>
        <v>0.31152399999999997</v>
      </c>
      <c r="K481" s="15">
        <v>16597.595805580499</v>
      </c>
      <c r="L481" s="8">
        <f>help_quarterly_to_monthly!N481</f>
        <v>16431.20688690956</v>
      </c>
      <c r="M481" s="8">
        <f t="shared" si="29"/>
        <v>1.0126396668007187</v>
      </c>
      <c r="N481" s="10">
        <v>0</v>
      </c>
      <c r="O481" s="1">
        <v>165.6</v>
      </c>
      <c r="P481" s="17">
        <v>-0.47210139553958602</v>
      </c>
      <c r="Q481" s="10">
        <v>-3.2258E-3</v>
      </c>
      <c r="R481" s="8">
        <v>-1.08142E-2</v>
      </c>
      <c r="S481" s="9">
        <v>7.2923861865811096E-2</v>
      </c>
      <c r="T481" s="11">
        <v>3.78E-2</v>
      </c>
      <c r="U481" s="11">
        <v>5.1680826509999997</v>
      </c>
      <c r="V481" s="10">
        <v>5.1063670099999996</v>
      </c>
    </row>
    <row r="482" spans="1:22" x14ac:dyDescent="0.2">
      <c r="A482">
        <v>2007</v>
      </c>
      <c r="B482">
        <v>1</v>
      </c>
      <c r="C482" s="12">
        <v>99.754599999999996</v>
      </c>
      <c r="D482" s="1">
        <v>203.43700000000001</v>
      </c>
      <c r="E482" s="1">
        <v>208.6</v>
      </c>
      <c r="F482" s="13">
        <v>5.25</v>
      </c>
      <c r="G482" s="14">
        <v>4.5999999999999996</v>
      </c>
      <c r="H482" s="13">
        <v>1.58</v>
      </c>
      <c r="I482" s="13">
        <v>-0.48</v>
      </c>
      <c r="J482" s="8">
        <f t="shared" si="30"/>
        <v>-0.19675199999999998</v>
      </c>
      <c r="K482" s="15">
        <v>16578.4685852406</v>
      </c>
      <c r="L482" s="8">
        <f>help_quarterly_to_monthly!N482</f>
        <v>16458.025571419854</v>
      </c>
      <c r="M482" s="8">
        <f t="shared" si="29"/>
        <v>0.73181933821941936</v>
      </c>
      <c r="N482" s="10">
        <v>-1.6139999999999999E-4</v>
      </c>
      <c r="O482" s="1">
        <v>164</v>
      </c>
      <c r="P482" s="17">
        <v>-0.53620497094367203</v>
      </c>
      <c r="Q482" s="10">
        <v>-1.9354999999999999E-3</v>
      </c>
      <c r="R482" s="8">
        <v>3.1348999999999999E-3</v>
      </c>
      <c r="S482" s="9">
        <v>-4.5515327395353002E-2</v>
      </c>
      <c r="T482" s="11">
        <v>2.23E-2</v>
      </c>
      <c r="U482" s="11">
        <v>5.142853068</v>
      </c>
      <c r="V482" s="10">
        <v>5.1455333999999997</v>
      </c>
    </row>
    <row r="483" spans="1:22" x14ac:dyDescent="0.2">
      <c r="A483">
        <v>2007</v>
      </c>
      <c r="B483">
        <v>2</v>
      </c>
      <c r="C483" s="12">
        <v>100.7166</v>
      </c>
      <c r="D483" s="1">
        <v>204.226</v>
      </c>
      <c r="E483" s="1">
        <v>209.13499999999999</v>
      </c>
      <c r="F483" s="13">
        <v>5.26</v>
      </c>
      <c r="G483" s="14">
        <v>4.5</v>
      </c>
      <c r="H483" s="13">
        <v>1.56</v>
      </c>
      <c r="I483" s="13">
        <v>0.19</v>
      </c>
      <c r="J483" s="8">
        <f t="shared" si="30"/>
        <v>7.7880999999999992E-2</v>
      </c>
      <c r="K483" s="15">
        <v>16680.783386679101</v>
      </c>
      <c r="L483" s="8">
        <f>help_quarterly_to_monthly!N483</f>
        <v>16484.888028846115</v>
      </c>
      <c r="M483" s="8">
        <f t="shared" si="29"/>
        <v>1.1883329598004977</v>
      </c>
      <c r="N483" s="10">
        <v>-4.8386999999999996E-3</v>
      </c>
      <c r="O483" s="1">
        <v>166.8</v>
      </c>
      <c r="P483" s="17">
        <v>-0.53645118966747396</v>
      </c>
      <c r="Q483" s="10">
        <v>-4.8386999999999996E-3</v>
      </c>
      <c r="R483" s="8">
        <v>0</v>
      </c>
      <c r="S483" s="9">
        <v>0</v>
      </c>
      <c r="T483" s="11">
        <v>2.7300000000000001E-2</v>
      </c>
      <c r="U483" s="11">
        <v>5.1337784610000003</v>
      </c>
      <c r="V483" s="10">
        <v>5.13415496</v>
      </c>
    </row>
    <row r="484" spans="1:22" x14ac:dyDescent="0.2">
      <c r="A484">
        <v>2007</v>
      </c>
      <c r="B484">
        <v>3</v>
      </c>
      <c r="C484" s="12">
        <v>100.8952</v>
      </c>
      <c r="D484" s="1">
        <v>205.28800000000001</v>
      </c>
      <c r="E484" s="1">
        <v>209.41800000000001</v>
      </c>
      <c r="F484" s="13">
        <v>5.26</v>
      </c>
      <c r="G484" s="14">
        <v>4.4000000000000004</v>
      </c>
      <c r="H484" s="13">
        <v>1.71</v>
      </c>
      <c r="I484" s="13">
        <v>0.24</v>
      </c>
      <c r="J484" s="8">
        <f t="shared" si="30"/>
        <v>9.8375999999999991E-2</v>
      </c>
      <c r="K484" s="15">
        <v>16577.9033128558</v>
      </c>
      <c r="L484" s="8">
        <f>help_quarterly_to_monthly!N484</f>
        <v>16512.097059880594</v>
      </c>
      <c r="M484" s="8">
        <f t="shared" si="29"/>
        <v>0.39853358865662436</v>
      </c>
      <c r="N484" s="10">
        <v>0</v>
      </c>
      <c r="O484" s="1">
        <v>169.3</v>
      </c>
      <c r="P484" s="17">
        <v>-0.35888648215498298</v>
      </c>
      <c r="Q484" s="10">
        <v>-5.326E-3</v>
      </c>
      <c r="R484" s="8">
        <v>-3.86583E-2</v>
      </c>
      <c r="S484" s="9">
        <v>0.19616934882555701</v>
      </c>
      <c r="T484" s="11">
        <v>-4.0000000000000002E-4</v>
      </c>
      <c r="U484" s="11">
        <v>5.1754185719999999</v>
      </c>
      <c r="V484" s="10">
        <v>5.0529587500000002</v>
      </c>
    </row>
    <row r="485" spans="1:22" x14ac:dyDescent="0.2">
      <c r="A485">
        <v>2007</v>
      </c>
      <c r="B485">
        <v>4</v>
      </c>
      <c r="C485" s="12">
        <v>101.5723</v>
      </c>
      <c r="D485" s="1">
        <v>205.904</v>
      </c>
      <c r="E485" s="1">
        <v>209.74700000000001</v>
      </c>
      <c r="F485" s="13">
        <v>5.25</v>
      </c>
      <c r="G485" s="14">
        <v>4.5</v>
      </c>
      <c r="H485" s="13">
        <v>1.7</v>
      </c>
      <c r="I485" s="13">
        <v>-0.11</v>
      </c>
      <c r="J485" s="8">
        <f t="shared" si="30"/>
        <v>-4.5088999999999997E-2</v>
      </c>
      <c r="K485" s="15">
        <v>16711.342494321299</v>
      </c>
      <c r="L485" s="8">
        <f>help_quarterly_to_monthly!N485</f>
        <v>16539.351000614733</v>
      </c>
      <c r="M485" s="8">
        <f t="shared" si="29"/>
        <v>1.0398926396820052</v>
      </c>
      <c r="N485" s="10">
        <v>0</v>
      </c>
      <c r="O485" s="1">
        <v>171.4</v>
      </c>
      <c r="P485" s="17">
        <v>-0.35950260197819101</v>
      </c>
      <c r="Q485" s="10">
        <v>-9.6837999999999994E-3</v>
      </c>
      <c r="R485" s="8">
        <v>0</v>
      </c>
      <c r="S485" s="9">
        <v>0</v>
      </c>
      <c r="T485" s="11">
        <v>1.46E-2</v>
      </c>
      <c r="U485" s="11">
        <v>5.2180308919999998</v>
      </c>
      <c r="V485" s="10">
        <v>5.1138891900000001</v>
      </c>
    </row>
    <row r="486" spans="1:22" x14ac:dyDescent="0.2">
      <c r="A486">
        <v>2007</v>
      </c>
      <c r="B486">
        <v>5</v>
      </c>
      <c r="C486" s="12">
        <v>101.62690000000001</v>
      </c>
      <c r="D486" s="1">
        <v>206.755</v>
      </c>
      <c r="E486" s="1">
        <v>210.05799999999999</v>
      </c>
      <c r="F486" s="13">
        <v>5.25</v>
      </c>
      <c r="G486" s="14">
        <v>4.4000000000000004</v>
      </c>
      <c r="H486" s="13">
        <v>1.64</v>
      </c>
      <c r="I486" s="13">
        <v>0.03</v>
      </c>
      <c r="J486" s="8">
        <f t="shared" si="30"/>
        <v>1.2296999999999999E-2</v>
      </c>
      <c r="K486" s="15">
        <v>16701.740656762799</v>
      </c>
      <c r="L486" s="8">
        <f>help_quarterly_to_monthly!N486</f>
        <v>16566.649925173904</v>
      </c>
      <c r="M486" s="8">
        <f t="shared" si="29"/>
        <v>0.81543783564603789</v>
      </c>
      <c r="N486" s="10">
        <v>-5.2230000000000002E-3</v>
      </c>
      <c r="O486" s="1">
        <v>173.3</v>
      </c>
      <c r="P486" s="17">
        <v>-0.56850763881868704</v>
      </c>
      <c r="Q486" s="10">
        <v>3.7096E-3</v>
      </c>
      <c r="R486" s="8">
        <v>3.1474000000000002E-2</v>
      </c>
      <c r="S486" s="9">
        <v>-1.2015230731162301E-2</v>
      </c>
      <c r="T486" s="11">
        <v>1.34E-2</v>
      </c>
      <c r="U486" s="11">
        <v>5.1018462070000004</v>
      </c>
      <c r="V486" s="10">
        <v>5.0731318999999999</v>
      </c>
    </row>
    <row r="487" spans="1:22" x14ac:dyDescent="0.2">
      <c r="A487">
        <v>2007</v>
      </c>
      <c r="B487">
        <v>6</v>
      </c>
      <c r="C487" s="12">
        <v>101.65470000000001</v>
      </c>
      <c r="D487" s="1">
        <v>207.23400000000001</v>
      </c>
      <c r="E487" s="1">
        <v>210.392</v>
      </c>
      <c r="F487" s="13">
        <v>5.25</v>
      </c>
      <c r="G487" s="14">
        <v>4.5999999999999996</v>
      </c>
      <c r="H487" s="13">
        <v>1.6</v>
      </c>
      <c r="I487" s="13">
        <v>-0.04</v>
      </c>
      <c r="J487" s="8">
        <f t="shared" si="30"/>
        <v>-1.6396000000000001E-2</v>
      </c>
      <c r="K487" s="15">
        <v>16728.726987231199</v>
      </c>
      <c r="L487" s="8">
        <f>help_quarterly_to_monthly!N487</f>
        <v>16594.238389011545</v>
      </c>
      <c r="M487" s="8">
        <f t="shared" si="29"/>
        <v>0.81045357471005719</v>
      </c>
      <c r="N487" s="10">
        <v>-1.8167000000000001E-3</v>
      </c>
      <c r="O487" s="1">
        <v>173.8</v>
      </c>
      <c r="P487" s="17">
        <v>-0.35818820697624998</v>
      </c>
      <c r="Q487" s="10">
        <v>1.2903000000000001E-3</v>
      </c>
      <c r="R487" s="8">
        <v>1.63787E-2</v>
      </c>
      <c r="S487" s="9">
        <v>-6.3969342706087104E-2</v>
      </c>
      <c r="T487" s="11">
        <v>-8.9999999999999998E-4</v>
      </c>
      <c r="U487" s="11">
        <v>5.0067699660000002</v>
      </c>
      <c r="V487" s="10">
        <v>4.9664902199999998</v>
      </c>
    </row>
    <row r="488" spans="1:22" x14ac:dyDescent="0.2">
      <c r="A488">
        <v>2007</v>
      </c>
      <c r="B488">
        <v>7</v>
      </c>
      <c r="C488" s="12">
        <v>101.4953</v>
      </c>
      <c r="D488" s="1">
        <v>207.60300000000001</v>
      </c>
      <c r="E488" s="1">
        <v>210.773</v>
      </c>
      <c r="F488" s="13">
        <v>5.26</v>
      </c>
      <c r="G488" s="14">
        <v>4.7</v>
      </c>
      <c r="H488" s="13">
        <v>1.65</v>
      </c>
      <c r="I488" s="13">
        <v>-0.41</v>
      </c>
      <c r="J488" s="8">
        <f t="shared" si="30"/>
        <v>-0.16805899999999999</v>
      </c>
      <c r="K488" s="15">
        <v>16669.3569292053</v>
      </c>
      <c r="L488" s="8">
        <f>help_quarterly_to_monthly!N488</f>
        <v>16621.872795954205</v>
      </c>
      <c r="M488" s="8">
        <f t="shared" si="29"/>
        <v>0.28567258234977189</v>
      </c>
      <c r="N488" s="10">
        <v>0</v>
      </c>
      <c r="O488" s="1">
        <v>175.1</v>
      </c>
      <c r="P488" s="17">
        <v>4.9136888807577203E-2</v>
      </c>
      <c r="Q488" s="10">
        <v>0</v>
      </c>
      <c r="R488" s="8">
        <v>0</v>
      </c>
      <c r="S488" s="9">
        <v>0</v>
      </c>
      <c r="T488" s="11">
        <v>-8.9999999999999998E-4</v>
      </c>
      <c r="U488" s="11">
        <v>5.0206586470000003</v>
      </c>
      <c r="V488" s="10">
        <v>5.0120773500000002</v>
      </c>
    </row>
    <row r="489" spans="1:22" x14ac:dyDescent="0.2">
      <c r="A489">
        <v>2007</v>
      </c>
      <c r="B489">
        <v>8</v>
      </c>
      <c r="C489" s="12">
        <v>101.6943</v>
      </c>
      <c r="D489" s="1">
        <v>207.667</v>
      </c>
      <c r="E489" s="1">
        <v>211.119</v>
      </c>
      <c r="F489" s="13">
        <v>5.0199999999999996</v>
      </c>
      <c r="G489" s="14">
        <v>4.5999999999999996</v>
      </c>
      <c r="H489" s="13">
        <v>1.98</v>
      </c>
      <c r="I489" s="13">
        <v>-0.08</v>
      </c>
      <c r="J489" s="8">
        <f t="shared" si="30"/>
        <v>-3.2792000000000002E-2</v>
      </c>
      <c r="K489" s="15">
        <v>16867.826358832001</v>
      </c>
      <c r="L489" s="8">
        <f>help_quarterly_to_monthly!N489</f>
        <v>16649.553222510945</v>
      </c>
      <c r="M489" s="8">
        <f t="shared" si="29"/>
        <v>1.310984945986049</v>
      </c>
      <c r="N489" s="10">
        <v>5.2097000000000003E-3</v>
      </c>
      <c r="O489" s="1">
        <v>172.4</v>
      </c>
      <c r="P489" s="17">
        <v>0.15890536063885599</v>
      </c>
      <c r="Q489" s="10">
        <v>0</v>
      </c>
      <c r="R489" s="8">
        <v>2.5215100000000001E-2</v>
      </c>
      <c r="S489" s="9">
        <v>4.2869268991472601E-2</v>
      </c>
      <c r="T489" s="11">
        <v>-1.38E-2</v>
      </c>
      <c r="U489" s="11">
        <v>4.6378709440000003</v>
      </c>
      <c r="V489" s="10">
        <v>4.5361392299999999</v>
      </c>
    </row>
    <row r="490" spans="1:22" x14ac:dyDescent="0.2">
      <c r="A490">
        <v>2007</v>
      </c>
      <c r="B490">
        <v>9</v>
      </c>
      <c r="C490" s="12">
        <v>101.94280000000001</v>
      </c>
      <c r="D490" s="1">
        <v>208.547</v>
      </c>
      <c r="E490" s="1">
        <v>211.554</v>
      </c>
      <c r="F490" s="13">
        <v>4.9400000000000004</v>
      </c>
      <c r="G490" s="14">
        <v>4.7</v>
      </c>
      <c r="H490" s="13">
        <v>2.0699999999999998</v>
      </c>
      <c r="I490" s="13">
        <v>-7.0000000000000007E-2</v>
      </c>
      <c r="J490" s="8">
        <f t="shared" si="30"/>
        <v>-2.8693000000000003E-2</v>
      </c>
      <c r="K490" s="15">
        <v>16893.370774940198</v>
      </c>
      <c r="L490" s="8">
        <f>help_quarterly_to_monthly!N490</f>
        <v>16677.268108341465</v>
      </c>
      <c r="M490" s="8">
        <f t="shared" si="29"/>
        <v>1.2957917639439209</v>
      </c>
      <c r="N490" s="10">
        <v>-8.5416300000000001E-2</v>
      </c>
      <c r="O490" s="1">
        <v>173.5</v>
      </c>
      <c r="P490" s="17">
        <v>9.1696026201092601E-2</v>
      </c>
      <c r="Q490" s="10">
        <v>-7.3666800000000005E-2</v>
      </c>
      <c r="R490" s="8">
        <v>-0.1194803</v>
      </c>
      <c r="S490" s="9">
        <v>-0.57696708650726503</v>
      </c>
      <c r="T490" s="11">
        <v>-0.1641</v>
      </c>
      <c r="U490" s="11">
        <v>4.2914355139999998</v>
      </c>
      <c r="V490" s="10">
        <v>4.2131803899999998</v>
      </c>
    </row>
    <row r="491" spans="1:22" x14ac:dyDescent="0.2">
      <c r="A491">
        <v>2007</v>
      </c>
      <c r="B491">
        <v>10</v>
      </c>
      <c r="C491" s="12">
        <v>101.6446</v>
      </c>
      <c r="D491" s="1">
        <v>209.19</v>
      </c>
      <c r="E491" s="1">
        <v>212.077</v>
      </c>
      <c r="F491" s="13">
        <v>4.76</v>
      </c>
      <c r="G491" s="14">
        <v>4.7</v>
      </c>
      <c r="H491" s="13">
        <v>1.95</v>
      </c>
      <c r="I491" s="13">
        <v>-0.28000000000000003</v>
      </c>
      <c r="J491" s="8">
        <f t="shared" si="30"/>
        <v>-0.11477200000000001</v>
      </c>
      <c r="K491" s="15">
        <v>16878.1890341203</v>
      </c>
      <c r="L491" s="8">
        <f>help_quarterly_to_monthly!N491</f>
        <v>16705.029128436749</v>
      </c>
      <c r="M491" s="8">
        <f t="shared" si="29"/>
        <v>1.0365735034175039</v>
      </c>
      <c r="N491" s="10">
        <v>-0.11413959999999999</v>
      </c>
      <c r="O491" s="1">
        <v>174.7</v>
      </c>
      <c r="P491" s="17">
        <v>6.6003984783749E-3</v>
      </c>
      <c r="Q491" s="10">
        <v>-9.5365500000000006E-2</v>
      </c>
      <c r="R491" s="8">
        <v>5.0699099999999997E-2</v>
      </c>
      <c r="S491" s="9">
        <v>-0.290437823545798</v>
      </c>
      <c r="T491" s="11">
        <v>4.0099999999999997E-2</v>
      </c>
      <c r="U491" s="11">
        <v>4.2926073740000001</v>
      </c>
      <c r="V491" s="10">
        <v>4.1697744200000004</v>
      </c>
    </row>
    <row r="492" spans="1:22" x14ac:dyDescent="0.2">
      <c r="A492">
        <v>2007</v>
      </c>
      <c r="B492">
        <v>11</v>
      </c>
      <c r="C492" s="12">
        <v>102.2167</v>
      </c>
      <c r="D492" s="1">
        <v>210.834</v>
      </c>
      <c r="E492" s="1">
        <v>212.66</v>
      </c>
      <c r="F492" s="13">
        <v>4.49</v>
      </c>
      <c r="G492" s="14">
        <v>4.7</v>
      </c>
      <c r="H492" s="13">
        <v>2.25</v>
      </c>
      <c r="I492" s="13">
        <v>-7.0000000000000007E-2</v>
      </c>
      <c r="J492" s="8">
        <f t="shared" si="30"/>
        <v>-2.8693000000000003E-2</v>
      </c>
      <c r="K492" s="15">
        <v>16898.6688822209</v>
      </c>
      <c r="L492" s="8">
        <f>help_quarterly_to_monthly!N492</f>
        <v>16732.836359592005</v>
      </c>
      <c r="M492" s="8">
        <f t="shared" si="29"/>
        <v>0.99106044585102193</v>
      </c>
      <c r="N492" s="10">
        <v>-2.4184000000000001E-2</v>
      </c>
      <c r="O492" s="1">
        <v>179</v>
      </c>
      <c r="P492" s="17">
        <v>0.35715347876718301</v>
      </c>
      <c r="Q492" s="10">
        <v>2.9032200000000001E-2</v>
      </c>
      <c r="R492" s="8">
        <v>0</v>
      </c>
      <c r="S492" s="9">
        <v>0</v>
      </c>
      <c r="T492" s="11">
        <v>1.01E-2</v>
      </c>
      <c r="U492" s="11">
        <v>3.687703349</v>
      </c>
      <c r="V492" s="10">
        <v>3.4985928300000002</v>
      </c>
    </row>
    <row r="493" spans="1:22" x14ac:dyDescent="0.2">
      <c r="A493">
        <v>2007</v>
      </c>
      <c r="B493">
        <v>12</v>
      </c>
      <c r="C493" s="12">
        <v>102.2764</v>
      </c>
      <c r="D493" s="1">
        <v>211.44499999999999</v>
      </c>
      <c r="E493" s="1">
        <v>213.16800000000001</v>
      </c>
      <c r="F493" s="13">
        <v>4.24</v>
      </c>
      <c r="G493" s="14">
        <v>5</v>
      </c>
      <c r="H493" s="13">
        <v>2.5499999999999998</v>
      </c>
      <c r="I493" s="13">
        <v>-0.44</v>
      </c>
      <c r="J493" s="8">
        <f t="shared" si="30"/>
        <v>-0.18035599999999999</v>
      </c>
      <c r="K493" s="15">
        <v>16970.456295660399</v>
      </c>
      <c r="L493" s="8">
        <f>help_quarterly_to_monthly!N493</f>
        <v>16760.380791689237</v>
      </c>
      <c r="M493" s="8">
        <f t="shared" si="29"/>
        <v>1.2534053168728132</v>
      </c>
      <c r="N493" s="10">
        <v>2.1006799999999999E-2</v>
      </c>
      <c r="O493" s="1">
        <v>178.6</v>
      </c>
      <c r="P493" s="17">
        <v>0.50184036742428895</v>
      </c>
      <c r="Q493" s="10">
        <v>2.0322799999999999E-2</v>
      </c>
      <c r="R493" s="8">
        <v>3.1395300000000001E-2</v>
      </c>
      <c r="S493" s="9">
        <v>-8.3727278417665904E-2</v>
      </c>
      <c r="T493" s="11">
        <v>4.9200000000000001E-2</v>
      </c>
      <c r="U493" s="11">
        <v>3.6986543420000002</v>
      </c>
      <c r="V493" s="10">
        <v>3.3315628899999998</v>
      </c>
    </row>
    <row r="494" spans="1:22" x14ac:dyDescent="0.2">
      <c r="A494">
        <v>2008</v>
      </c>
      <c r="B494">
        <v>1</v>
      </c>
      <c r="C494" s="12">
        <v>102.1493</v>
      </c>
      <c r="D494" s="1">
        <v>212.17400000000001</v>
      </c>
      <c r="E494" s="1">
        <v>213.77099999999999</v>
      </c>
      <c r="F494" s="13">
        <v>3.94</v>
      </c>
      <c r="G494" s="14">
        <v>5</v>
      </c>
      <c r="H494" s="13">
        <v>2.8</v>
      </c>
      <c r="I494" s="13">
        <v>-0.23</v>
      </c>
      <c r="J494" s="8">
        <f t="shared" si="30"/>
        <v>-9.4277E-2</v>
      </c>
      <c r="K494" s="15">
        <v>16990.501390262099</v>
      </c>
      <c r="L494" s="8">
        <f>help_quarterly_to_monthly!N494</f>
        <v>16787.970565515941</v>
      </c>
      <c r="M494" s="8">
        <f t="shared" si="29"/>
        <v>1.2064044546407304</v>
      </c>
      <c r="N494" s="10">
        <v>-0.1474192</v>
      </c>
      <c r="O494" s="1">
        <v>181</v>
      </c>
      <c r="P494" s="17">
        <v>0.73104479890106999</v>
      </c>
      <c r="Q494" s="10">
        <v>-3.9032200000000003E-2</v>
      </c>
      <c r="R494" s="8">
        <v>-8.4486199999999997E-2</v>
      </c>
      <c r="S494" s="8"/>
      <c r="T494" s="11">
        <v>-0.217</v>
      </c>
      <c r="U494" s="11">
        <v>2.6558561030000001</v>
      </c>
      <c r="V494" s="10">
        <v>2.8473762599999999</v>
      </c>
    </row>
    <row r="495" spans="1:22" x14ac:dyDescent="0.2">
      <c r="A495">
        <v>2008</v>
      </c>
      <c r="B495">
        <v>2</v>
      </c>
      <c r="C495" s="12">
        <v>101.7756</v>
      </c>
      <c r="D495" s="1">
        <v>212.68700000000001</v>
      </c>
      <c r="E495" s="1">
        <v>213.93899999999999</v>
      </c>
      <c r="F495" s="13">
        <v>2.98</v>
      </c>
      <c r="G495" s="14">
        <v>4.9000000000000004</v>
      </c>
      <c r="H495" s="13">
        <v>3.08</v>
      </c>
      <c r="I495" s="13">
        <v>-0.78</v>
      </c>
      <c r="J495" s="8">
        <f t="shared" si="30"/>
        <v>-0.31972200000000001</v>
      </c>
      <c r="K495" s="15">
        <v>16753.954741757701</v>
      </c>
      <c r="L495" s="8">
        <f>help_quarterly_to_monthly!N495</f>
        <v>16815.605755710523</v>
      </c>
      <c r="M495" s="8">
        <f t="shared" ref="M495:M558" si="31">(K495/L495-1)*100</f>
        <v>-0.36662975362564687</v>
      </c>
      <c r="N495" s="10">
        <v>-0.4225874</v>
      </c>
      <c r="O495" s="1">
        <v>182.7</v>
      </c>
      <c r="P495" s="17">
        <v>0.93453992966227395</v>
      </c>
      <c r="Q495" s="10">
        <v>-0.20629049999999999</v>
      </c>
      <c r="R495" s="8">
        <v>0</v>
      </c>
      <c r="S495" s="8"/>
      <c r="T495" s="11">
        <v>3.7999999999999999E-2</v>
      </c>
      <c r="U495" s="11">
        <v>2.1378659099999999</v>
      </c>
      <c r="V495" s="10">
        <v>1.9569538799999999</v>
      </c>
    </row>
    <row r="496" spans="1:22" x14ac:dyDescent="0.2">
      <c r="A496">
        <v>2008</v>
      </c>
      <c r="B496">
        <v>3</v>
      </c>
      <c r="C496" s="12">
        <v>101.4508</v>
      </c>
      <c r="D496" s="1">
        <v>213.44800000000001</v>
      </c>
      <c r="E496" s="1">
        <v>214.42</v>
      </c>
      <c r="F496" s="13">
        <v>2.61</v>
      </c>
      <c r="G496" s="14">
        <v>5.0999999999999996</v>
      </c>
      <c r="H496" s="13">
        <v>3.38</v>
      </c>
      <c r="I496" s="13">
        <v>-0.79</v>
      </c>
      <c r="J496" s="8">
        <f t="shared" si="30"/>
        <v>-0.32382100000000003</v>
      </c>
      <c r="K496" s="15">
        <v>16786.5127491741</v>
      </c>
      <c r="L496" s="8">
        <f>help_quarterly_to_monthly!N496</f>
        <v>16842.326348561968</v>
      </c>
      <c r="M496" s="8">
        <f t="shared" si="31"/>
        <v>-0.33138889624135803</v>
      </c>
      <c r="N496" s="10">
        <v>4.3079399999999997E-2</v>
      </c>
      <c r="O496" s="1">
        <v>187.9</v>
      </c>
      <c r="P496" s="17">
        <v>1.15686414330804</v>
      </c>
      <c r="Q496" s="10">
        <v>3.3870900000000002E-2</v>
      </c>
      <c r="R496" s="8">
        <v>5.0125799999999998E-2</v>
      </c>
      <c r="S496" s="8"/>
      <c r="T496" s="11">
        <v>0.22289999999999999</v>
      </c>
      <c r="U496" s="11">
        <v>1.874528626</v>
      </c>
      <c r="V496" s="10">
        <v>1.3664895800000001</v>
      </c>
    </row>
    <row r="497" spans="1:22" x14ac:dyDescent="0.2">
      <c r="A497">
        <v>2008</v>
      </c>
      <c r="B497">
        <v>4</v>
      </c>
      <c r="C497" s="12">
        <v>100.75539999999999</v>
      </c>
      <c r="D497" s="1">
        <v>213.94200000000001</v>
      </c>
      <c r="E497" s="1">
        <v>214.56</v>
      </c>
      <c r="F497" s="13">
        <v>2.2799999999999998</v>
      </c>
      <c r="G497" s="14">
        <v>5</v>
      </c>
      <c r="H497" s="13">
        <v>3.29</v>
      </c>
      <c r="I497" s="13">
        <v>-0.67</v>
      </c>
      <c r="J497" s="8">
        <f t="shared" si="30"/>
        <v>-0.27463300000000002</v>
      </c>
      <c r="K497" s="15">
        <v>16846.191500262699</v>
      </c>
      <c r="L497" s="8">
        <f>help_quarterly_to_monthly!N497</f>
        <v>16869.089401381385</v>
      </c>
      <c r="M497" s="8">
        <f t="shared" si="31"/>
        <v>-0.13573880945115802</v>
      </c>
      <c r="N497" s="10">
        <v>5.0143699999999999E-2</v>
      </c>
      <c r="O497" s="1">
        <v>190.9</v>
      </c>
      <c r="P497" s="17">
        <v>0.68045419440424504</v>
      </c>
      <c r="Q497" s="10">
        <v>3.86291E-2</v>
      </c>
      <c r="R497" s="8">
        <v>-4.2995100000000001E-2</v>
      </c>
      <c r="S497" s="8"/>
      <c r="T497" s="11">
        <v>-5.6099999999999997E-2</v>
      </c>
      <c r="U497" s="11">
        <v>1.812423363</v>
      </c>
      <c r="V497" s="10">
        <v>1.48445703</v>
      </c>
    </row>
    <row r="498" spans="1:22" x14ac:dyDescent="0.2">
      <c r="A498">
        <v>2008</v>
      </c>
      <c r="B498">
        <v>5</v>
      </c>
      <c r="C498" s="12">
        <v>100.1336</v>
      </c>
      <c r="D498" s="1">
        <v>215.208</v>
      </c>
      <c r="E498" s="1">
        <v>214.93600000000001</v>
      </c>
      <c r="F498" s="13">
        <v>1.98</v>
      </c>
      <c r="G498" s="14">
        <v>5.4</v>
      </c>
      <c r="H498" s="13">
        <v>3.05</v>
      </c>
      <c r="I498" s="13">
        <v>-0.84</v>
      </c>
      <c r="J498" s="8">
        <f t="shared" si="30"/>
        <v>-0.34431599999999996</v>
      </c>
      <c r="K498" s="15">
        <v>16891.054246092401</v>
      </c>
      <c r="L498" s="8">
        <f>help_quarterly_to_monthly!N498</f>
        <v>16895.894981639227</v>
      </c>
      <c r="M498" s="8">
        <f t="shared" si="31"/>
        <v>-2.8650364790305805E-2</v>
      </c>
      <c r="N498" s="10">
        <v>-6.2833299999999995E-2</v>
      </c>
      <c r="O498" s="1">
        <v>196.6</v>
      </c>
      <c r="P498" s="17">
        <v>0.68271701725416001</v>
      </c>
      <c r="Q498" s="10">
        <v>-7.2499999999999995E-2</v>
      </c>
      <c r="R498" s="8">
        <v>0</v>
      </c>
      <c r="S498" s="8"/>
      <c r="T498" s="11">
        <v>1.89E-2</v>
      </c>
      <c r="U498" s="11">
        <v>1.9564371030000001</v>
      </c>
      <c r="V498" s="10">
        <v>1.7119128699999999</v>
      </c>
    </row>
    <row r="499" spans="1:22" x14ac:dyDescent="0.2">
      <c r="A499">
        <v>2008</v>
      </c>
      <c r="B499">
        <v>6</v>
      </c>
      <c r="C499" s="12">
        <v>99.872799999999998</v>
      </c>
      <c r="D499" s="1">
        <v>217.46299999999999</v>
      </c>
      <c r="E499" s="1">
        <v>215.42400000000001</v>
      </c>
      <c r="F499" s="13">
        <v>2</v>
      </c>
      <c r="G499" s="14">
        <v>5.6</v>
      </c>
      <c r="H499" s="13">
        <v>2.97</v>
      </c>
      <c r="I499" s="13">
        <v>-0.72</v>
      </c>
      <c r="J499" s="8">
        <f t="shared" si="30"/>
        <v>-0.295128</v>
      </c>
      <c r="K499" s="15">
        <v>17094.0789931621</v>
      </c>
      <c r="L499" s="8">
        <f>help_quarterly_to_monthly!N499</f>
        <v>16921.636841126714</v>
      </c>
      <c r="M499" s="8">
        <f t="shared" si="31"/>
        <v>1.0190630708743154</v>
      </c>
      <c r="N499" s="10">
        <v>-1.9999000000000002E-3</v>
      </c>
      <c r="O499" s="1">
        <v>200.5</v>
      </c>
      <c r="P499" s="17">
        <v>0.82909928140940803</v>
      </c>
      <c r="Q499" s="10">
        <v>3.0000000000000001E-3</v>
      </c>
      <c r="R499" s="8">
        <v>-1.7426400000000002E-2</v>
      </c>
      <c r="S499" s="8"/>
      <c r="T499" s="11">
        <v>-2E-3</v>
      </c>
      <c r="U499" s="11">
        <v>2.0540120759999998</v>
      </c>
      <c r="V499" s="10">
        <v>2.0476415800000001</v>
      </c>
    </row>
    <row r="500" spans="1:22" x14ac:dyDescent="0.2">
      <c r="A500">
        <v>2008</v>
      </c>
      <c r="B500">
        <v>7</v>
      </c>
      <c r="C500" s="12">
        <v>99.419399999999996</v>
      </c>
      <c r="D500" s="1">
        <v>219.01599999999999</v>
      </c>
      <c r="E500" s="1">
        <v>215.965</v>
      </c>
      <c r="F500" s="13">
        <v>2.0099999999999998</v>
      </c>
      <c r="G500" s="14">
        <v>5.8</v>
      </c>
      <c r="H500" s="13">
        <v>3.15</v>
      </c>
      <c r="I500" s="13">
        <v>-1.24</v>
      </c>
      <c r="J500" s="8">
        <f t="shared" si="30"/>
        <v>-0.50827599999999995</v>
      </c>
      <c r="K500" s="15">
        <v>16971.812742772101</v>
      </c>
      <c r="L500" s="8">
        <f>help_quarterly_to_monthly!N500</f>
        <v>16947.417919805019</v>
      </c>
      <c r="M500" s="8">
        <f t="shared" si="31"/>
        <v>0.14394418714707147</v>
      </c>
      <c r="N500" s="10">
        <v>-7.9999000000000008E-3</v>
      </c>
      <c r="O500" s="1">
        <v>205.5</v>
      </c>
      <c r="P500" s="17">
        <v>1.0860331423867799</v>
      </c>
      <c r="Q500" s="10">
        <v>1.20001E-2</v>
      </c>
      <c r="R500" s="8">
        <v>0</v>
      </c>
      <c r="S500" s="8"/>
      <c r="T500" s="11">
        <v>2.92E-2</v>
      </c>
      <c r="U500" s="11">
        <v>2.052309765</v>
      </c>
      <c r="V500" s="10">
        <v>1.91621467</v>
      </c>
    </row>
    <row r="501" spans="1:22" x14ac:dyDescent="0.2">
      <c r="A501">
        <v>2008</v>
      </c>
      <c r="B501">
        <v>8</v>
      </c>
      <c r="C501" s="12">
        <v>97.849100000000007</v>
      </c>
      <c r="D501" s="1">
        <v>218.69</v>
      </c>
      <c r="E501" s="1">
        <v>216.393</v>
      </c>
      <c r="F501" s="13">
        <v>2</v>
      </c>
      <c r="G501" s="14">
        <v>6.1</v>
      </c>
      <c r="H501" s="13">
        <v>3.26</v>
      </c>
      <c r="I501" s="13">
        <v>-1.25</v>
      </c>
      <c r="J501" s="8">
        <f t="shared" si="30"/>
        <v>-0.51237500000000002</v>
      </c>
      <c r="K501" s="15">
        <v>16891.629380899201</v>
      </c>
      <c r="L501" s="8">
        <f>help_quarterly_to_monthly!N501</f>
        <v>16973.238277426881</v>
      </c>
      <c r="M501" s="8">
        <f t="shared" si="31"/>
        <v>-0.48080923153134281</v>
      </c>
      <c r="N501" s="10">
        <v>-2.5958999999999999E-3</v>
      </c>
      <c r="O501" s="1">
        <v>199</v>
      </c>
      <c r="P501" s="17">
        <v>1.2336526136846599</v>
      </c>
      <c r="Q501" s="10">
        <v>-2.6128999999999999E-2</v>
      </c>
      <c r="R501" s="8">
        <v>-9.1445999999999993E-3</v>
      </c>
      <c r="S501" s="8"/>
      <c r="T501" s="11">
        <v>-8.0000000000000004E-4</v>
      </c>
      <c r="U501" s="11">
        <v>2.126082808</v>
      </c>
      <c r="V501" s="10">
        <v>1.84123328</v>
      </c>
    </row>
    <row r="502" spans="1:22" x14ac:dyDescent="0.2">
      <c r="A502">
        <v>2008</v>
      </c>
      <c r="B502">
        <v>9</v>
      </c>
      <c r="C502" s="12">
        <v>93.557599999999994</v>
      </c>
      <c r="D502" s="1">
        <v>218.87700000000001</v>
      </c>
      <c r="E502" s="1">
        <v>216.71299999999999</v>
      </c>
      <c r="F502" s="13">
        <v>1.81</v>
      </c>
      <c r="G502" s="14">
        <v>6.1</v>
      </c>
      <c r="H502" s="13">
        <v>3.62</v>
      </c>
      <c r="I502" s="13">
        <v>-2.54</v>
      </c>
      <c r="J502" s="8">
        <f t="shared" si="30"/>
        <v>-1.0411459999999999</v>
      </c>
      <c r="K502" s="15">
        <v>16701.0229087763</v>
      </c>
      <c r="L502" s="8">
        <f>help_quarterly_to_monthly!N502</f>
        <v>16997.64919102722</v>
      </c>
      <c r="M502" s="8">
        <f t="shared" si="31"/>
        <v>-1.7451018015332553</v>
      </c>
      <c r="N502" s="10">
        <v>5.3180699999999997E-2</v>
      </c>
      <c r="O502" s="1">
        <v>196.9</v>
      </c>
      <c r="P502" s="17">
        <v>1.81652868048981</v>
      </c>
      <c r="Q502" s="10">
        <v>5.6128999999999998E-2</v>
      </c>
      <c r="R502" s="8">
        <v>6.7941000000000001E-2</v>
      </c>
      <c r="S502" s="8"/>
      <c r="T502" s="11">
        <v>0.12640000000000001</v>
      </c>
      <c r="U502" s="11">
        <v>1.911304262</v>
      </c>
      <c r="V502" s="10">
        <v>1.4794531200000001</v>
      </c>
    </row>
    <row r="503" spans="1:22" x14ac:dyDescent="0.2">
      <c r="A503">
        <v>2008</v>
      </c>
      <c r="B503">
        <v>10</v>
      </c>
      <c r="C503" s="12">
        <v>94.498500000000007</v>
      </c>
      <c r="D503" s="1">
        <v>216.995</v>
      </c>
      <c r="E503" s="1">
        <v>216.78800000000001</v>
      </c>
      <c r="F503" s="13">
        <v>0.97</v>
      </c>
      <c r="G503" s="14">
        <v>6.5</v>
      </c>
      <c r="H503" s="13">
        <v>5.07</v>
      </c>
      <c r="I503" s="13">
        <v>-1.1299999999999999</v>
      </c>
      <c r="J503" s="8">
        <f t="shared" si="30"/>
        <v>-0.46318699999999996</v>
      </c>
      <c r="K503" s="15">
        <v>16566.7600332695</v>
      </c>
      <c r="L503" s="8">
        <f>help_quarterly_to_monthly!N503</f>
        <v>17022.09521240685</v>
      </c>
      <c r="M503" s="8">
        <f t="shared" si="31"/>
        <v>-2.6749655283649809</v>
      </c>
      <c r="N503" s="10">
        <v>-4.3731699999999998E-2</v>
      </c>
      <c r="O503" s="1">
        <v>186.4</v>
      </c>
      <c r="P503" s="17">
        <v>3.5318377240575098</v>
      </c>
      <c r="Q503" s="10">
        <v>4.7427200000000003E-2</v>
      </c>
      <c r="R503" s="8">
        <v>-6.7003699999999999E-2</v>
      </c>
      <c r="S503" s="8"/>
      <c r="T503" s="11">
        <v>-4.7300000000000002E-2</v>
      </c>
      <c r="U503" s="11">
        <v>1.83924343</v>
      </c>
      <c r="V503" s="10">
        <v>0.72979095999999999</v>
      </c>
    </row>
    <row r="504" spans="1:22" x14ac:dyDescent="0.2">
      <c r="A504">
        <v>2008</v>
      </c>
      <c r="B504">
        <v>11</v>
      </c>
      <c r="C504" s="12">
        <v>93.261700000000005</v>
      </c>
      <c r="D504" s="1">
        <v>213.15299999999999</v>
      </c>
      <c r="E504" s="1">
        <v>216.947</v>
      </c>
      <c r="F504" s="13">
        <v>0.39</v>
      </c>
      <c r="G504" s="14">
        <v>6.8</v>
      </c>
      <c r="H504" s="13">
        <v>5.68</v>
      </c>
      <c r="I504" s="13">
        <v>-2.31</v>
      </c>
      <c r="J504" s="8">
        <f t="shared" si="30"/>
        <v>-0.94686899999999996</v>
      </c>
      <c r="K504" s="15">
        <v>16587.0695069947</v>
      </c>
      <c r="L504" s="8">
        <f>help_quarterly_to_monthly!N504</f>
        <v>17046.576392057726</v>
      </c>
      <c r="M504" s="8">
        <f t="shared" si="31"/>
        <v>-2.6955963150296802</v>
      </c>
      <c r="N504" s="10">
        <v>-5.9003399999999998E-2</v>
      </c>
      <c r="O504" s="1">
        <v>176.8</v>
      </c>
      <c r="P504" s="17">
        <v>3.3573552729859801</v>
      </c>
      <c r="Q504" s="10">
        <v>-4.74172E-2</v>
      </c>
      <c r="R504" s="8">
        <v>0</v>
      </c>
      <c r="S504" s="8"/>
      <c r="T504" s="11">
        <v>7.7000000000000002E-3</v>
      </c>
      <c r="U504" s="11">
        <v>1.41995424</v>
      </c>
      <c r="V504" s="10">
        <v>-0.1366135</v>
      </c>
    </row>
    <row r="505" spans="1:22" x14ac:dyDescent="0.2">
      <c r="A505">
        <v>2008</v>
      </c>
      <c r="B505">
        <v>12</v>
      </c>
      <c r="C505" s="12">
        <v>90.626599999999996</v>
      </c>
      <c r="D505" s="1">
        <v>211.398</v>
      </c>
      <c r="E505" s="1">
        <v>216.92500000000001</v>
      </c>
      <c r="F505" s="13">
        <v>0.16</v>
      </c>
      <c r="G505" s="14">
        <v>7.3</v>
      </c>
      <c r="H505" s="13">
        <v>6.01</v>
      </c>
      <c r="I505" s="13">
        <v>-2.64</v>
      </c>
      <c r="J505" s="8">
        <f t="shared" si="30"/>
        <v>-1.082136</v>
      </c>
      <c r="K505" s="15">
        <v>16303.4099231829</v>
      </c>
      <c r="L505" s="8">
        <f>help_quarterly_to_monthly!N505</f>
        <v>17069.187648304534</v>
      </c>
      <c r="M505" s="8">
        <f t="shared" si="31"/>
        <v>-4.4863161674697398</v>
      </c>
      <c r="N505" s="10">
        <v>-8.26683E-2</v>
      </c>
      <c r="O505" s="1">
        <v>170.9</v>
      </c>
      <c r="P505" s="17">
        <v>3.4923953818309799</v>
      </c>
      <c r="Q505" s="10">
        <v>-9.5489000000000004E-2</v>
      </c>
      <c r="R505" s="8">
        <v>-0.1451906</v>
      </c>
      <c r="S505" s="8"/>
      <c r="T505" s="11">
        <v>-9.2799999999999994E-2</v>
      </c>
      <c r="U505" s="11">
        <v>0.64973096419999998</v>
      </c>
      <c r="V505" s="10">
        <v>-2.0322122399999998</v>
      </c>
    </row>
    <row r="506" spans="1:22" x14ac:dyDescent="0.2">
      <c r="A506">
        <v>2009</v>
      </c>
      <c r="B506">
        <v>1</v>
      </c>
      <c r="C506" s="12">
        <v>88.371200000000002</v>
      </c>
      <c r="D506" s="1">
        <v>211.93299999999999</v>
      </c>
      <c r="E506" s="1">
        <v>217.346</v>
      </c>
      <c r="F506" s="13">
        <v>0.15</v>
      </c>
      <c r="G506" s="14">
        <v>7.8</v>
      </c>
      <c r="H506" s="13">
        <v>5.62</v>
      </c>
      <c r="I506" s="13">
        <v>-3.01</v>
      </c>
      <c r="J506" s="8">
        <f t="shared" si="30"/>
        <v>-1.2337989999999999</v>
      </c>
      <c r="K506" s="15">
        <v>16350.2253045494</v>
      </c>
      <c r="L506" s="8">
        <f>help_quarterly_to_monthly!N506</f>
        <v>17091.828897020023</v>
      </c>
      <c r="M506" s="8">
        <f t="shared" si="31"/>
        <v>-4.3389364411430709</v>
      </c>
      <c r="N506" s="10">
        <v>-7.6856599999999997E-2</v>
      </c>
      <c r="O506" s="1">
        <v>171.2</v>
      </c>
      <c r="P506" s="17">
        <v>2.87905486488759</v>
      </c>
      <c r="Q506" s="10">
        <v>-8.95209E-2</v>
      </c>
      <c r="R506" s="8">
        <v>5.9527E-3</v>
      </c>
      <c r="S506" s="8"/>
      <c r="T506" s="11">
        <v>5.5800000000000002E-2</v>
      </c>
      <c r="U506" s="11">
        <v>0.61117909930000003</v>
      </c>
      <c r="V506" s="10">
        <v>-2.2808463899999998</v>
      </c>
    </row>
    <row r="507" spans="1:22" x14ac:dyDescent="0.2">
      <c r="A507">
        <v>2009</v>
      </c>
      <c r="B507">
        <v>2</v>
      </c>
      <c r="C507" s="12">
        <v>87.843000000000004</v>
      </c>
      <c r="D507" s="1">
        <v>212.70500000000001</v>
      </c>
      <c r="E507" s="1">
        <v>217.792</v>
      </c>
      <c r="F507" s="13">
        <v>0.22</v>
      </c>
      <c r="G507" s="14">
        <v>8.3000000000000007</v>
      </c>
      <c r="H507" s="13">
        <v>5.21</v>
      </c>
      <c r="I507" s="13">
        <v>-1.22</v>
      </c>
      <c r="J507" s="8">
        <f t="shared" si="30"/>
        <v>-0.50007800000000002</v>
      </c>
      <c r="K507" s="15">
        <v>16290.0001671807</v>
      </c>
      <c r="L507" s="8">
        <f>help_quarterly_to_monthly!N507</f>
        <v>17114.500177987455</v>
      </c>
      <c r="M507" s="8">
        <f t="shared" si="31"/>
        <v>-4.8175523809174443</v>
      </c>
      <c r="N507" s="10">
        <v>4.3550000000000004E-3</v>
      </c>
      <c r="O507" s="1">
        <v>169.3</v>
      </c>
      <c r="P507" s="17">
        <v>3.2279149261206199</v>
      </c>
      <c r="Q507" s="10">
        <v>0</v>
      </c>
      <c r="R507" s="8">
        <v>0</v>
      </c>
      <c r="S507" s="8"/>
      <c r="T507" s="11">
        <v>5.5800000000000002E-2</v>
      </c>
      <c r="U507" s="11">
        <v>0.87610251510000003</v>
      </c>
      <c r="V507" s="10">
        <v>-1.8664119299999999</v>
      </c>
    </row>
    <row r="508" spans="1:22" x14ac:dyDescent="0.2">
      <c r="A508">
        <v>2009</v>
      </c>
      <c r="B508">
        <v>3</v>
      </c>
      <c r="C508" s="12">
        <v>86.468900000000005</v>
      </c>
      <c r="D508" s="1">
        <v>212.495</v>
      </c>
      <c r="E508" s="1">
        <v>218.25299999999999</v>
      </c>
      <c r="F508" s="13">
        <v>0.18</v>
      </c>
      <c r="G508" s="14">
        <v>8.6999999999999993</v>
      </c>
      <c r="H508" s="13">
        <v>5.6</v>
      </c>
      <c r="I508" s="13">
        <v>-2.3199999999999998</v>
      </c>
      <c r="J508" s="8">
        <f t="shared" si="30"/>
        <v>-0.95096799999999992</v>
      </c>
      <c r="K508" s="15">
        <v>16255.4041069263</v>
      </c>
      <c r="L508" s="8">
        <f>help_quarterly_to_monthly!N508</f>
        <v>17135.77701050655</v>
      </c>
      <c r="M508" s="8">
        <f t="shared" si="31"/>
        <v>-5.1376304852733696</v>
      </c>
      <c r="N508" s="10">
        <v>0</v>
      </c>
      <c r="O508" s="1">
        <v>168.1</v>
      </c>
      <c r="P508" s="17">
        <v>2.80803869509477</v>
      </c>
      <c r="Q508" s="10">
        <v>-4.5161000000000003E-3</v>
      </c>
      <c r="R508" s="8">
        <v>-2.0026499999999999E-2</v>
      </c>
      <c r="S508" s="8"/>
      <c r="T508" s="11">
        <v>2.63E-2</v>
      </c>
      <c r="U508" s="11">
        <v>0.75024519970000003</v>
      </c>
      <c r="V508" s="10">
        <v>-2.07200747</v>
      </c>
    </row>
    <row r="509" spans="1:22" x14ac:dyDescent="0.2">
      <c r="A509">
        <v>2009</v>
      </c>
      <c r="B509">
        <v>4</v>
      </c>
      <c r="C509" s="12">
        <v>85.790300000000002</v>
      </c>
      <c r="D509" s="1">
        <v>212.709</v>
      </c>
      <c r="E509" s="1">
        <v>218.70599999999999</v>
      </c>
      <c r="F509" s="13">
        <v>0.15</v>
      </c>
      <c r="G509" s="14">
        <v>9</v>
      </c>
      <c r="H509" s="13">
        <v>5.46</v>
      </c>
      <c r="I509" s="13">
        <v>-1.58</v>
      </c>
      <c r="J509" s="8">
        <f t="shared" si="30"/>
        <v>-0.64764200000000005</v>
      </c>
      <c r="K509" s="15">
        <v>16253.944243456501</v>
      </c>
      <c r="L509" s="8">
        <f>help_quarterly_to_monthly!N509</f>
        <v>17157.080294490592</v>
      </c>
      <c r="M509" s="8">
        <f t="shared" si="31"/>
        <v>-5.2639262364710282</v>
      </c>
      <c r="N509" s="10">
        <v>3.3330000000000002E-4</v>
      </c>
      <c r="O509" s="1">
        <v>169.1</v>
      </c>
      <c r="P509" s="17">
        <v>2.26588119825723</v>
      </c>
      <c r="Q509" s="10">
        <v>-5.1507999999999996E-3</v>
      </c>
      <c r="R509" s="8">
        <v>1.7777299999999999E-2</v>
      </c>
      <c r="S509" s="8"/>
      <c r="T509" s="11">
        <v>3.04E-2</v>
      </c>
      <c r="U509" s="11">
        <v>0.42662850050000001</v>
      </c>
      <c r="V509" s="10">
        <v>-2.5562931600000001</v>
      </c>
    </row>
    <row r="510" spans="1:22" x14ac:dyDescent="0.2">
      <c r="A510">
        <v>2009</v>
      </c>
      <c r="B510">
        <v>5</v>
      </c>
      <c r="C510" s="12">
        <v>84.943600000000004</v>
      </c>
      <c r="D510" s="1">
        <v>213.02199999999999</v>
      </c>
      <c r="E510" s="1">
        <v>218.904</v>
      </c>
      <c r="F510" s="13">
        <v>0.18</v>
      </c>
      <c r="G510" s="14">
        <v>9.4</v>
      </c>
      <c r="H510" s="13">
        <v>4.7699999999999996</v>
      </c>
      <c r="I510" s="13">
        <v>-1.17</v>
      </c>
      <c r="J510" s="8">
        <f t="shared" si="30"/>
        <v>-0.47958299999999998</v>
      </c>
      <c r="K510" s="15">
        <v>16278.623171434199</v>
      </c>
      <c r="L510" s="8">
        <f>help_quarterly_to_monthly!N510</f>
        <v>17178.410062824234</v>
      </c>
      <c r="M510" s="8">
        <f t="shared" si="31"/>
        <v>-5.2378938918058671</v>
      </c>
      <c r="N510" s="10">
        <v>4.6667999999999996E-3</v>
      </c>
      <c r="O510" s="1">
        <v>170.8</v>
      </c>
      <c r="P510" s="17">
        <v>1.4012690504977501</v>
      </c>
      <c r="Q510" s="10">
        <v>4.6667999999999996E-3</v>
      </c>
      <c r="R510" s="8">
        <v>0</v>
      </c>
      <c r="S510" s="8"/>
      <c r="T510" s="11">
        <v>2.5399999999999999E-2</v>
      </c>
      <c r="U510" s="11">
        <v>0.2066390562</v>
      </c>
      <c r="V510" s="10">
        <v>-2.6629251100000002</v>
      </c>
    </row>
    <row r="511" spans="1:22" x14ac:dyDescent="0.2">
      <c r="A511">
        <v>2009</v>
      </c>
      <c r="B511">
        <v>6</v>
      </c>
      <c r="C511" s="12">
        <v>84.674599999999998</v>
      </c>
      <c r="D511" s="1">
        <v>214.79</v>
      </c>
      <c r="E511" s="1">
        <v>219.11199999999999</v>
      </c>
      <c r="F511" s="13">
        <v>0.21</v>
      </c>
      <c r="G511" s="14">
        <v>9.5</v>
      </c>
      <c r="H511" s="13">
        <v>3.78</v>
      </c>
      <c r="I511" s="13">
        <v>-0.9</v>
      </c>
      <c r="J511" s="8">
        <f t="shared" si="30"/>
        <v>-0.36891000000000002</v>
      </c>
      <c r="K511" s="15">
        <v>16275.554554366799</v>
      </c>
      <c r="L511" s="8">
        <f>help_quarterly_to_monthly!N511</f>
        <v>17198.555017889117</v>
      </c>
      <c r="M511" s="8">
        <f t="shared" si="31"/>
        <v>-5.3667326270274263</v>
      </c>
      <c r="N511" s="10">
        <v>0</v>
      </c>
      <c r="O511" s="1">
        <v>174.1</v>
      </c>
      <c r="P511" s="17">
        <v>0.96046903323098698</v>
      </c>
      <c r="Q511" s="10">
        <v>0</v>
      </c>
      <c r="R511" s="8">
        <v>3.4105200000000002E-2</v>
      </c>
      <c r="S511" s="8"/>
      <c r="T511" s="11">
        <v>2.3400000000000001E-2</v>
      </c>
      <c r="U511" s="11">
        <v>2.1533682169999999E-2</v>
      </c>
      <c r="V511" s="10">
        <v>-2.5788357999999998</v>
      </c>
    </row>
    <row r="512" spans="1:22" x14ac:dyDescent="0.2">
      <c r="A512">
        <v>2009</v>
      </c>
      <c r="B512">
        <v>7</v>
      </c>
      <c r="C512" s="12">
        <v>85.685299999999998</v>
      </c>
      <c r="D512" s="1">
        <v>214.726</v>
      </c>
      <c r="E512" s="1">
        <v>219.26300000000001</v>
      </c>
      <c r="F512" s="13">
        <v>0.16</v>
      </c>
      <c r="G512" s="14">
        <v>9.5</v>
      </c>
      <c r="H512" s="13">
        <v>3.53</v>
      </c>
      <c r="I512" s="13">
        <v>0.16</v>
      </c>
      <c r="J512" s="8">
        <f t="shared" si="30"/>
        <v>6.5584000000000003E-2</v>
      </c>
      <c r="K512" s="15">
        <v>16261.7228835802</v>
      </c>
      <c r="L512" s="8">
        <f>help_quarterly_to_monthly!N512</f>
        <v>17218.723596747684</v>
      </c>
      <c r="M512" s="8">
        <f t="shared" si="31"/>
        <v>-5.5579074011516516</v>
      </c>
      <c r="N512" s="10">
        <v>0</v>
      </c>
      <c r="O512" s="1">
        <v>172.5</v>
      </c>
      <c r="P512" s="17">
        <v>0.35544639621655699</v>
      </c>
      <c r="Q512" s="10">
        <v>0</v>
      </c>
      <c r="R512" s="8">
        <v>0</v>
      </c>
      <c r="S512" s="8"/>
      <c r="T512" s="11">
        <v>2.3400000000000001E-2</v>
      </c>
      <c r="U512" s="11">
        <v>-0.1173775772</v>
      </c>
      <c r="V512" s="10">
        <v>-2.7107476899999998</v>
      </c>
    </row>
    <row r="513" spans="1:22" x14ac:dyDescent="0.2">
      <c r="A513">
        <v>2009</v>
      </c>
      <c r="B513">
        <v>8</v>
      </c>
      <c r="C513" s="12">
        <v>86.639300000000006</v>
      </c>
      <c r="D513" s="1">
        <v>215.44499999999999</v>
      </c>
      <c r="E513" s="1">
        <v>219.49600000000001</v>
      </c>
      <c r="F513" s="13">
        <v>0.16</v>
      </c>
      <c r="G513" s="14">
        <v>9.6</v>
      </c>
      <c r="H513" s="13">
        <v>2.99</v>
      </c>
      <c r="I513" s="13">
        <v>0</v>
      </c>
      <c r="J513" s="8">
        <f t="shared" si="30"/>
        <v>0</v>
      </c>
      <c r="K513" s="15">
        <v>16349.086507204</v>
      </c>
      <c r="L513" s="8">
        <f>help_quarterly_to_monthly!N513</f>
        <v>17238.915827103261</v>
      </c>
      <c r="M513" s="8">
        <f t="shared" si="31"/>
        <v>-5.1617475763775067</v>
      </c>
      <c r="N513" s="10">
        <v>0</v>
      </c>
      <c r="O513" s="1">
        <v>175</v>
      </c>
      <c r="P513" s="17">
        <v>8.80990712931045E-2</v>
      </c>
      <c r="Q513" s="10">
        <v>-3.2258E-3</v>
      </c>
      <c r="R513" s="8">
        <v>-8.0060000000000005E-4</v>
      </c>
      <c r="S513" s="8"/>
      <c r="T513" s="11">
        <v>3.2599999999999997E-2</v>
      </c>
      <c r="U513" s="11">
        <v>-0.2827426905</v>
      </c>
      <c r="V513" s="10">
        <v>-2.7454485000000002</v>
      </c>
    </row>
    <row r="514" spans="1:22" x14ac:dyDescent="0.2">
      <c r="A514">
        <v>2009</v>
      </c>
      <c r="B514">
        <v>9</v>
      </c>
      <c r="C514" s="12">
        <v>87.382099999999994</v>
      </c>
      <c r="D514" s="1">
        <v>215.86099999999999</v>
      </c>
      <c r="E514" s="1">
        <v>219.92</v>
      </c>
      <c r="F514" s="13">
        <v>0.15</v>
      </c>
      <c r="G514" s="14">
        <v>9.8000000000000007</v>
      </c>
      <c r="H514" s="13">
        <v>2.91</v>
      </c>
      <c r="I514" s="13">
        <v>-0.21</v>
      </c>
      <c r="J514" s="8">
        <f t="shared" si="30"/>
        <v>-8.6078999999999989E-2</v>
      </c>
      <c r="K514" s="15">
        <v>16368.8431235926</v>
      </c>
      <c r="L514" s="8">
        <f>help_quarterly_to_monthly!N514</f>
        <v>17258.587595641606</v>
      </c>
      <c r="M514" s="8">
        <f t="shared" si="31"/>
        <v>-5.1553724609173512</v>
      </c>
      <c r="N514" s="10">
        <v>-1.3332000000000001E-3</v>
      </c>
      <c r="O514" s="1">
        <v>174.1</v>
      </c>
      <c r="P514" s="17">
        <v>6.0104989871148998E-2</v>
      </c>
      <c r="Q514" s="10">
        <v>-5.7742999999999996E-3</v>
      </c>
      <c r="R514" s="8">
        <v>-4.7545400000000002E-2</v>
      </c>
      <c r="S514" s="8"/>
      <c r="T514" s="11">
        <v>-2.5499999999999998E-2</v>
      </c>
      <c r="U514" s="11">
        <v>-0.40604610860000001</v>
      </c>
      <c r="V514" s="10">
        <v>-2.9030022199999999</v>
      </c>
    </row>
    <row r="515" spans="1:22" x14ac:dyDescent="0.2">
      <c r="A515">
        <v>2009</v>
      </c>
      <c r="B515">
        <v>10</v>
      </c>
      <c r="C515" s="12">
        <v>87.5809</v>
      </c>
      <c r="D515" s="1">
        <v>216.50899999999999</v>
      </c>
      <c r="E515" s="1">
        <v>220.501</v>
      </c>
      <c r="F515" s="13">
        <v>0.12</v>
      </c>
      <c r="G515" s="14">
        <v>10</v>
      </c>
      <c r="H515" s="13">
        <v>2.9</v>
      </c>
      <c r="I515" s="13">
        <v>-0.32</v>
      </c>
      <c r="J515" s="8">
        <f t="shared" ref="J515:J578" si="32">I515*0.4099</f>
        <v>-0.13116800000000001</v>
      </c>
      <c r="K515" s="15">
        <v>16570.2811744639</v>
      </c>
      <c r="L515" s="8">
        <f>help_quarterly_to_monthly!N515</f>
        <v>17278.281812139077</v>
      </c>
      <c r="M515" s="8">
        <f t="shared" si="31"/>
        <v>-4.0976333490391532</v>
      </c>
      <c r="N515" s="10">
        <v>-3.6668999999999998E-3</v>
      </c>
      <c r="O515" s="1">
        <v>175.2</v>
      </c>
      <c r="P515" s="17">
        <v>-0.14209224058018799</v>
      </c>
      <c r="Q515" s="10">
        <v>-1.09999E-2</v>
      </c>
      <c r="R515" s="8">
        <v>0</v>
      </c>
      <c r="S515" s="8"/>
      <c r="T515" s="11">
        <v>4.8999999999999998E-3</v>
      </c>
      <c r="U515" s="11">
        <v>-0.4746296143</v>
      </c>
      <c r="V515" s="10">
        <v>-2.9896356000000002</v>
      </c>
    </row>
    <row r="516" spans="1:22" x14ac:dyDescent="0.2">
      <c r="A516">
        <v>2009</v>
      </c>
      <c r="B516">
        <v>11</v>
      </c>
      <c r="C516" s="12">
        <v>87.938800000000001</v>
      </c>
      <c r="D516" s="1">
        <v>217.23400000000001</v>
      </c>
      <c r="E516" s="1">
        <v>220.666</v>
      </c>
      <c r="F516" s="13">
        <v>0.12</v>
      </c>
      <c r="G516" s="14">
        <v>9.9</v>
      </c>
      <c r="H516" s="13">
        <v>2.92</v>
      </c>
      <c r="I516" s="13">
        <v>0.04</v>
      </c>
      <c r="J516" s="8">
        <f t="shared" si="32"/>
        <v>1.6396000000000001E-2</v>
      </c>
      <c r="K516" s="15">
        <v>16512.587575412399</v>
      </c>
      <c r="L516" s="8">
        <f>help_quarterly_to_monthly!N516</f>
        <v>17297.998502211565</v>
      </c>
      <c r="M516" s="8">
        <f t="shared" si="31"/>
        <v>-4.5404728570114683</v>
      </c>
      <c r="N516" s="10">
        <v>-5.1928E-3</v>
      </c>
      <c r="O516" s="1">
        <v>177.4</v>
      </c>
      <c r="P516" s="17">
        <v>-1.09970789521752E-2</v>
      </c>
      <c r="Q516" s="10">
        <v>-8.9910000000000007E-3</v>
      </c>
      <c r="R516" s="8">
        <v>-1.9417E-3</v>
      </c>
      <c r="S516" s="8"/>
      <c r="T516" s="11">
        <v>-5.1000000000000004E-3</v>
      </c>
      <c r="U516" s="11">
        <v>-0.61039679960000004</v>
      </c>
      <c r="V516" s="10">
        <v>-3.0828979099999998</v>
      </c>
    </row>
    <row r="517" spans="1:22" x14ac:dyDescent="0.2">
      <c r="A517">
        <v>2009</v>
      </c>
      <c r="B517">
        <v>12</v>
      </c>
      <c r="C517" s="12">
        <v>88.240399999999994</v>
      </c>
      <c r="D517" s="1">
        <v>217.34700000000001</v>
      </c>
      <c r="E517" s="1">
        <v>220.881</v>
      </c>
      <c r="F517" s="13">
        <v>0.12</v>
      </c>
      <c r="G517" s="14">
        <v>9.9</v>
      </c>
      <c r="H517" s="13">
        <v>2.78</v>
      </c>
      <c r="I517" s="13">
        <v>-0.31</v>
      </c>
      <c r="J517" s="8">
        <f t="shared" si="32"/>
        <v>-0.12706899999999999</v>
      </c>
      <c r="K517" s="15">
        <v>16426.2007751278</v>
      </c>
      <c r="L517" s="8">
        <f>help_quarterly_to_monthly!N517</f>
        <v>17317.944653164865</v>
      </c>
      <c r="M517" s="8">
        <f t="shared" si="31"/>
        <v>-5.1492477652311797</v>
      </c>
      <c r="N517" s="10">
        <v>-1.65772E-2</v>
      </c>
      <c r="O517" s="1">
        <v>178.1</v>
      </c>
      <c r="P517" s="17">
        <v>-0.46551532846343302</v>
      </c>
      <c r="Q517" s="10">
        <v>-3.5796000000000001E-3</v>
      </c>
      <c r="R517" s="8">
        <v>9.8156000000000007E-3</v>
      </c>
      <c r="S517" s="8"/>
      <c r="T517" s="11">
        <v>-1.6500000000000001E-2</v>
      </c>
      <c r="U517" s="11">
        <v>-0.15397759059999999</v>
      </c>
      <c r="V517" s="10">
        <v>-2.8885856699999999</v>
      </c>
    </row>
    <row r="518" spans="1:22" x14ac:dyDescent="0.2">
      <c r="A518">
        <v>2010</v>
      </c>
      <c r="B518">
        <v>1</v>
      </c>
      <c r="C518" s="12">
        <v>89.189700000000002</v>
      </c>
      <c r="D518" s="1">
        <v>217.488</v>
      </c>
      <c r="E518" s="1">
        <v>220.63300000000001</v>
      </c>
      <c r="F518" s="13">
        <v>0.11</v>
      </c>
      <c r="G518" s="14">
        <v>9.8000000000000007</v>
      </c>
      <c r="H518" s="13">
        <v>2.52</v>
      </c>
      <c r="I518" s="13">
        <v>0.15</v>
      </c>
      <c r="J518" s="8">
        <f t="shared" si="32"/>
        <v>6.1484999999999998E-2</v>
      </c>
      <c r="K518" s="15">
        <v>16526.012544130801</v>
      </c>
      <c r="L518" s="8">
        <f>help_quarterly_to_monthly!N518</f>
        <v>17337.91380382748</v>
      </c>
      <c r="M518" s="8">
        <f t="shared" si="31"/>
        <v>-4.6828082598809884</v>
      </c>
      <c r="N518" s="10">
        <v>-1.5806199999999999E-2</v>
      </c>
      <c r="O518" s="1">
        <v>181.9</v>
      </c>
      <c r="P518" s="17">
        <v>-0.207509403814744</v>
      </c>
      <c r="Q518" s="10">
        <v>-2.4195000000000002E-3</v>
      </c>
      <c r="R518" s="8">
        <v>2.4509300000000001E-2</v>
      </c>
      <c r="S518" s="8"/>
      <c r="T518" s="8"/>
      <c r="U518" s="11">
        <v>-0.44770033980000001</v>
      </c>
      <c r="V518" s="10">
        <v>-2.9645793299999998</v>
      </c>
    </row>
    <row r="519" spans="1:22" x14ac:dyDescent="0.2">
      <c r="A519">
        <v>2010</v>
      </c>
      <c r="B519">
        <v>2</v>
      </c>
      <c r="C519" s="12">
        <v>89.504599999999996</v>
      </c>
      <c r="D519" s="1">
        <v>217.28100000000001</v>
      </c>
      <c r="E519" s="1">
        <v>220.73099999999999</v>
      </c>
      <c r="F519" s="13">
        <v>0.13</v>
      </c>
      <c r="G519" s="14">
        <v>9.8000000000000007</v>
      </c>
      <c r="H519" s="13">
        <v>2.65</v>
      </c>
      <c r="I519" s="13">
        <v>-0.36</v>
      </c>
      <c r="J519" s="8">
        <f t="shared" si="32"/>
        <v>-0.147564</v>
      </c>
      <c r="K519" s="15">
        <v>16561.018955315099</v>
      </c>
      <c r="L519" s="8">
        <f>help_quarterly_to_monthly!N519</f>
        <v>17357.905980720214</v>
      </c>
      <c r="M519" s="8">
        <f t="shared" si="31"/>
        <v>-4.5909168207860613</v>
      </c>
      <c r="N519" s="10">
        <v>-4.1938000000000001E-3</v>
      </c>
      <c r="O519" s="1">
        <v>181</v>
      </c>
      <c r="P519" s="17">
        <v>-1.33785518061362E-2</v>
      </c>
      <c r="Q519" s="10">
        <v>0</v>
      </c>
      <c r="R519" s="8">
        <v>0</v>
      </c>
      <c r="S519" s="8"/>
      <c r="T519" s="8"/>
      <c r="U519" s="11">
        <v>-0.54468785239999995</v>
      </c>
      <c r="V519" s="10">
        <v>-2.9738268899999998</v>
      </c>
    </row>
    <row r="520" spans="1:22" x14ac:dyDescent="0.2">
      <c r="A520">
        <v>2010</v>
      </c>
      <c r="B520">
        <v>3</v>
      </c>
      <c r="C520" s="12">
        <v>90.135599999999997</v>
      </c>
      <c r="D520" s="1">
        <v>217.35300000000001</v>
      </c>
      <c r="E520" s="1">
        <v>220.78299999999999</v>
      </c>
      <c r="F520" s="13">
        <v>0.16</v>
      </c>
      <c r="G520" s="14">
        <v>9.9</v>
      </c>
      <c r="H520" s="13">
        <v>2.54</v>
      </c>
      <c r="I520" s="13">
        <v>0.48</v>
      </c>
      <c r="J520" s="8">
        <f t="shared" si="32"/>
        <v>0.19675199999999998</v>
      </c>
      <c r="K520" s="15">
        <v>16661.614708715599</v>
      </c>
      <c r="L520" s="8">
        <f>help_quarterly_to_monthly!N520</f>
        <v>17378.442918188801</v>
      </c>
      <c r="M520" s="8">
        <f t="shared" si="31"/>
        <v>-4.1248126362514848</v>
      </c>
      <c r="N520" s="10">
        <v>-2.6684E-3</v>
      </c>
      <c r="O520" s="1">
        <v>183.3</v>
      </c>
      <c r="P520" s="17">
        <v>-0.16703320723280701</v>
      </c>
      <c r="Q520" s="10">
        <v>-5.1612999999999997E-3</v>
      </c>
      <c r="R520" s="8">
        <v>-1.4835599999999999E-2</v>
      </c>
      <c r="S520" s="8"/>
      <c r="T520" s="8"/>
      <c r="U520" s="11">
        <v>-0.47634944350000002</v>
      </c>
      <c r="V520" s="10">
        <v>-2.8612244200000001</v>
      </c>
    </row>
    <row r="521" spans="1:22" x14ac:dyDescent="0.2">
      <c r="A521">
        <v>2010</v>
      </c>
      <c r="B521">
        <v>4</v>
      </c>
      <c r="C521" s="12">
        <v>90.460700000000003</v>
      </c>
      <c r="D521" s="1">
        <v>217.40299999999999</v>
      </c>
      <c r="E521" s="1">
        <v>220.822</v>
      </c>
      <c r="F521" s="13">
        <v>0.2</v>
      </c>
      <c r="G521" s="14">
        <v>9.9</v>
      </c>
      <c r="H521" s="13">
        <v>2.4</v>
      </c>
      <c r="I521" s="13">
        <v>0.41</v>
      </c>
      <c r="J521" s="8">
        <f t="shared" si="32"/>
        <v>0.16805899999999999</v>
      </c>
      <c r="K521" s="15">
        <v>16725.237072157699</v>
      </c>
      <c r="L521" s="8">
        <f>help_quarterly_to_monthly!N521</f>
        <v>17399.004153853355</v>
      </c>
      <c r="M521" s="8">
        <f t="shared" si="31"/>
        <v>-3.8724462373694979</v>
      </c>
      <c r="N521" s="10">
        <v>-2.5014999999999998E-3</v>
      </c>
      <c r="O521" s="1">
        <v>184.4</v>
      </c>
      <c r="P521" s="17">
        <v>-0.27742984861971998</v>
      </c>
      <c r="Q521" s="10">
        <v>-5.8386000000000002E-3</v>
      </c>
      <c r="R521" s="8">
        <v>3.8070000000000001E-3</v>
      </c>
      <c r="S521" s="8"/>
      <c r="T521" s="8"/>
      <c r="U521" s="11">
        <v>-0.4664960004</v>
      </c>
      <c r="V521" s="10">
        <v>-2.7168752600000001</v>
      </c>
    </row>
    <row r="522" spans="1:22" x14ac:dyDescent="0.2">
      <c r="A522">
        <v>2010</v>
      </c>
      <c r="B522">
        <v>5</v>
      </c>
      <c r="C522" s="12">
        <v>91.701400000000007</v>
      </c>
      <c r="D522" s="1">
        <v>217.29</v>
      </c>
      <c r="E522" s="1">
        <v>220.96199999999999</v>
      </c>
      <c r="F522" s="13">
        <v>0.2</v>
      </c>
      <c r="G522" s="14">
        <v>9.6</v>
      </c>
      <c r="H522" s="13">
        <v>2.63</v>
      </c>
      <c r="I522" s="13">
        <v>0.3</v>
      </c>
      <c r="J522" s="8">
        <f t="shared" si="32"/>
        <v>0.12297</v>
      </c>
      <c r="K522" s="15">
        <v>16714.255884087699</v>
      </c>
      <c r="L522" s="8">
        <f>help_quarterly_to_monthly!N522</f>
        <v>17419.589716462127</v>
      </c>
      <c r="M522" s="8">
        <f t="shared" si="31"/>
        <v>-4.0490840706073783</v>
      </c>
      <c r="N522" s="10">
        <v>0</v>
      </c>
      <c r="O522" s="1">
        <v>184.8</v>
      </c>
      <c r="P522" s="17">
        <v>-0.116477450344186</v>
      </c>
      <c r="Q522" s="10">
        <v>-9.0001000000000005E-3</v>
      </c>
      <c r="R522" s="8">
        <v>0</v>
      </c>
      <c r="S522" s="8"/>
      <c r="T522" s="8"/>
      <c r="U522" s="11">
        <v>-0.48283183159999998</v>
      </c>
      <c r="V522" s="10">
        <v>-2.7743530999999999</v>
      </c>
    </row>
    <row r="523" spans="1:22" x14ac:dyDescent="0.2">
      <c r="A523">
        <v>2010</v>
      </c>
      <c r="B523">
        <v>6</v>
      </c>
      <c r="C523" s="12">
        <v>91.903300000000002</v>
      </c>
      <c r="D523" s="1">
        <v>217.19900000000001</v>
      </c>
      <c r="E523" s="1">
        <v>221.19399999999999</v>
      </c>
      <c r="F523" s="13">
        <v>0.18</v>
      </c>
      <c r="G523" s="14">
        <v>9.4</v>
      </c>
      <c r="H523" s="13">
        <v>3.03</v>
      </c>
      <c r="I523" s="13">
        <v>-0.16</v>
      </c>
      <c r="J523" s="8">
        <f t="shared" si="32"/>
        <v>-6.5584000000000003E-2</v>
      </c>
      <c r="K523" s="15">
        <v>16790.7207665594</v>
      </c>
      <c r="L523" s="8">
        <f>help_quarterly_to_monthly!N523</f>
        <v>17441.192446604055</v>
      </c>
      <c r="M523" s="8">
        <f t="shared" si="31"/>
        <v>-3.7295138049537879</v>
      </c>
      <c r="N523" s="10">
        <v>1.3332000000000001E-3</v>
      </c>
      <c r="O523" s="1">
        <v>183.5</v>
      </c>
      <c r="P523" s="17">
        <v>4.9823954374531403E-2</v>
      </c>
      <c r="Q523" s="10">
        <v>0</v>
      </c>
      <c r="R523" s="8">
        <v>1.2138100000000001E-2</v>
      </c>
      <c r="S523" s="8"/>
      <c r="T523" s="8"/>
      <c r="U523" s="11">
        <v>-0.54208820140000002</v>
      </c>
      <c r="V523" s="10">
        <v>-2.81371766</v>
      </c>
    </row>
    <row r="524" spans="1:22" x14ac:dyDescent="0.2">
      <c r="A524">
        <v>2010</v>
      </c>
      <c r="B524">
        <v>7</v>
      </c>
      <c r="C524" s="12">
        <v>92.254900000000006</v>
      </c>
      <c r="D524" s="1">
        <v>217.60499999999999</v>
      </c>
      <c r="E524" s="1">
        <v>221.363</v>
      </c>
      <c r="F524" s="13">
        <v>0.18</v>
      </c>
      <c r="G524" s="14">
        <v>9.4</v>
      </c>
      <c r="H524" s="13">
        <v>3</v>
      </c>
      <c r="I524" s="13">
        <v>0.15</v>
      </c>
      <c r="J524" s="8">
        <f t="shared" si="32"/>
        <v>6.1484999999999998E-2</v>
      </c>
      <c r="K524" s="15">
        <v>16866.335196395401</v>
      </c>
      <c r="L524" s="8">
        <f>help_quarterly_to_monthly!N524</f>
        <v>17462.821967155895</v>
      </c>
      <c r="M524" s="8">
        <f t="shared" si="31"/>
        <v>-3.4157524590376465</v>
      </c>
      <c r="N524" s="10">
        <v>3.6668999999999998E-3</v>
      </c>
      <c r="O524" s="1">
        <v>184.1</v>
      </c>
      <c r="P524" s="17">
        <v>0.160513061475692</v>
      </c>
      <c r="Q524" s="10">
        <v>0</v>
      </c>
      <c r="R524" s="8">
        <v>0</v>
      </c>
      <c r="S524" s="8"/>
      <c r="T524" s="8"/>
      <c r="U524" s="11">
        <v>-0.58967520149999997</v>
      </c>
      <c r="V524" s="10">
        <v>-2.9390824900000001</v>
      </c>
    </row>
    <row r="525" spans="1:22" x14ac:dyDescent="0.2">
      <c r="A525">
        <v>2010</v>
      </c>
      <c r="B525">
        <v>8</v>
      </c>
      <c r="C525" s="12">
        <v>92.593599999999995</v>
      </c>
      <c r="D525" s="1">
        <v>217.923</v>
      </c>
      <c r="E525" s="1">
        <v>221.50899999999999</v>
      </c>
      <c r="F525" s="13">
        <v>0.19</v>
      </c>
      <c r="G525" s="14">
        <v>9.5</v>
      </c>
      <c r="H525" s="13">
        <v>2.96</v>
      </c>
      <c r="I525" s="13">
        <v>-0.16</v>
      </c>
      <c r="J525" s="8">
        <f t="shared" si="32"/>
        <v>-6.5584000000000003E-2</v>
      </c>
      <c r="K525" s="15">
        <v>16835.076242233099</v>
      </c>
      <c r="L525" s="8">
        <f>help_quarterly_to_monthly!N525</f>
        <v>17484.478311341572</v>
      </c>
      <c r="M525" s="8">
        <f t="shared" si="31"/>
        <v>-3.7141632569456129</v>
      </c>
      <c r="N525" s="10">
        <v>2.6183000000000001E-3</v>
      </c>
      <c r="O525" s="1">
        <v>184.9</v>
      </c>
      <c r="P525" s="17">
        <v>-0.265776490437722</v>
      </c>
      <c r="Q525" s="10">
        <v>0</v>
      </c>
      <c r="R525" s="8">
        <v>-5.9931999999999997E-3</v>
      </c>
      <c r="S525" s="8"/>
      <c r="T525" s="8"/>
      <c r="U525" s="11">
        <v>-0.69854407789999995</v>
      </c>
      <c r="V525" s="10">
        <v>-3.0856799800000001</v>
      </c>
    </row>
    <row r="526" spans="1:22" x14ac:dyDescent="0.2">
      <c r="A526">
        <v>2010</v>
      </c>
      <c r="B526">
        <v>9</v>
      </c>
      <c r="C526" s="12">
        <v>92.853300000000004</v>
      </c>
      <c r="D526" s="1">
        <v>218.27500000000001</v>
      </c>
      <c r="E526" s="1">
        <v>221.71100000000001</v>
      </c>
      <c r="F526" s="13">
        <v>0.19</v>
      </c>
      <c r="G526" s="14">
        <v>9.5</v>
      </c>
      <c r="H526" s="13">
        <v>3.01</v>
      </c>
      <c r="I526" s="13">
        <v>-0.2</v>
      </c>
      <c r="J526" s="8">
        <f t="shared" si="32"/>
        <v>-8.1979999999999997E-2</v>
      </c>
      <c r="K526" s="15">
        <v>16916.016415542599</v>
      </c>
      <c r="L526" s="8">
        <f>help_quarterly_to_monthly!N526</f>
        <v>17506.909075713829</v>
      </c>
      <c r="M526" s="8">
        <f t="shared" si="31"/>
        <v>-3.3751969443363117</v>
      </c>
      <c r="N526" s="10">
        <v>1.0715E-3</v>
      </c>
      <c r="O526" s="1">
        <v>184.9</v>
      </c>
      <c r="P526" s="17">
        <v>-9.9615881434518203E-3</v>
      </c>
      <c r="Q526" s="10">
        <v>1.6668E-3</v>
      </c>
      <c r="R526" s="8">
        <v>3.7929000000000001E-3</v>
      </c>
      <c r="S526" s="8"/>
      <c r="T526" s="8"/>
      <c r="U526" s="11">
        <v>-0.79569893579999995</v>
      </c>
      <c r="V526" s="10">
        <v>-3.02780461</v>
      </c>
    </row>
    <row r="527" spans="1:22" x14ac:dyDescent="0.2">
      <c r="A527">
        <v>2010</v>
      </c>
      <c r="B527">
        <v>10</v>
      </c>
      <c r="C527" s="12">
        <v>92.603300000000004</v>
      </c>
      <c r="D527" s="1">
        <v>219.035</v>
      </c>
      <c r="E527" s="1">
        <v>221.83</v>
      </c>
      <c r="F527" s="13">
        <v>0.19</v>
      </c>
      <c r="G527" s="14">
        <v>9.4</v>
      </c>
      <c r="H527" s="13">
        <v>3.18</v>
      </c>
      <c r="I527" s="13">
        <v>-0.11</v>
      </c>
      <c r="J527" s="8">
        <f t="shared" si="32"/>
        <v>-4.5088999999999997E-2</v>
      </c>
      <c r="K527" s="15">
        <v>16965.458892348099</v>
      </c>
      <c r="L527" s="8">
        <f>help_quarterly_to_monthly!N527</f>
        <v>17529.36861642027</v>
      </c>
      <c r="M527" s="8">
        <f t="shared" si="31"/>
        <v>-3.2169425859636558</v>
      </c>
      <c r="N527" s="10">
        <v>0</v>
      </c>
      <c r="O527" s="1">
        <v>186.6</v>
      </c>
      <c r="P527" s="17">
        <v>-2.4570494812781202E-2</v>
      </c>
      <c r="Q527" s="10">
        <v>3.3333E-3</v>
      </c>
      <c r="R527" s="8">
        <v>0</v>
      </c>
      <c r="S527" s="8"/>
      <c r="T527" s="8"/>
      <c r="U527" s="11">
        <v>-0.9951581343</v>
      </c>
      <c r="V527" s="10">
        <v>-3.1588765799999998</v>
      </c>
    </row>
    <row r="528" spans="1:22" x14ac:dyDescent="0.2">
      <c r="A528">
        <v>2010</v>
      </c>
      <c r="B528">
        <v>11</v>
      </c>
      <c r="C528" s="12">
        <v>92.668599999999998</v>
      </c>
      <c r="D528" s="1">
        <v>219.59</v>
      </c>
      <c r="E528" s="1">
        <v>222.149</v>
      </c>
      <c r="F528" s="13">
        <v>0.19</v>
      </c>
      <c r="G528" s="14">
        <v>9.8000000000000007</v>
      </c>
      <c r="H528" s="13">
        <v>3.16</v>
      </c>
      <c r="I528" s="13">
        <v>-0.2</v>
      </c>
      <c r="J528" s="8">
        <f t="shared" si="32"/>
        <v>-8.1979999999999997E-2</v>
      </c>
      <c r="K528" s="15">
        <v>16903.984813737399</v>
      </c>
      <c r="L528" s="8">
        <f>help_quarterly_to_monthly!N528</f>
        <v>17551.856970377867</v>
      </c>
      <c r="M528" s="8">
        <f t="shared" si="31"/>
        <v>-3.6911886744170452</v>
      </c>
      <c r="N528" s="10">
        <v>7.7743999999999999E-3</v>
      </c>
      <c r="O528" s="1">
        <v>187.7</v>
      </c>
      <c r="P528" s="17">
        <v>-0.14014567316322099</v>
      </c>
      <c r="Q528" s="10">
        <v>4.6665999999999999E-3</v>
      </c>
      <c r="R528" s="8">
        <v>8.6456999999999992E-3</v>
      </c>
      <c r="S528" s="8"/>
      <c r="T528" s="8"/>
      <c r="U528" s="11">
        <v>-0.95601419139999999</v>
      </c>
      <c r="V528" s="10">
        <v>-3.1197136200000002</v>
      </c>
    </row>
    <row r="529" spans="1:22" x14ac:dyDescent="0.2">
      <c r="A529">
        <v>2010</v>
      </c>
      <c r="B529">
        <v>12</v>
      </c>
      <c r="C529" s="12">
        <v>93.5916</v>
      </c>
      <c r="D529" s="1">
        <v>220.47200000000001</v>
      </c>
      <c r="E529" s="1">
        <v>222.34299999999999</v>
      </c>
      <c r="F529" s="13">
        <v>0.18</v>
      </c>
      <c r="G529" s="14">
        <v>9.3000000000000007</v>
      </c>
      <c r="H529" s="13">
        <v>2.81</v>
      </c>
      <c r="I529" s="13">
        <v>0.08</v>
      </c>
      <c r="J529" s="8">
        <f t="shared" si="32"/>
        <v>3.2792000000000002E-2</v>
      </c>
      <c r="K529" s="15">
        <v>17013.803293249599</v>
      </c>
      <c r="L529" s="8">
        <f>help_quarterly_to_monthly!N529</f>
        <v>17575.151421441435</v>
      </c>
      <c r="M529" s="8">
        <f t="shared" si="31"/>
        <v>-3.1939874356188946</v>
      </c>
      <c r="N529" s="10">
        <v>5.555E-4</v>
      </c>
      <c r="O529" s="1">
        <v>189.7</v>
      </c>
      <c r="P529" s="17">
        <v>-0.40557407442967203</v>
      </c>
      <c r="Q529" s="10">
        <v>3.3330000000000002E-4</v>
      </c>
      <c r="R529" s="8">
        <v>8.1554999999999996E-3</v>
      </c>
      <c r="S529" s="8"/>
      <c r="T529" s="8"/>
      <c r="U529" s="11">
        <v>-0.8848186334</v>
      </c>
      <c r="V529" s="10">
        <v>-2.7830332800000002</v>
      </c>
    </row>
    <row r="530" spans="1:22" x14ac:dyDescent="0.2">
      <c r="A530">
        <v>2011</v>
      </c>
      <c r="B530">
        <v>1</v>
      </c>
      <c r="C530" s="12">
        <v>93.388900000000007</v>
      </c>
      <c r="D530" s="1">
        <v>221.18700000000001</v>
      </c>
      <c r="E530" s="1">
        <v>222.803</v>
      </c>
      <c r="F530" s="13">
        <v>0.17</v>
      </c>
      <c r="G530" s="14">
        <v>9.1</v>
      </c>
      <c r="H530" s="13">
        <v>2.7</v>
      </c>
      <c r="I530" s="13">
        <v>0.02</v>
      </c>
      <c r="J530" s="8">
        <f t="shared" si="32"/>
        <v>8.1980000000000004E-3</v>
      </c>
      <c r="K530" s="15">
        <v>16865.335048177101</v>
      </c>
      <c r="L530" s="8">
        <f>help_quarterly_to_monthly!N530</f>
        <v>17598.476788404747</v>
      </c>
      <c r="M530" s="8">
        <f t="shared" si="31"/>
        <v>-4.165938615270937</v>
      </c>
      <c r="N530" s="10">
        <v>-9.6750000000000004E-4</v>
      </c>
      <c r="O530" s="1">
        <v>192.7</v>
      </c>
      <c r="P530" s="17">
        <v>-4.3049252410290798E-2</v>
      </c>
      <c r="Q530" s="10">
        <v>-9.6770000000000005E-4</v>
      </c>
      <c r="R530" s="8">
        <v>4.7349000000000002E-3</v>
      </c>
      <c r="S530" s="8"/>
      <c r="T530" s="8"/>
      <c r="U530" s="11">
        <v>-1.011230525</v>
      </c>
      <c r="V530" s="10">
        <v>-2.7344661299999999</v>
      </c>
    </row>
    <row r="531" spans="1:22" x14ac:dyDescent="0.2">
      <c r="A531">
        <v>2011</v>
      </c>
      <c r="B531">
        <v>2</v>
      </c>
      <c r="C531" s="12">
        <v>93.004499999999993</v>
      </c>
      <c r="D531" s="1">
        <v>221.898</v>
      </c>
      <c r="E531" s="1">
        <v>223.21299999999999</v>
      </c>
      <c r="F531" s="13">
        <v>0.16</v>
      </c>
      <c r="G531" s="14">
        <v>9</v>
      </c>
      <c r="H531" s="13">
        <v>2.57</v>
      </c>
      <c r="I531" s="13">
        <v>-0.39</v>
      </c>
      <c r="J531" s="8">
        <f t="shared" si="32"/>
        <v>-0.159861</v>
      </c>
      <c r="K531" s="15">
        <v>16841.063365128099</v>
      </c>
      <c r="L531" s="8">
        <f>help_quarterly_to_monthly!N531</f>
        <v>17621.833112298718</v>
      </c>
      <c r="M531" s="8">
        <f t="shared" si="31"/>
        <v>-4.4306953890381635</v>
      </c>
      <c r="N531" s="10">
        <v>-4.0321000000000003E-3</v>
      </c>
      <c r="O531" s="1">
        <v>195.8</v>
      </c>
      <c r="P531" s="17">
        <v>-0.281527311386706</v>
      </c>
      <c r="Q531" s="10">
        <v>-4.0321000000000003E-3</v>
      </c>
      <c r="R531" s="8">
        <v>0</v>
      </c>
      <c r="S531" s="8"/>
      <c r="T531" s="8"/>
      <c r="U531" s="11">
        <v>-1.0913065070000001</v>
      </c>
      <c r="V531" s="10">
        <v>-2.7014149199999999</v>
      </c>
    </row>
    <row r="532" spans="1:22" x14ac:dyDescent="0.2">
      <c r="A532">
        <v>2011</v>
      </c>
      <c r="B532">
        <v>3</v>
      </c>
      <c r="C532" s="12">
        <v>93.968400000000003</v>
      </c>
      <c r="D532" s="1">
        <v>223.04599999999999</v>
      </c>
      <c r="E532" s="1">
        <v>223.45400000000001</v>
      </c>
      <c r="F532" s="13">
        <v>0.14000000000000001</v>
      </c>
      <c r="G532" s="14">
        <v>9</v>
      </c>
      <c r="H532" s="13">
        <v>2.62</v>
      </c>
      <c r="I532" s="13">
        <v>0.4</v>
      </c>
      <c r="J532" s="8">
        <f t="shared" si="32"/>
        <v>0.16395999999999999</v>
      </c>
      <c r="K532" s="15">
        <v>17056.056026550599</v>
      </c>
      <c r="L532" s="8">
        <f>help_quarterly_to_monthly!N532</f>
        <v>17645.952292472175</v>
      </c>
      <c r="M532" s="8">
        <f t="shared" si="31"/>
        <v>-3.3429551216299536</v>
      </c>
      <c r="N532" s="10">
        <v>0</v>
      </c>
      <c r="O532" s="1">
        <v>199.2</v>
      </c>
      <c r="P532" s="17">
        <v>-0.32134088423742202</v>
      </c>
      <c r="Q532" s="10">
        <v>0</v>
      </c>
      <c r="R532" s="8">
        <v>9.5843000000000005E-3</v>
      </c>
      <c r="S532" s="8"/>
      <c r="T532" s="8"/>
      <c r="U532" s="11">
        <v>-0.99145962830000001</v>
      </c>
      <c r="V532" s="10">
        <v>-2.7944266</v>
      </c>
    </row>
    <row r="533" spans="1:22" x14ac:dyDescent="0.2">
      <c r="A533">
        <v>2011</v>
      </c>
      <c r="B533">
        <v>4</v>
      </c>
      <c r="C533" s="12">
        <v>93.6571</v>
      </c>
      <c r="D533" s="1">
        <v>224.09299999999999</v>
      </c>
      <c r="E533" s="1">
        <v>223.727</v>
      </c>
      <c r="F533" s="13">
        <v>0.1</v>
      </c>
      <c r="G533" s="14">
        <v>9.1</v>
      </c>
      <c r="H533" s="13">
        <v>2.56</v>
      </c>
      <c r="I533" s="13">
        <v>-0.49</v>
      </c>
      <c r="J533" s="8">
        <f t="shared" si="32"/>
        <v>-0.200851</v>
      </c>
      <c r="K533" s="15">
        <v>17097.4195258974</v>
      </c>
      <c r="L533" s="8">
        <f>help_quarterly_to_monthly!N533</f>
        <v>17670.104484810086</v>
      </c>
      <c r="M533" s="8">
        <f t="shared" si="31"/>
        <v>-3.2409823009535099</v>
      </c>
      <c r="N533" s="10">
        <v>0</v>
      </c>
      <c r="O533" s="1">
        <v>203.1</v>
      </c>
      <c r="P533" s="17">
        <v>-0.27710976364953099</v>
      </c>
      <c r="Q533" s="10">
        <v>0</v>
      </c>
      <c r="R533" s="8">
        <v>-4.617E-4</v>
      </c>
      <c r="S533" s="8"/>
      <c r="T533" s="8"/>
      <c r="U533" s="11">
        <v>-1.066277578</v>
      </c>
      <c r="V533" s="10">
        <v>-2.8312463800000001</v>
      </c>
    </row>
    <row r="534" spans="1:22" x14ac:dyDescent="0.2">
      <c r="A534">
        <v>2011</v>
      </c>
      <c r="B534">
        <v>5</v>
      </c>
      <c r="C534" s="12">
        <v>93.772300000000001</v>
      </c>
      <c r="D534" s="1">
        <v>224.80600000000001</v>
      </c>
      <c r="E534" s="1">
        <v>224.17500000000001</v>
      </c>
      <c r="F534" s="13">
        <v>0.09</v>
      </c>
      <c r="G534" s="14">
        <v>9</v>
      </c>
      <c r="H534" s="13">
        <v>2.61</v>
      </c>
      <c r="I534" s="13">
        <v>-0.34</v>
      </c>
      <c r="J534" s="8">
        <f t="shared" si="32"/>
        <v>-0.13936600000000002</v>
      </c>
      <c r="K534" s="15">
        <v>17037.920219244999</v>
      </c>
      <c r="L534" s="8">
        <f>help_quarterly_to_monthly!N534</f>
        <v>17694.28973449648</v>
      </c>
      <c r="M534" s="8">
        <f t="shared" si="31"/>
        <v>-3.7094990819090845</v>
      </c>
      <c r="N534" s="10">
        <v>0</v>
      </c>
      <c r="O534" s="1">
        <v>204.1</v>
      </c>
      <c r="P534" s="17">
        <v>-0.154212501114075</v>
      </c>
      <c r="Q534" s="10">
        <v>0</v>
      </c>
      <c r="R534" s="8">
        <v>0</v>
      </c>
      <c r="S534" s="8"/>
      <c r="T534" s="8"/>
      <c r="U534" s="11">
        <v>-1.140435034</v>
      </c>
      <c r="V534" s="10">
        <v>-3.0526762399999998</v>
      </c>
    </row>
    <row r="535" spans="1:22" x14ac:dyDescent="0.2">
      <c r="A535">
        <v>2011</v>
      </c>
      <c r="B535">
        <v>6</v>
      </c>
      <c r="C535" s="12">
        <v>94.049300000000002</v>
      </c>
      <c r="D535" s="1">
        <v>224.80600000000001</v>
      </c>
      <c r="E535" s="1">
        <v>224.697</v>
      </c>
      <c r="F535" s="13">
        <v>0.09</v>
      </c>
      <c r="G535" s="14">
        <v>9.1</v>
      </c>
      <c r="H535" s="13">
        <v>2.75</v>
      </c>
      <c r="I535" s="13">
        <v>0</v>
      </c>
      <c r="J535" s="8">
        <f t="shared" si="32"/>
        <v>0</v>
      </c>
      <c r="K535" s="15">
        <v>16970.710165555702</v>
      </c>
      <c r="L535" s="8">
        <f>help_quarterly_to_monthly!N535</f>
        <v>17719.188619226588</v>
      </c>
      <c r="M535" s="8">
        <f t="shared" si="31"/>
        <v>-4.2241124565869477</v>
      </c>
      <c r="N535" s="10">
        <v>0</v>
      </c>
      <c r="O535" s="1">
        <v>203.9</v>
      </c>
      <c r="P535" s="17">
        <v>-3.18390524983303E-2</v>
      </c>
      <c r="Q535" s="10">
        <v>-1.5001000000000001E-3</v>
      </c>
      <c r="R535" s="8">
        <v>1.1872499999999999E-2</v>
      </c>
      <c r="S535" s="8"/>
      <c r="T535" s="8"/>
      <c r="U535" s="11">
        <v>-1.121861818</v>
      </c>
      <c r="V535" s="10">
        <v>-3.06633741</v>
      </c>
    </row>
    <row r="536" spans="1:22" x14ac:dyDescent="0.2">
      <c r="A536">
        <v>2011</v>
      </c>
      <c r="B536">
        <v>7</v>
      </c>
      <c r="C536" s="12">
        <v>94.495800000000003</v>
      </c>
      <c r="D536" s="1">
        <v>225.39500000000001</v>
      </c>
      <c r="E536" s="1">
        <v>225.21799999999999</v>
      </c>
      <c r="F536" s="13">
        <v>7.0000000000000007E-2</v>
      </c>
      <c r="G536" s="14">
        <v>9</v>
      </c>
      <c r="H536" s="13">
        <v>2.76</v>
      </c>
      <c r="I536" s="13">
        <v>0.15</v>
      </c>
      <c r="J536" s="8">
        <f t="shared" si="32"/>
        <v>6.1484999999999998E-2</v>
      </c>
      <c r="K536" s="15">
        <v>17025.599461826099</v>
      </c>
      <c r="L536" s="8">
        <f>help_quarterly_to_monthly!N536</f>
        <v>17744.122540935867</v>
      </c>
      <c r="M536" s="8">
        <f t="shared" si="31"/>
        <v>-4.0493581886178243</v>
      </c>
      <c r="N536" s="10">
        <v>0</v>
      </c>
      <c r="O536" s="1">
        <v>204.6</v>
      </c>
      <c r="P536" s="17">
        <v>-7.1256333403175304E-2</v>
      </c>
      <c r="Q536" s="10">
        <v>-3.5000000000000001E-3</v>
      </c>
      <c r="R536" s="8">
        <v>0</v>
      </c>
      <c r="S536" s="8"/>
      <c r="T536" s="8"/>
      <c r="U536" s="11">
        <v>-1.1922609399999999</v>
      </c>
      <c r="V536" s="10">
        <v>-3.0483466699999999</v>
      </c>
    </row>
    <row r="537" spans="1:22" x14ac:dyDescent="0.2">
      <c r="A537">
        <v>2011</v>
      </c>
      <c r="B537">
        <v>8</v>
      </c>
      <c r="C537" s="12">
        <v>95.097399999999993</v>
      </c>
      <c r="D537" s="1">
        <v>226.10599999999999</v>
      </c>
      <c r="E537" s="1">
        <v>225.86199999999999</v>
      </c>
      <c r="F537" s="13">
        <v>0.1</v>
      </c>
      <c r="G537" s="14">
        <v>9</v>
      </c>
      <c r="H537" s="13">
        <v>3.06</v>
      </c>
      <c r="I537" s="13">
        <v>-0.01</v>
      </c>
      <c r="J537" s="8">
        <f t="shared" si="32"/>
        <v>-4.0990000000000002E-3</v>
      </c>
      <c r="K537" s="15">
        <v>17097.1717254578</v>
      </c>
      <c r="L537" s="8">
        <f>help_quarterly_to_monthly!N537</f>
        <v>17769.091548927317</v>
      </c>
      <c r="M537" s="8">
        <f t="shared" si="31"/>
        <v>-3.7813965988040654</v>
      </c>
      <c r="N537" s="10">
        <v>-5.2233000000000002E-3</v>
      </c>
      <c r="O537" s="1">
        <v>203.2</v>
      </c>
      <c r="P537" s="17">
        <v>-8.0046468123518899E-2</v>
      </c>
      <c r="Q537" s="10">
        <v>-3.7096E-3</v>
      </c>
      <c r="R537" s="8">
        <v>-7.6051000000000001E-3</v>
      </c>
      <c r="S537" s="8"/>
      <c r="T537" s="8"/>
      <c r="U537" s="11">
        <v>-1.377122116</v>
      </c>
      <c r="V537" s="10">
        <v>-3.3897980300000001</v>
      </c>
    </row>
    <row r="538" spans="1:22" x14ac:dyDescent="0.2">
      <c r="A538">
        <v>2011</v>
      </c>
      <c r="B538">
        <v>9</v>
      </c>
      <c r="C538" s="12">
        <v>95.0244</v>
      </c>
      <c r="D538" s="1">
        <v>226.59700000000001</v>
      </c>
      <c r="E538" s="1">
        <v>226.11799999999999</v>
      </c>
      <c r="F538" s="13">
        <v>0.08</v>
      </c>
      <c r="G538" s="14">
        <v>9</v>
      </c>
      <c r="H538" s="13">
        <v>3.29</v>
      </c>
      <c r="I538" s="13">
        <v>-0.27</v>
      </c>
      <c r="J538" s="8">
        <f t="shared" si="32"/>
        <v>-0.11067300000000001</v>
      </c>
      <c r="K538" s="15">
        <v>16971.8823527442</v>
      </c>
      <c r="L538" s="8">
        <f>help_quarterly_to_monthly!N538</f>
        <v>17794.502399781006</v>
      </c>
      <c r="M538" s="8">
        <f t="shared" si="31"/>
        <v>-4.6228887358318538</v>
      </c>
      <c r="N538" s="10">
        <v>9.6319999999999999E-4</v>
      </c>
      <c r="O538" s="1">
        <v>203.7</v>
      </c>
      <c r="P538" s="17">
        <v>0.45370182481111099</v>
      </c>
      <c r="Q538" s="10">
        <v>5.3762999999999997E-3</v>
      </c>
      <c r="R538" s="8">
        <v>4.04949E-2</v>
      </c>
      <c r="S538" s="8"/>
      <c r="T538" s="8"/>
      <c r="U538" s="11">
        <v>-1.4024514210000001</v>
      </c>
      <c r="V538" s="10">
        <v>-3.5253885700000001</v>
      </c>
    </row>
    <row r="539" spans="1:22" x14ac:dyDescent="0.2">
      <c r="A539">
        <v>2011</v>
      </c>
      <c r="B539">
        <v>10</v>
      </c>
      <c r="C539" s="12">
        <v>95.689099999999996</v>
      </c>
      <c r="D539" s="1">
        <v>226.75</v>
      </c>
      <c r="E539" s="1">
        <v>226.506</v>
      </c>
      <c r="F539" s="13">
        <v>7.0000000000000007E-2</v>
      </c>
      <c r="G539" s="14">
        <v>8.8000000000000007</v>
      </c>
      <c r="H539" s="13">
        <v>3.22</v>
      </c>
      <c r="I539" s="13">
        <v>0.16</v>
      </c>
      <c r="J539" s="8">
        <f t="shared" si="32"/>
        <v>6.5584000000000003E-2</v>
      </c>
      <c r="K539" s="15">
        <v>17256.9072844353</v>
      </c>
      <c r="L539" s="8">
        <f>help_quarterly_to_monthly!N539</f>
        <v>17819.949589652922</v>
      </c>
      <c r="M539" s="8">
        <f t="shared" si="31"/>
        <v>-3.1596178338492709</v>
      </c>
      <c r="N539" s="10">
        <v>5.5599000000000004E-3</v>
      </c>
      <c r="O539" s="1">
        <v>201.1</v>
      </c>
      <c r="P539" s="17">
        <v>-7.0873664769792705E-2</v>
      </c>
      <c r="Q539" s="10">
        <v>1.3333299999999999E-2</v>
      </c>
      <c r="R539" s="8">
        <v>0</v>
      </c>
      <c r="S539" s="8"/>
      <c r="T539" s="8"/>
      <c r="U539" s="11">
        <v>-1.4372424260000001</v>
      </c>
      <c r="V539" s="10">
        <v>-3.45866418</v>
      </c>
    </row>
    <row r="540" spans="1:22" x14ac:dyDescent="0.2">
      <c r="A540">
        <v>2011</v>
      </c>
      <c r="B540">
        <v>11</v>
      </c>
      <c r="C540" s="12">
        <v>95.677800000000005</v>
      </c>
      <c r="D540" s="1">
        <v>227.16900000000001</v>
      </c>
      <c r="E540" s="1">
        <v>226.899</v>
      </c>
      <c r="F540" s="13">
        <v>0.08</v>
      </c>
      <c r="G540" s="14">
        <v>8.6</v>
      </c>
      <c r="H540" s="13">
        <v>3.13</v>
      </c>
      <c r="I540" s="13">
        <v>-0.35</v>
      </c>
      <c r="J540" s="8">
        <f t="shared" si="32"/>
        <v>-0.14346499999999998</v>
      </c>
      <c r="K540" s="15">
        <v>17204.135176813601</v>
      </c>
      <c r="L540" s="8">
        <f>help_quarterly_to_monthly!N540</f>
        <v>17845.433170509943</v>
      </c>
      <c r="M540" s="8">
        <f t="shared" si="31"/>
        <v>-3.5936252573353311</v>
      </c>
      <c r="N540" s="10">
        <v>0</v>
      </c>
      <c r="O540" s="1">
        <v>201.4</v>
      </c>
      <c r="P540" s="17">
        <v>0.50548291867925299</v>
      </c>
      <c r="Q540" s="10">
        <v>9.6667000000000003E-3</v>
      </c>
      <c r="R540" s="8">
        <v>1.4859000000000001E-2</v>
      </c>
      <c r="S540" s="8"/>
      <c r="T540" s="8"/>
      <c r="U540" s="11">
        <v>-1.4835341529999999</v>
      </c>
      <c r="V540" s="10">
        <v>-3.50453715</v>
      </c>
    </row>
    <row r="541" spans="1:22" x14ac:dyDescent="0.2">
      <c r="A541">
        <v>2011</v>
      </c>
      <c r="B541">
        <v>12</v>
      </c>
      <c r="C541" s="12">
        <v>96.180899999999994</v>
      </c>
      <c r="D541" s="1">
        <v>227.22300000000001</v>
      </c>
      <c r="E541" s="1">
        <v>227.405</v>
      </c>
      <c r="F541" s="13">
        <v>7.0000000000000007E-2</v>
      </c>
      <c r="G541" s="14">
        <v>8.5</v>
      </c>
      <c r="H541" s="13">
        <v>3.27</v>
      </c>
      <c r="I541" s="13">
        <v>0.26</v>
      </c>
      <c r="J541" s="8">
        <f t="shared" si="32"/>
        <v>0.106574</v>
      </c>
      <c r="K541" s="15">
        <v>17207.4689013237</v>
      </c>
      <c r="L541" s="8">
        <f>help_quarterly_to_monthly!N541</f>
        <v>17871.283059689413</v>
      </c>
      <c r="M541" s="8">
        <f t="shared" si="31"/>
        <v>-3.7144180199518817</v>
      </c>
      <c r="N541" s="10">
        <v>2.6416999999999999E-3</v>
      </c>
      <c r="O541" s="1">
        <v>199.8</v>
      </c>
      <c r="P541" s="17">
        <v>0.28433775196366201</v>
      </c>
      <c r="Q541" s="10">
        <v>3.3330000000000002E-4</v>
      </c>
      <c r="R541" s="8">
        <v>1.41583E-2</v>
      </c>
      <c r="S541" s="8"/>
      <c r="T541" s="8"/>
      <c r="U541" s="11">
        <v>-1.466434244</v>
      </c>
      <c r="V541" s="10">
        <v>-3.5102536</v>
      </c>
    </row>
    <row r="542" spans="1:22" x14ac:dyDescent="0.2">
      <c r="A542">
        <v>2012</v>
      </c>
      <c r="B542">
        <v>1</v>
      </c>
      <c r="C542" s="12">
        <v>96.759500000000003</v>
      </c>
      <c r="D542" s="1">
        <v>227.84200000000001</v>
      </c>
      <c r="E542" s="1">
        <v>227.87700000000001</v>
      </c>
      <c r="F542" s="13">
        <v>0.08</v>
      </c>
      <c r="G542" s="14">
        <v>8.3000000000000007</v>
      </c>
      <c r="H542" s="13">
        <v>3.26</v>
      </c>
      <c r="I542" s="13">
        <v>0.36</v>
      </c>
      <c r="J542" s="8">
        <f t="shared" si="32"/>
        <v>0.147564</v>
      </c>
      <c r="K542" s="15">
        <v>17264.543529628401</v>
      </c>
      <c r="L542" s="8">
        <f>help_quarterly_to_monthly!N542</f>
        <v>17897.170393562108</v>
      </c>
      <c r="M542" s="8">
        <f t="shared" si="31"/>
        <v>-3.5347870642236989</v>
      </c>
      <c r="N542" s="10">
        <v>5.3930000000000004E-4</v>
      </c>
      <c r="O542" s="1">
        <v>200.7</v>
      </c>
      <c r="P542" s="17">
        <v>0.18119846812450299</v>
      </c>
      <c r="Q542" s="10">
        <v>0</v>
      </c>
      <c r="R542" s="8">
        <v>-2.2907000000000001E-3</v>
      </c>
      <c r="S542" s="8"/>
      <c r="T542" s="8"/>
      <c r="U542" s="11">
        <v>-1.5397827630000001</v>
      </c>
      <c r="V542" s="10">
        <v>-3.5576078799999999</v>
      </c>
    </row>
    <row r="543" spans="1:22" x14ac:dyDescent="0.2">
      <c r="A543">
        <v>2012</v>
      </c>
      <c r="B543">
        <v>2</v>
      </c>
      <c r="C543" s="12">
        <v>97.066199999999995</v>
      </c>
      <c r="D543" s="1">
        <v>228.32900000000001</v>
      </c>
      <c r="E543" s="1">
        <v>228.03399999999999</v>
      </c>
      <c r="F543" s="13">
        <v>0.1</v>
      </c>
      <c r="G543" s="14">
        <v>8.3000000000000007</v>
      </c>
      <c r="H543" s="13">
        <v>3.17</v>
      </c>
      <c r="I543" s="13">
        <v>-0.01</v>
      </c>
      <c r="J543" s="8">
        <f t="shared" si="32"/>
        <v>-4.0990000000000002E-3</v>
      </c>
      <c r="K543" s="15">
        <v>17511.9632986959</v>
      </c>
      <c r="L543" s="8">
        <f>help_quarterly_to_monthly!N543</f>
        <v>17923.095226368307</v>
      </c>
      <c r="M543" s="8">
        <f t="shared" si="31"/>
        <v>-2.2938667818243386</v>
      </c>
      <c r="N543" s="10">
        <v>-3.8709999999999999E-3</v>
      </c>
      <c r="O543" s="1">
        <v>201.6</v>
      </c>
      <c r="P543" s="17">
        <v>4.9283385422335797E-2</v>
      </c>
      <c r="Q543" s="10">
        <v>0</v>
      </c>
      <c r="R543" s="8">
        <v>0</v>
      </c>
      <c r="S543" s="8"/>
      <c r="T543" s="8"/>
      <c r="U543" s="11">
        <v>-1.4516844090000001</v>
      </c>
      <c r="V543" s="10">
        <v>-3.5201218399999998</v>
      </c>
    </row>
    <row r="544" spans="1:22" x14ac:dyDescent="0.2">
      <c r="A544">
        <v>2012</v>
      </c>
      <c r="B544">
        <v>3</v>
      </c>
      <c r="C544" s="12">
        <v>96.560900000000004</v>
      </c>
      <c r="D544" s="1">
        <v>228.80699999999999</v>
      </c>
      <c r="E544" s="1">
        <v>228.47800000000001</v>
      </c>
      <c r="F544" s="13">
        <v>0.13</v>
      </c>
      <c r="G544" s="14">
        <v>8.1999999999999993</v>
      </c>
      <c r="H544" s="13">
        <v>3.06</v>
      </c>
      <c r="I544" s="13">
        <v>-0.39</v>
      </c>
      <c r="J544" s="8">
        <f t="shared" si="32"/>
        <v>-0.159861</v>
      </c>
      <c r="K544" s="15">
        <v>17325.043124708998</v>
      </c>
      <c r="L544" s="8">
        <f>help_quarterly_to_monthly!N544</f>
        <v>17949.476964920246</v>
      </c>
      <c r="M544" s="8">
        <f t="shared" si="31"/>
        <v>-3.4788414249151467</v>
      </c>
      <c r="N544" s="10">
        <v>0</v>
      </c>
      <c r="O544" s="1">
        <v>204.2</v>
      </c>
      <c r="P544" s="17">
        <v>-0.33113097249400503</v>
      </c>
      <c r="Q544" s="10">
        <v>0</v>
      </c>
      <c r="R544" s="8">
        <v>1.63156E-2</v>
      </c>
      <c r="S544" s="8"/>
      <c r="T544" s="8"/>
      <c r="U544" s="11">
        <v>-1.2660872439999999</v>
      </c>
      <c r="V544" s="10">
        <v>-3.4542599900000002</v>
      </c>
    </row>
    <row r="545" spans="1:22" x14ac:dyDescent="0.2">
      <c r="A545">
        <v>2012</v>
      </c>
      <c r="B545">
        <v>4</v>
      </c>
      <c r="C545" s="12">
        <v>97.251000000000005</v>
      </c>
      <c r="D545" s="1">
        <v>229.18700000000001</v>
      </c>
      <c r="E545" s="1">
        <v>228.905</v>
      </c>
      <c r="F545" s="13">
        <v>0.14000000000000001</v>
      </c>
      <c r="G545" s="14">
        <v>8.1999999999999993</v>
      </c>
      <c r="H545" s="13">
        <v>3.14</v>
      </c>
      <c r="I545" s="13">
        <v>0.05</v>
      </c>
      <c r="J545" s="8">
        <f t="shared" si="32"/>
        <v>2.0494999999999999E-2</v>
      </c>
      <c r="K545" s="15">
        <v>17412.936506652401</v>
      </c>
      <c r="L545" s="8">
        <f>help_quarterly_to_monthly!N545</f>
        <v>17975.897535834607</v>
      </c>
      <c r="M545" s="8">
        <f t="shared" si="31"/>
        <v>-3.1317547736348317</v>
      </c>
      <c r="N545" s="10">
        <v>0</v>
      </c>
      <c r="O545" s="1">
        <v>203.7</v>
      </c>
      <c r="P545" s="17">
        <v>-0.163635424973431</v>
      </c>
      <c r="Q545" s="10">
        <v>0</v>
      </c>
      <c r="R545" s="8">
        <v>7.6559000000000002E-3</v>
      </c>
      <c r="S545" s="8"/>
      <c r="T545" s="8"/>
      <c r="U545" s="11">
        <v>-1.262017722</v>
      </c>
      <c r="V545" s="10">
        <v>-3.4641252300000001</v>
      </c>
    </row>
    <row r="546" spans="1:22" x14ac:dyDescent="0.2">
      <c r="A546">
        <v>2012</v>
      </c>
      <c r="B546">
        <v>5</v>
      </c>
      <c r="C546" s="12">
        <v>97.459500000000006</v>
      </c>
      <c r="D546" s="1">
        <v>228.71299999999999</v>
      </c>
      <c r="E546" s="1">
        <v>229.22399999999999</v>
      </c>
      <c r="F546" s="13">
        <v>0.16</v>
      </c>
      <c r="G546" s="14">
        <v>8.1999999999999993</v>
      </c>
      <c r="H546" s="13">
        <v>3.27</v>
      </c>
      <c r="I546" s="13">
        <v>-0.17</v>
      </c>
      <c r="J546" s="8">
        <f t="shared" si="32"/>
        <v>-6.9683000000000009E-2</v>
      </c>
      <c r="K546" s="15">
        <v>17473.215913843502</v>
      </c>
      <c r="L546" s="8">
        <f>help_quarterly_to_monthly!N546</f>
        <v>18002.356996270275</v>
      </c>
      <c r="M546" s="8">
        <f t="shared" si="31"/>
        <v>-2.9392877973500986</v>
      </c>
      <c r="N546" s="10">
        <v>0</v>
      </c>
      <c r="O546" s="1">
        <v>201.9</v>
      </c>
      <c r="P546" s="17">
        <v>-6.3941368435352697E-2</v>
      </c>
      <c r="Q546" s="10">
        <v>0</v>
      </c>
      <c r="R546" s="8">
        <v>0</v>
      </c>
      <c r="S546" s="8"/>
      <c r="T546" s="8"/>
      <c r="U546" s="11">
        <v>-1.2372236109999999</v>
      </c>
      <c r="V546" s="10">
        <v>-3.4843527999999999</v>
      </c>
    </row>
    <row r="547" spans="1:22" x14ac:dyDescent="0.2">
      <c r="A547">
        <v>2012</v>
      </c>
      <c r="B547">
        <v>6</v>
      </c>
      <c r="C547" s="12">
        <v>97.476799999999997</v>
      </c>
      <c r="D547" s="1">
        <v>228.524</v>
      </c>
      <c r="E547" s="1">
        <v>229.62299999999999</v>
      </c>
      <c r="F547" s="13">
        <v>0.16</v>
      </c>
      <c r="G547" s="14">
        <v>8.1999999999999993</v>
      </c>
      <c r="H547" s="13">
        <v>3.4</v>
      </c>
      <c r="I547" s="13">
        <v>-0.33</v>
      </c>
      <c r="J547" s="8">
        <f t="shared" si="32"/>
        <v>-0.135267</v>
      </c>
      <c r="K547" s="15">
        <v>17448.0034614592</v>
      </c>
      <c r="L547" s="8">
        <f>help_quarterly_to_monthly!N547</f>
        <v>18029.080225790862</v>
      </c>
      <c r="M547" s="8">
        <f t="shared" si="31"/>
        <v>-3.2229972747052416</v>
      </c>
      <c r="N547" s="10">
        <v>2.7537E-3</v>
      </c>
      <c r="O547" s="1">
        <v>199.8</v>
      </c>
      <c r="P547" s="17">
        <v>0.162213135845762</v>
      </c>
      <c r="Q547" s="10">
        <v>3.6665999999999999E-3</v>
      </c>
      <c r="R547" s="8">
        <v>1.98738E-2</v>
      </c>
      <c r="S547" s="8"/>
      <c r="T547" s="8"/>
      <c r="U547" s="11">
        <v>-1.111065451</v>
      </c>
      <c r="V547" s="10">
        <v>-3.5068427299999998</v>
      </c>
    </row>
    <row r="548" spans="1:22" x14ac:dyDescent="0.2">
      <c r="A548">
        <v>2012</v>
      </c>
      <c r="B548">
        <v>7</v>
      </c>
      <c r="C548" s="12">
        <v>97.671400000000006</v>
      </c>
      <c r="D548" s="1">
        <v>228.59</v>
      </c>
      <c r="E548" s="1">
        <v>229.97</v>
      </c>
      <c r="F548" s="13">
        <v>0.16</v>
      </c>
      <c r="G548" s="14">
        <v>8.1999999999999993</v>
      </c>
      <c r="H548" s="13">
        <v>3.34</v>
      </c>
      <c r="I548" s="13">
        <v>-0.28999999999999998</v>
      </c>
      <c r="J548" s="8">
        <f t="shared" si="32"/>
        <v>-0.11887099999999999</v>
      </c>
      <c r="K548" s="15">
        <v>17517.912999214001</v>
      </c>
      <c r="L548" s="8">
        <f>help_quarterly_to_monthly!N548</f>
        <v>18055.843124061244</v>
      </c>
      <c r="M548" s="8">
        <f t="shared" si="31"/>
        <v>-2.979257856590467</v>
      </c>
      <c r="N548" s="8"/>
      <c r="O548" s="1">
        <v>200.1</v>
      </c>
      <c r="P548" s="17">
        <v>-8.4187585024282294E-3</v>
      </c>
      <c r="Q548" s="8"/>
      <c r="R548" s="8">
        <v>0</v>
      </c>
      <c r="S548" s="8"/>
      <c r="T548" s="8"/>
      <c r="U548" s="11">
        <v>-1.178772881</v>
      </c>
      <c r="V548" s="10">
        <v>-3.54324912</v>
      </c>
    </row>
    <row r="549" spans="1:22" x14ac:dyDescent="0.2">
      <c r="A549">
        <v>2012</v>
      </c>
      <c r="B549">
        <v>8</v>
      </c>
      <c r="C549" s="12">
        <v>97.273399999999995</v>
      </c>
      <c r="D549" s="1">
        <v>229.91800000000001</v>
      </c>
      <c r="E549" s="1">
        <v>230.233</v>
      </c>
      <c r="F549" s="13">
        <v>0.13</v>
      </c>
      <c r="G549" s="14">
        <v>8.1</v>
      </c>
      <c r="H549" s="13">
        <v>3.23</v>
      </c>
      <c r="I549" s="13">
        <v>-0.45</v>
      </c>
      <c r="J549" s="8">
        <f t="shared" si="32"/>
        <v>-0.18445500000000001</v>
      </c>
      <c r="K549" s="15">
        <v>17414.9731945204</v>
      </c>
      <c r="L549" s="8">
        <f>help_quarterly_to_monthly!N549</f>
        <v>18082.645749966949</v>
      </c>
      <c r="M549" s="8">
        <f t="shared" si="31"/>
        <v>-3.6923388572591365</v>
      </c>
      <c r="N549" s="8"/>
      <c r="O549" s="1">
        <v>202.7</v>
      </c>
      <c r="P549" s="17">
        <v>-0.20214892660790601</v>
      </c>
      <c r="Q549" s="8"/>
      <c r="R549" s="8">
        <v>1.92167E-2</v>
      </c>
      <c r="S549" s="8"/>
      <c r="T549" s="8"/>
      <c r="U549" s="11">
        <v>-1.258667947</v>
      </c>
      <c r="V549" s="10">
        <v>-3.5254854600000001</v>
      </c>
    </row>
    <row r="550" spans="1:22" x14ac:dyDescent="0.2">
      <c r="A550">
        <v>2012</v>
      </c>
      <c r="B550">
        <v>9</v>
      </c>
      <c r="C550" s="12">
        <v>97.221699999999998</v>
      </c>
      <c r="D550" s="1">
        <v>231.01499999999999</v>
      </c>
      <c r="E550" s="1">
        <v>230.65899999999999</v>
      </c>
      <c r="F550" s="13">
        <v>0.14000000000000001</v>
      </c>
      <c r="G550" s="14">
        <v>7.8</v>
      </c>
      <c r="H550" s="13">
        <v>3.12</v>
      </c>
      <c r="I550" s="13">
        <v>-0.1</v>
      </c>
      <c r="J550" s="8">
        <f t="shared" si="32"/>
        <v>-4.0989999999999999E-2</v>
      </c>
      <c r="K550" s="15">
        <v>17476.744131408999</v>
      </c>
      <c r="L550" s="8">
        <f>help_quarterly_to_monthly!N550</f>
        <v>18109.654727738511</v>
      </c>
      <c r="M550" s="8">
        <f t="shared" si="31"/>
        <v>-3.4948794211967171</v>
      </c>
      <c r="N550" s="8"/>
      <c r="O550" s="1">
        <v>204.4</v>
      </c>
      <c r="P550" s="17">
        <v>-0.15128799740160301</v>
      </c>
      <c r="Q550" s="8"/>
      <c r="R550" s="8">
        <v>1.83409E-2</v>
      </c>
      <c r="S550" s="8"/>
      <c r="T550" s="8"/>
      <c r="U550" s="11">
        <v>-1.3604632219999999</v>
      </c>
      <c r="V550" s="10">
        <v>-3.6096453199999998</v>
      </c>
    </row>
    <row r="551" spans="1:22" x14ac:dyDescent="0.2">
      <c r="A551">
        <v>2012</v>
      </c>
      <c r="B551">
        <v>10</v>
      </c>
      <c r="C551" s="12">
        <v>97.531099999999995</v>
      </c>
      <c r="D551" s="1">
        <v>231.63800000000001</v>
      </c>
      <c r="E551" s="1">
        <v>231.024</v>
      </c>
      <c r="F551" s="13">
        <v>0.16</v>
      </c>
      <c r="G551" s="14">
        <v>7.8</v>
      </c>
      <c r="H551" s="13">
        <v>2.83</v>
      </c>
      <c r="I551" s="13">
        <v>-0.27</v>
      </c>
      <c r="J551" s="8">
        <f t="shared" si="32"/>
        <v>-0.11067300000000001</v>
      </c>
      <c r="K551" s="15">
        <v>17408.258968521099</v>
      </c>
      <c r="L551" s="8">
        <f>help_quarterly_to_monthly!N551</f>
        <v>18136.70404722173</v>
      </c>
      <c r="M551" s="8">
        <f t="shared" si="31"/>
        <v>-4.016413769580252</v>
      </c>
      <c r="N551" s="8"/>
      <c r="O551" s="1">
        <v>203.5</v>
      </c>
      <c r="P551" s="17">
        <v>-0.18224957823695201</v>
      </c>
      <c r="Q551" s="8"/>
      <c r="R551" s="8">
        <v>7.0654999999999997E-3</v>
      </c>
      <c r="S551" s="8"/>
      <c r="T551" s="8"/>
      <c r="U551" s="11">
        <v>-1.3389741959999999</v>
      </c>
      <c r="V551" s="10">
        <v>-3.5961243199999999</v>
      </c>
    </row>
    <row r="552" spans="1:22" x14ac:dyDescent="0.2">
      <c r="A552">
        <v>2012</v>
      </c>
      <c r="B552">
        <v>11</v>
      </c>
      <c r="C552" s="12">
        <v>97.9084</v>
      </c>
      <c r="D552" s="1">
        <v>231.249</v>
      </c>
      <c r="E552" s="1">
        <v>231.33</v>
      </c>
      <c r="F552" s="13">
        <v>0.16</v>
      </c>
      <c r="G552" s="14">
        <v>7.7</v>
      </c>
      <c r="H552" s="13">
        <v>2.86</v>
      </c>
      <c r="I552" s="13">
        <v>0.28000000000000003</v>
      </c>
      <c r="J552" s="8">
        <f t="shared" si="32"/>
        <v>0.11477200000000001</v>
      </c>
      <c r="K552" s="15">
        <v>17484.563718416801</v>
      </c>
      <c r="L552" s="8">
        <f>help_quarterly_to_monthly!N552</f>
        <v>18163.793768672571</v>
      </c>
      <c r="M552" s="8">
        <f t="shared" si="31"/>
        <v>-3.7394723751337122</v>
      </c>
      <c r="N552" s="8"/>
      <c r="O552" s="1">
        <v>201.8</v>
      </c>
      <c r="P552" s="17">
        <v>-5.2994607266663198E-2</v>
      </c>
      <c r="Q552" s="8"/>
      <c r="R552" s="8">
        <v>0</v>
      </c>
      <c r="S552" s="8"/>
      <c r="T552" s="8"/>
      <c r="U552" s="11">
        <v>-1.4228455099999999</v>
      </c>
      <c r="V552" s="10">
        <v>-3.6130861799999998</v>
      </c>
    </row>
    <row r="553" spans="1:22" x14ac:dyDescent="0.2">
      <c r="A553">
        <v>2012</v>
      </c>
      <c r="B553">
        <v>12</v>
      </c>
      <c r="C553" s="12">
        <v>98.188400000000001</v>
      </c>
      <c r="D553" s="1">
        <v>231.221</v>
      </c>
      <c r="E553" s="1">
        <v>231.72499999999999</v>
      </c>
      <c r="F553" s="13">
        <v>0.16</v>
      </c>
      <c r="G553" s="14">
        <v>7.9</v>
      </c>
      <c r="H553" s="13">
        <v>2.91</v>
      </c>
      <c r="I553" s="13">
        <v>0.16</v>
      </c>
      <c r="J553" s="8">
        <f t="shared" si="32"/>
        <v>6.5584000000000003E-2</v>
      </c>
      <c r="K553" s="15">
        <v>17577.468402641302</v>
      </c>
      <c r="L553" s="8">
        <f>help_quarterly_to_monthly!N553</f>
        <v>18191.294644139682</v>
      </c>
      <c r="M553" s="8">
        <f t="shared" si="31"/>
        <v>-3.374285632255003</v>
      </c>
      <c r="N553" s="8"/>
      <c r="O553" s="1">
        <v>201.5</v>
      </c>
      <c r="P553" s="17">
        <v>-0.166623199486752</v>
      </c>
      <c r="Q553" s="8"/>
      <c r="R553" s="8">
        <v>8.8512E-3</v>
      </c>
      <c r="S553" s="8"/>
      <c r="T553" s="8"/>
      <c r="U553" s="11">
        <v>-1.4299000669999999</v>
      </c>
      <c r="V553" s="10">
        <v>-3.6227865600000002</v>
      </c>
    </row>
    <row r="554" spans="1:22" x14ac:dyDescent="0.2">
      <c r="A554">
        <v>2013</v>
      </c>
      <c r="B554">
        <v>1</v>
      </c>
      <c r="C554" s="12">
        <v>98.173599999999993</v>
      </c>
      <c r="D554" s="1">
        <v>231.679</v>
      </c>
      <c r="E554" s="1">
        <v>232.22900000000001</v>
      </c>
      <c r="F554" s="13">
        <v>0.14000000000000001</v>
      </c>
      <c r="G554" s="14">
        <v>8</v>
      </c>
      <c r="H554" s="13">
        <v>2.82</v>
      </c>
      <c r="I554" s="13">
        <v>-0.35</v>
      </c>
      <c r="J554" s="8">
        <f t="shared" si="32"/>
        <v>-0.14346499999999998</v>
      </c>
      <c r="K554" s="15">
        <v>17719.6401798718</v>
      </c>
      <c r="L554" s="8">
        <f>help_quarterly_to_monthly!N554</f>
        <v>18218.837157282363</v>
      </c>
      <c r="M554" s="8">
        <f t="shared" si="31"/>
        <v>-2.7400046067760475</v>
      </c>
      <c r="N554" s="8"/>
      <c r="O554" s="1">
        <v>202.5</v>
      </c>
      <c r="P554" s="17">
        <v>-0.103865201930472</v>
      </c>
      <c r="Q554" s="8"/>
      <c r="R554" s="8">
        <v>4.4393000000000002E-3</v>
      </c>
      <c r="S554" s="8"/>
      <c r="T554" s="8"/>
      <c r="U554" s="11">
        <v>-1.357627814</v>
      </c>
      <c r="V554" s="10">
        <v>-3.62691133</v>
      </c>
    </row>
    <row r="555" spans="1:22" x14ac:dyDescent="0.2">
      <c r="A555">
        <v>2013</v>
      </c>
      <c r="B555">
        <v>2</v>
      </c>
      <c r="C555" s="12">
        <v>98.6434</v>
      </c>
      <c r="D555" s="1">
        <v>232.93700000000001</v>
      </c>
      <c r="E555" s="1">
        <v>232.56899999999999</v>
      </c>
      <c r="F555" s="13">
        <v>0.15</v>
      </c>
      <c r="G555" s="14">
        <v>7.7</v>
      </c>
      <c r="H555" s="13">
        <v>2.87</v>
      </c>
      <c r="I555" s="13">
        <v>0.23</v>
      </c>
      <c r="J555" s="8">
        <f t="shared" si="32"/>
        <v>9.4277E-2</v>
      </c>
      <c r="K555" s="15">
        <v>17601.626746880898</v>
      </c>
      <c r="L555" s="8">
        <f>help_quarterly_to_monthly!N555</f>
        <v>18246.421371142034</v>
      </c>
      <c r="M555" s="8">
        <f t="shared" si="31"/>
        <v>-3.5338141718075367</v>
      </c>
      <c r="N555" s="8"/>
      <c r="O555" s="1">
        <v>204.3</v>
      </c>
      <c r="P555" s="17">
        <v>-4.31454376092004E-2</v>
      </c>
      <c r="Q555" s="8"/>
      <c r="R555" s="8">
        <v>0</v>
      </c>
      <c r="S555" s="8"/>
      <c r="T555" s="8"/>
      <c r="U555" s="11">
        <v>-1.422477971</v>
      </c>
      <c r="V555" s="10">
        <v>-3.6096604800000001</v>
      </c>
    </row>
    <row r="556" spans="1:22" x14ac:dyDescent="0.2">
      <c r="A556">
        <v>2013</v>
      </c>
      <c r="B556">
        <v>3</v>
      </c>
      <c r="C556" s="12">
        <v>99.046999999999997</v>
      </c>
      <c r="D556" s="1">
        <v>232.28200000000001</v>
      </c>
      <c r="E556" s="1">
        <v>232.79400000000001</v>
      </c>
      <c r="F556" s="13">
        <v>0.14000000000000001</v>
      </c>
      <c r="G556" s="14">
        <v>7.5</v>
      </c>
      <c r="H556" s="13">
        <v>2.89</v>
      </c>
      <c r="I556" s="13">
        <v>-0.26</v>
      </c>
      <c r="J556" s="8">
        <f t="shared" si="32"/>
        <v>-0.106574</v>
      </c>
      <c r="K556" s="15">
        <v>17666.617780701101</v>
      </c>
      <c r="L556" s="8">
        <f>help_quarterly_to_monthly!N556</f>
        <v>18274.05253962713</v>
      </c>
      <c r="M556" s="8">
        <f t="shared" si="31"/>
        <v>-3.3240287429885162</v>
      </c>
      <c r="N556" s="8"/>
      <c r="O556" s="1">
        <v>204</v>
      </c>
      <c r="P556" s="17">
        <v>-0.10535577026012199</v>
      </c>
      <c r="Q556" s="8"/>
      <c r="R556" s="8">
        <v>2.9795999999999998E-3</v>
      </c>
      <c r="S556" s="8"/>
      <c r="T556" s="8"/>
      <c r="U556" s="11">
        <v>-1.4405887959999999</v>
      </c>
      <c r="V556" s="10">
        <v>-3.6247413900000001</v>
      </c>
    </row>
    <row r="557" spans="1:22" x14ac:dyDescent="0.2">
      <c r="A557">
        <v>2013</v>
      </c>
      <c r="B557">
        <v>4</v>
      </c>
      <c r="C557" s="12">
        <v>98.944500000000005</v>
      </c>
      <c r="D557" s="1">
        <v>231.797</v>
      </c>
      <c r="E557" s="1">
        <v>232.83199999999999</v>
      </c>
      <c r="F557" s="13">
        <v>0.15</v>
      </c>
      <c r="G557" s="14">
        <v>7.6</v>
      </c>
      <c r="H557" s="13">
        <v>2.83</v>
      </c>
      <c r="I557" s="13">
        <v>-0.3</v>
      </c>
      <c r="J557" s="8">
        <f t="shared" si="32"/>
        <v>-0.12297</v>
      </c>
      <c r="K557" s="15">
        <v>17699.127952289498</v>
      </c>
      <c r="L557" s="8">
        <f>help_quarterly_to_monthly!N557</f>
        <v>18301.725550918381</v>
      </c>
      <c r="M557" s="8">
        <f t="shared" si="31"/>
        <v>-3.2925725880456391</v>
      </c>
      <c r="N557" s="8"/>
      <c r="O557" s="1">
        <v>203.5</v>
      </c>
      <c r="P557" s="17">
        <v>-0.134691630277636</v>
      </c>
      <c r="Q557" s="8"/>
      <c r="R557" s="8">
        <v>0</v>
      </c>
      <c r="S557" s="8"/>
      <c r="T557" s="8"/>
      <c r="U557" s="11">
        <v>-1.523674803</v>
      </c>
      <c r="V557" s="10">
        <v>-3.6910919299999998</v>
      </c>
    </row>
    <row r="558" spans="1:22" x14ac:dyDescent="0.2">
      <c r="A558">
        <v>2013</v>
      </c>
      <c r="B558">
        <v>5</v>
      </c>
      <c r="C558" s="12">
        <v>99.038300000000007</v>
      </c>
      <c r="D558" s="1">
        <v>231.893</v>
      </c>
      <c r="E558" s="1">
        <v>232.99600000000001</v>
      </c>
      <c r="F558" s="13">
        <v>0.11</v>
      </c>
      <c r="G558" s="14">
        <v>7.5</v>
      </c>
      <c r="H558" s="13">
        <v>2.8</v>
      </c>
      <c r="I558" s="13">
        <v>0.14000000000000001</v>
      </c>
      <c r="J558" s="8">
        <f t="shared" si="32"/>
        <v>5.7386000000000006E-2</v>
      </c>
      <c r="K558" s="15">
        <v>17648.518870506701</v>
      </c>
      <c r="L558" s="8">
        <f>help_quarterly_to_monthly!N558</f>
        <v>18329.440468379686</v>
      </c>
      <c r="M558" s="8">
        <f t="shared" si="31"/>
        <v>-3.7149066227507022</v>
      </c>
      <c r="N558" s="8"/>
      <c r="O558" s="1">
        <v>204.1</v>
      </c>
      <c r="P558" s="17">
        <v>-0.48960134152652701</v>
      </c>
      <c r="Q558" s="8"/>
      <c r="R558" s="8">
        <v>7.5586000000000004E-3</v>
      </c>
      <c r="S558" s="8"/>
      <c r="T558" s="8"/>
      <c r="U558" s="11">
        <v>-1.269019653</v>
      </c>
      <c r="V558" s="10">
        <v>-3.6826822899999998</v>
      </c>
    </row>
    <row r="559" spans="1:22" x14ac:dyDescent="0.2">
      <c r="A559">
        <v>2013</v>
      </c>
      <c r="B559">
        <v>6</v>
      </c>
      <c r="C559" s="12">
        <v>99.222099999999998</v>
      </c>
      <c r="D559" s="1">
        <v>232.44499999999999</v>
      </c>
      <c r="E559" s="1">
        <v>233.35</v>
      </c>
      <c r="F559" s="13">
        <v>0.09</v>
      </c>
      <c r="G559" s="14">
        <v>7.5</v>
      </c>
      <c r="H559" s="13">
        <v>2.89</v>
      </c>
      <c r="I559" s="13">
        <v>-0.15</v>
      </c>
      <c r="J559" s="8">
        <f t="shared" si="32"/>
        <v>-6.1484999999999998E-2</v>
      </c>
      <c r="K559" s="15">
        <v>17782.051182736101</v>
      </c>
      <c r="L559" s="8">
        <f>help_quarterly_to_monthly!N559</f>
        <v>18357.166631247368</v>
      </c>
      <c r="M559" s="8">
        <f t="shared" ref="M559:M622" si="33">(K559/L559-1)*100</f>
        <v>-3.1329205648344072</v>
      </c>
      <c r="N559" s="8"/>
      <c r="O559" s="1">
        <v>204.3</v>
      </c>
      <c r="P559" s="17">
        <v>-0.34105213264696599</v>
      </c>
      <c r="Q559" s="8"/>
      <c r="R559" s="8">
        <v>2.1630099999999999E-2</v>
      </c>
      <c r="S559" s="8"/>
      <c r="T559" s="8"/>
      <c r="U559" s="11">
        <v>-0.96951993830000005</v>
      </c>
      <c r="V559" s="10">
        <v>-3.5052921399999999</v>
      </c>
    </row>
    <row r="560" spans="1:22" x14ac:dyDescent="0.2">
      <c r="A560">
        <v>2013</v>
      </c>
      <c r="B560">
        <v>7</v>
      </c>
      <c r="C560" s="12">
        <v>98.898700000000005</v>
      </c>
      <c r="D560" s="1">
        <v>232.9</v>
      </c>
      <c r="E560" s="1">
        <v>233.88</v>
      </c>
      <c r="F560" s="13">
        <v>0.09</v>
      </c>
      <c r="G560" s="14">
        <v>7.3</v>
      </c>
      <c r="H560" s="13">
        <v>2.74</v>
      </c>
      <c r="I560" s="13">
        <v>-0.53</v>
      </c>
      <c r="J560" s="8">
        <f t="shared" si="32"/>
        <v>-0.217247</v>
      </c>
      <c r="K560" s="15">
        <v>17803.626936418601</v>
      </c>
      <c r="L560" s="8">
        <f>help_quarterly_to_monthly!N560</f>
        <v>18384.934734299102</v>
      </c>
      <c r="M560" s="8">
        <f t="shared" si="33"/>
        <v>-3.1618703372169654</v>
      </c>
      <c r="N560" s="8"/>
      <c r="O560" s="1">
        <v>204.4</v>
      </c>
      <c r="P560" s="17">
        <v>-2.4744836462768899E-2</v>
      </c>
      <c r="Q560" s="8"/>
      <c r="R560" s="8">
        <v>6.7270999999999997E-3</v>
      </c>
      <c r="S560" s="8"/>
      <c r="T560" s="8"/>
      <c r="U560" s="11">
        <v>-1.522271165</v>
      </c>
      <c r="V560" s="10">
        <v>-3.4432801199999998</v>
      </c>
    </row>
    <row r="561" spans="1:22" x14ac:dyDescent="0.2">
      <c r="A561">
        <v>2013</v>
      </c>
      <c r="B561">
        <v>8</v>
      </c>
      <c r="C561" s="12">
        <v>99.489699999999999</v>
      </c>
      <c r="D561" s="1">
        <v>233.45599999999999</v>
      </c>
      <c r="E561" s="1">
        <v>234.33600000000001</v>
      </c>
      <c r="F561" s="13">
        <v>0.08</v>
      </c>
      <c r="G561" s="14">
        <v>7.2</v>
      </c>
      <c r="H561" s="13">
        <v>2.68</v>
      </c>
      <c r="I561" s="13">
        <v>0.3</v>
      </c>
      <c r="J561" s="8">
        <f t="shared" si="32"/>
        <v>0.12297</v>
      </c>
      <c r="K561" s="15">
        <v>17894.749718942701</v>
      </c>
      <c r="L561" s="8">
        <f>help_quarterly_to_monthly!N561</f>
        <v>18412.744840976076</v>
      </c>
      <c r="M561" s="8">
        <f t="shared" si="33"/>
        <v>-2.8132422759729936</v>
      </c>
      <c r="N561" s="8"/>
      <c r="O561" s="1">
        <v>204.2</v>
      </c>
      <c r="P561" s="17">
        <v>-0.128209401253017</v>
      </c>
      <c r="Q561" s="8"/>
      <c r="R561" s="8">
        <v>0</v>
      </c>
      <c r="S561" s="8"/>
      <c r="T561" s="8"/>
      <c r="U561" s="11">
        <v>-1.666404395</v>
      </c>
      <c r="V561" s="10">
        <v>-3.4034197800000001</v>
      </c>
    </row>
    <row r="562" spans="1:22" x14ac:dyDescent="0.2">
      <c r="A562">
        <v>2013</v>
      </c>
      <c r="B562">
        <v>9</v>
      </c>
      <c r="C562" s="12">
        <v>100.021</v>
      </c>
      <c r="D562" s="1">
        <v>233.54400000000001</v>
      </c>
      <c r="E562" s="1">
        <v>234.7</v>
      </c>
      <c r="F562" s="13">
        <v>0.08</v>
      </c>
      <c r="G562" s="14">
        <v>7.2</v>
      </c>
      <c r="H562" s="13">
        <v>2.66</v>
      </c>
      <c r="I562" s="13">
        <v>0.1</v>
      </c>
      <c r="J562" s="8">
        <f t="shared" si="32"/>
        <v>4.0989999999999999E-2</v>
      </c>
      <c r="K562" s="15">
        <v>17883.662876923801</v>
      </c>
      <c r="L562" s="8">
        <f>help_quarterly_to_monthly!N562</f>
        <v>18440.765218265959</v>
      </c>
      <c r="M562" s="8">
        <f t="shared" si="33"/>
        <v>-3.021037005505256</v>
      </c>
      <c r="N562" s="8"/>
      <c r="O562" s="1">
        <v>203.9</v>
      </c>
      <c r="P562" s="17">
        <v>-0.13999770145208601</v>
      </c>
      <c r="Q562" s="8"/>
      <c r="R562" s="8">
        <v>-3.4323999999999999E-3</v>
      </c>
      <c r="S562" s="8"/>
      <c r="T562" s="8"/>
      <c r="U562" s="11">
        <v>-1.8023477059999999</v>
      </c>
      <c r="V562" s="10">
        <v>-3.43338331</v>
      </c>
    </row>
    <row r="563" spans="1:22" x14ac:dyDescent="0.2">
      <c r="A563">
        <v>2013</v>
      </c>
      <c r="B563">
        <v>10</v>
      </c>
      <c r="C563" s="12">
        <v>99.903700000000001</v>
      </c>
      <c r="D563" s="1">
        <v>233.66900000000001</v>
      </c>
      <c r="E563" s="1">
        <v>234.92099999999999</v>
      </c>
      <c r="F563" s="13">
        <v>0.09</v>
      </c>
      <c r="G563" s="14">
        <v>7.2</v>
      </c>
      <c r="H563" s="13">
        <v>2.69</v>
      </c>
      <c r="I563" s="13">
        <v>-0.01</v>
      </c>
      <c r="J563" s="8">
        <f t="shared" si="32"/>
        <v>-4.0990000000000002E-3</v>
      </c>
      <c r="K563" s="15">
        <v>17984.987108655001</v>
      </c>
      <c r="L563" s="8">
        <f>help_quarterly_to_monthly!N563</f>
        <v>18468.828236756279</v>
      </c>
      <c r="M563" s="8">
        <f t="shared" si="33"/>
        <v>-2.6197716601118581</v>
      </c>
      <c r="N563" s="8"/>
      <c r="O563" s="1">
        <v>202.5</v>
      </c>
      <c r="P563" s="17">
        <v>-5.6892975737310003E-2</v>
      </c>
      <c r="Q563" s="8"/>
      <c r="R563" s="8">
        <v>6.7270999999999997E-3</v>
      </c>
      <c r="S563" s="8"/>
      <c r="T563" s="8"/>
      <c r="U563" s="11">
        <v>-1.8521046889999999</v>
      </c>
      <c r="V563" s="10">
        <v>-3.4474435200000002</v>
      </c>
    </row>
    <row r="564" spans="1:22" x14ac:dyDescent="0.2">
      <c r="A564">
        <v>2013</v>
      </c>
      <c r="B564">
        <v>11</v>
      </c>
      <c r="C564" s="12">
        <v>100.15819999999999</v>
      </c>
      <c r="D564" s="1">
        <v>234.1</v>
      </c>
      <c r="E564" s="1">
        <v>235.35900000000001</v>
      </c>
      <c r="F564" s="13">
        <v>0.08</v>
      </c>
      <c r="G564" s="14">
        <v>6.9</v>
      </c>
      <c r="H564" s="13">
        <v>2.66</v>
      </c>
      <c r="I564" s="13">
        <v>0.28999999999999998</v>
      </c>
      <c r="J564" s="8">
        <f t="shared" si="32"/>
        <v>0.11887099999999999</v>
      </c>
      <c r="K564" s="15">
        <v>18055.029454697102</v>
      </c>
      <c r="L564" s="8">
        <f>help_quarterly_to_monthly!N564</f>
        <v>18496.933961338102</v>
      </c>
      <c r="M564" s="8">
        <f t="shared" si="33"/>
        <v>-2.3890689536150145</v>
      </c>
      <c r="N564" s="8"/>
      <c r="O564" s="1">
        <v>201.2</v>
      </c>
      <c r="P564" s="17">
        <v>-1.99597106173359E-2</v>
      </c>
      <c r="Q564" s="8"/>
      <c r="R564" s="8">
        <v>0</v>
      </c>
      <c r="S564" s="8"/>
      <c r="T564" s="8"/>
      <c r="U564" s="11">
        <v>-1.9989410519999999</v>
      </c>
      <c r="V564" s="10">
        <v>-3.4084435599999998</v>
      </c>
    </row>
    <row r="565" spans="1:22" x14ac:dyDescent="0.2">
      <c r="A565">
        <v>2013</v>
      </c>
      <c r="B565">
        <v>12</v>
      </c>
      <c r="C565" s="12">
        <v>100.374</v>
      </c>
      <c r="D565" s="1">
        <v>234.71899999999999</v>
      </c>
      <c r="E565" s="1">
        <v>235.75899999999999</v>
      </c>
      <c r="F565" s="13">
        <v>0.09</v>
      </c>
      <c r="G565" s="14">
        <v>6.7</v>
      </c>
      <c r="H565" s="13">
        <v>2.48</v>
      </c>
      <c r="I565" s="13">
        <v>-0.15</v>
      </c>
      <c r="J565" s="8">
        <f t="shared" si="32"/>
        <v>-6.1484999999999998E-2</v>
      </c>
      <c r="K565" s="15">
        <v>18009.071750283802</v>
      </c>
      <c r="L565" s="8">
        <f>help_quarterly_to_monthly!N565</f>
        <v>18525.251529929348</v>
      </c>
      <c r="M565" s="8">
        <f t="shared" si="33"/>
        <v>-2.7863577388496319</v>
      </c>
      <c r="N565" s="8"/>
      <c r="O565" s="1">
        <v>202</v>
      </c>
      <c r="P565" s="17">
        <v>-0.17261141044605999</v>
      </c>
      <c r="Q565" s="8"/>
      <c r="R565" s="8">
        <v>9.8276000000000006E-3</v>
      </c>
      <c r="S565" s="8"/>
      <c r="T565" s="8"/>
      <c r="U565" s="11">
        <v>-2.1332349719999999</v>
      </c>
      <c r="V565" s="10">
        <v>-3.2932962799999999</v>
      </c>
    </row>
    <row r="566" spans="1:22" x14ac:dyDescent="0.2">
      <c r="A566">
        <v>2014</v>
      </c>
      <c r="B566">
        <v>1</v>
      </c>
      <c r="C566" s="12">
        <v>99.989900000000006</v>
      </c>
      <c r="D566" s="1">
        <v>235.28800000000001</v>
      </c>
      <c r="E566" s="1">
        <v>235.96100000000001</v>
      </c>
      <c r="F566" s="13">
        <v>7.0000000000000007E-2</v>
      </c>
      <c r="G566" s="14">
        <v>6.6</v>
      </c>
      <c r="H566" s="13">
        <v>2.33</v>
      </c>
      <c r="I566" s="13">
        <v>-0.72</v>
      </c>
      <c r="J566" s="8">
        <f t="shared" si="32"/>
        <v>-0.295128</v>
      </c>
      <c r="K566" s="15">
        <v>17898.274647036898</v>
      </c>
      <c r="L566" s="8">
        <f>help_quarterly_to_monthly!N566</f>
        <v>18553.612450823908</v>
      </c>
      <c r="M566" s="8">
        <f t="shared" si="33"/>
        <v>-3.5321304976266621</v>
      </c>
      <c r="N566" s="8"/>
      <c r="O566" s="1">
        <v>203.8</v>
      </c>
      <c r="P566" s="17">
        <v>-0.316018678955449</v>
      </c>
      <c r="Q566" s="8"/>
      <c r="R566" s="8">
        <v>1.02069E-2</v>
      </c>
      <c r="S566" s="8"/>
      <c r="T566" s="8"/>
      <c r="U566" s="11">
        <v>-2.3761232350000001</v>
      </c>
      <c r="V566" s="10">
        <v>-3.3319398100000002</v>
      </c>
    </row>
    <row r="567" spans="1:22" x14ac:dyDescent="0.2">
      <c r="A567">
        <v>2014</v>
      </c>
      <c r="B567">
        <v>2</v>
      </c>
      <c r="C567" s="12">
        <v>100.7471</v>
      </c>
      <c r="D567" s="1">
        <v>235.547</v>
      </c>
      <c r="E567" s="1">
        <v>236.185</v>
      </c>
      <c r="F567" s="13">
        <v>7.0000000000000007E-2</v>
      </c>
      <c r="G567" s="14">
        <v>6.7</v>
      </c>
      <c r="H567" s="13">
        <v>2.39</v>
      </c>
      <c r="I567" s="13">
        <v>0.45</v>
      </c>
      <c r="J567" s="8">
        <f t="shared" si="32"/>
        <v>0.18445500000000001</v>
      </c>
      <c r="K567" s="15">
        <v>17986.909473473901</v>
      </c>
      <c r="L567" s="8">
        <f>help_quarterly_to_monthly!N567</f>
        <v>18582.016790391193</v>
      </c>
      <c r="M567" s="8">
        <f t="shared" si="33"/>
        <v>-3.2025981013267812</v>
      </c>
      <c r="N567" s="8"/>
      <c r="O567" s="1">
        <v>205.7</v>
      </c>
      <c r="P567" s="17">
        <v>-0.22846012393435999</v>
      </c>
      <c r="Q567" s="8"/>
      <c r="R567" s="8">
        <v>0</v>
      </c>
      <c r="S567" s="8"/>
      <c r="T567" s="8"/>
      <c r="U567" s="11">
        <v>-2.5422849740000002</v>
      </c>
      <c r="V567" s="10">
        <v>-3.3979065899999998</v>
      </c>
    </row>
    <row r="568" spans="1:22" x14ac:dyDescent="0.2">
      <c r="A568">
        <v>2014</v>
      </c>
      <c r="B568">
        <v>3</v>
      </c>
      <c r="C568" s="12">
        <v>101.7435</v>
      </c>
      <c r="D568" s="1">
        <v>236.02799999999999</v>
      </c>
      <c r="E568" s="1">
        <v>236.625</v>
      </c>
      <c r="F568" s="13">
        <v>0.08</v>
      </c>
      <c r="G568" s="14">
        <v>6.7</v>
      </c>
      <c r="H568" s="13">
        <v>2.34</v>
      </c>
      <c r="I568" s="13">
        <v>0.47</v>
      </c>
      <c r="J568" s="8">
        <f t="shared" si="32"/>
        <v>0.19265299999999999</v>
      </c>
      <c r="K568" s="15">
        <v>17977.405575195698</v>
      </c>
      <c r="L568" s="8">
        <f>help_quarterly_to_monthly!N568</f>
        <v>18610.569917650198</v>
      </c>
      <c r="M568" s="8">
        <f t="shared" si="33"/>
        <v>-3.4021759959860676</v>
      </c>
      <c r="N568" s="8"/>
      <c r="O568" s="1">
        <v>207</v>
      </c>
      <c r="P568" s="17">
        <v>-0.29073525144763701</v>
      </c>
      <c r="Q568" s="8"/>
      <c r="R568" s="8">
        <v>1.8609199999999999E-2</v>
      </c>
      <c r="S568" s="8"/>
      <c r="T568" s="8"/>
      <c r="U568" s="11">
        <v>-2.6243868589999999</v>
      </c>
      <c r="V568" s="10">
        <v>-3.2814500600000001</v>
      </c>
    </row>
    <row r="569" spans="1:22" x14ac:dyDescent="0.2">
      <c r="A569">
        <v>2014</v>
      </c>
      <c r="B569">
        <v>4</v>
      </c>
      <c r="C569" s="12">
        <v>101.82729999999999</v>
      </c>
      <c r="D569" s="1">
        <v>236.46799999999999</v>
      </c>
      <c r="E569" s="1">
        <v>237.072</v>
      </c>
      <c r="F569" s="13">
        <v>0.09</v>
      </c>
      <c r="G569" s="14">
        <v>6.2</v>
      </c>
      <c r="H569" s="13">
        <v>2.19</v>
      </c>
      <c r="I569" s="13">
        <v>0.03</v>
      </c>
      <c r="J569" s="8">
        <f t="shared" si="32"/>
        <v>1.2296999999999999E-2</v>
      </c>
      <c r="K569" s="15">
        <v>18109.029077559298</v>
      </c>
      <c r="L569" s="8">
        <f>help_quarterly_to_monthly!N569</f>
        <v>18639.166919644915</v>
      </c>
      <c r="M569" s="8">
        <f t="shared" si="33"/>
        <v>-2.8442142525526348</v>
      </c>
      <c r="N569" s="8"/>
      <c r="O569" s="1">
        <v>208.3</v>
      </c>
      <c r="P569" s="17">
        <v>-0.37089059064497298</v>
      </c>
      <c r="Q569" s="8"/>
      <c r="R569" s="8"/>
      <c r="S569" s="8"/>
      <c r="T569" s="8"/>
      <c r="U569" s="11">
        <v>-2.8917858010000002</v>
      </c>
      <c r="V569" s="10">
        <v>-3.2037832800000001</v>
      </c>
    </row>
    <row r="570" spans="1:22" x14ac:dyDescent="0.2">
      <c r="A570">
        <v>2014</v>
      </c>
      <c r="B570">
        <v>5</v>
      </c>
      <c r="C570" s="12">
        <v>102.2392</v>
      </c>
      <c r="D570" s="1">
        <v>236.91800000000001</v>
      </c>
      <c r="E570" s="1">
        <v>237.529</v>
      </c>
      <c r="F570" s="13">
        <v>0.09</v>
      </c>
      <c r="G570" s="14">
        <v>6.3</v>
      </c>
      <c r="H570" s="13">
        <v>2.2000000000000002</v>
      </c>
      <c r="I570" s="13">
        <v>0.12</v>
      </c>
      <c r="J570" s="8">
        <f t="shared" si="32"/>
        <v>4.9187999999999996E-2</v>
      </c>
      <c r="K570" s="15">
        <v>18200.126455245299</v>
      </c>
      <c r="L570" s="8">
        <f>help_quarterly_to_monthly!N570</f>
        <v>18667.807863793329</v>
      </c>
      <c r="M570" s="8">
        <f t="shared" si="33"/>
        <v>-2.5052829553442568</v>
      </c>
      <c r="N570" s="8"/>
      <c r="O570" s="1">
        <v>208</v>
      </c>
      <c r="P570" s="17">
        <v>-0.38228035055188297</v>
      </c>
      <c r="Q570" s="8"/>
      <c r="R570" s="8"/>
      <c r="S570" s="8"/>
      <c r="T570" s="8"/>
      <c r="U570" s="11">
        <v>-2.9856426699999998</v>
      </c>
      <c r="V570" s="10">
        <v>-3.2878423899999998</v>
      </c>
    </row>
    <row r="571" spans="1:22" x14ac:dyDescent="0.2">
      <c r="A571">
        <v>2014</v>
      </c>
      <c r="B571">
        <v>6</v>
      </c>
      <c r="C571" s="12">
        <v>102.5774</v>
      </c>
      <c r="D571" s="1">
        <v>237.23099999999999</v>
      </c>
      <c r="E571" s="1">
        <v>237.83699999999999</v>
      </c>
      <c r="F571" s="13">
        <v>0.1</v>
      </c>
      <c r="G571" s="14">
        <v>6.1</v>
      </c>
      <c r="H571" s="13">
        <v>2.2000000000000002</v>
      </c>
      <c r="I571" s="13">
        <v>0.13</v>
      </c>
      <c r="J571" s="8">
        <f t="shared" si="32"/>
        <v>5.3287000000000001E-2</v>
      </c>
      <c r="K571" s="15">
        <v>18249.242671334599</v>
      </c>
      <c r="L571" s="8">
        <f>help_quarterly_to_monthly!N571</f>
        <v>18696.897565425719</v>
      </c>
      <c r="M571" s="8">
        <f t="shared" si="33"/>
        <v>-2.3942736623798089</v>
      </c>
      <c r="N571" s="8"/>
      <c r="O571" s="1">
        <v>208.3</v>
      </c>
      <c r="P571" s="17">
        <v>-0.31900561251653398</v>
      </c>
      <c r="Q571" s="8"/>
      <c r="R571" s="8"/>
      <c r="S571" s="8"/>
      <c r="T571" s="8"/>
      <c r="U571" s="11">
        <v>-2.8885815269999999</v>
      </c>
      <c r="V571" s="10">
        <v>-3.2452983799999999</v>
      </c>
    </row>
    <row r="572" spans="1:22" x14ac:dyDescent="0.2">
      <c r="A572">
        <v>2014</v>
      </c>
      <c r="B572">
        <v>7</v>
      </c>
      <c r="C572" s="12">
        <v>102.7954</v>
      </c>
      <c r="D572" s="1">
        <v>237.49799999999999</v>
      </c>
      <c r="E572" s="1">
        <v>238.19499999999999</v>
      </c>
      <c r="F572" s="13">
        <v>0.09</v>
      </c>
      <c r="G572" s="14">
        <v>6.2</v>
      </c>
      <c r="H572" s="13">
        <v>2.19</v>
      </c>
      <c r="I572" s="13">
        <v>0.28999999999999998</v>
      </c>
      <c r="J572" s="8">
        <f t="shared" si="32"/>
        <v>0.11887099999999999</v>
      </c>
      <c r="K572" s="15">
        <v>18363.829569466401</v>
      </c>
      <c r="L572" s="8">
        <f>help_quarterly_to_monthly!N572</f>
        <v>18726.032597005113</v>
      </c>
      <c r="M572" s="8">
        <f t="shared" si="33"/>
        <v>-1.9342219216078815</v>
      </c>
      <c r="N572" s="8"/>
      <c r="O572" s="1">
        <v>208</v>
      </c>
      <c r="P572" s="17">
        <v>-0.32129744547110201</v>
      </c>
      <c r="Q572" s="8"/>
      <c r="R572" s="8"/>
      <c r="S572" s="8"/>
      <c r="T572" s="8"/>
      <c r="U572" s="11">
        <v>-2.8366973830000002</v>
      </c>
      <c r="V572" s="10">
        <v>-3.2039749999999998</v>
      </c>
    </row>
    <row r="573" spans="1:22" x14ac:dyDescent="0.2">
      <c r="A573">
        <v>2014</v>
      </c>
      <c r="B573">
        <v>8</v>
      </c>
      <c r="C573" s="12">
        <v>102.6322</v>
      </c>
      <c r="D573" s="1">
        <v>237.46</v>
      </c>
      <c r="E573" s="1">
        <v>238.405</v>
      </c>
      <c r="F573" s="13">
        <v>0.09</v>
      </c>
      <c r="G573" s="14">
        <v>6.1</v>
      </c>
      <c r="H573" s="13">
        <v>2.27</v>
      </c>
      <c r="I573" s="13">
        <v>-0.23</v>
      </c>
      <c r="J573" s="8">
        <f t="shared" si="32"/>
        <v>-9.4277E-2</v>
      </c>
      <c r="K573" s="15">
        <v>18466.637969183099</v>
      </c>
      <c r="L573" s="8">
        <f>help_quarterly_to_monthly!N573</f>
        <v>18755.213029168328</v>
      </c>
      <c r="M573" s="8">
        <f t="shared" si="33"/>
        <v>-1.53863920146593</v>
      </c>
      <c r="N573" s="8"/>
      <c r="O573" s="1">
        <v>207</v>
      </c>
      <c r="P573" s="17">
        <v>-0.31515771453687502</v>
      </c>
      <c r="Q573" s="8"/>
      <c r="R573" s="8"/>
      <c r="S573" s="8"/>
      <c r="T573" s="8"/>
      <c r="U573" s="11">
        <v>-2.8925616239999998</v>
      </c>
      <c r="V573" s="10">
        <v>-3.18716709</v>
      </c>
    </row>
    <row r="574" spans="1:22" x14ac:dyDescent="0.2">
      <c r="A574">
        <v>2014</v>
      </c>
      <c r="B574">
        <v>9</v>
      </c>
      <c r="C574" s="12">
        <v>102.9417</v>
      </c>
      <c r="D574" s="1">
        <v>237.477</v>
      </c>
      <c r="E574" s="1">
        <v>238.786</v>
      </c>
      <c r="F574" s="13">
        <v>0.09</v>
      </c>
      <c r="G574" s="14">
        <v>5.9</v>
      </c>
      <c r="H574" s="13">
        <v>2.27</v>
      </c>
      <c r="I574" s="13">
        <v>0.02</v>
      </c>
      <c r="J574" s="8">
        <f t="shared" si="32"/>
        <v>8.1980000000000004E-3</v>
      </c>
      <c r="K574" s="15">
        <v>18391.037991780398</v>
      </c>
      <c r="L574" s="8">
        <f>help_quarterly_to_monthly!N574</f>
        <v>18784.542177759395</v>
      </c>
      <c r="M574" s="8">
        <f t="shared" si="33"/>
        <v>-2.0948297927904758</v>
      </c>
      <c r="N574" s="8"/>
      <c r="O574" s="1">
        <v>206.4</v>
      </c>
      <c r="P574" s="17">
        <v>-0.21198073761755301</v>
      </c>
      <c r="Q574" s="8"/>
      <c r="R574" s="8"/>
      <c r="S574" s="8"/>
      <c r="T574" s="8"/>
      <c r="U574" s="11">
        <v>-2.8051389069999999</v>
      </c>
      <c r="V574" s="10">
        <v>-3.1255997799999999</v>
      </c>
    </row>
    <row r="575" spans="1:22" x14ac:dyDescent="0.2">
      <c r="A575">
        <v>2014</v>
      </c>
      <c r="B575">
        <v>10</v>
      </c>
      <c r="C575" s="12">
        <v>102.9611</v>
      </c>
      <c r="D575" s="1">
        <v>237.43</v>
      </c>
      <c r="E575" s="1">
        <v>239.191</v>
      </c>
      <c r="F575" s="13">
        <v>0.09</v>
      </c>
      <c r="G575" s="14">
        <v>5.7</v>
      </c>
      <c r="H575" s="13">
        <v>2.39</v>
      </c>
      <c r="I575" s="13">
        <v>0.03</v>
      </c>
      <c r="J575" s="8">
        <f t="shared" si="32"/>
        <v>1.2296999999999999E-2</v>
      </c>
      <c r="K575" s="15">
        <v>18495.0540105045</v>
      </c>
      <c r="L575" s="8">
        <f>help_quarterly_to_monthly!N575</f>
        <v>18813.917190876542</v>
      </c>
      <c r="M575" s="8">
        <f t="shared" si="33"/>
        <v>-1.694826107381131</v>
      </c>
      <c r="N575" s="8"/>
      <c r="O575" s="1">
        <v>203.4</v>
      </c>
      <c r="P575" s="17">
        <v>-0.20954465929984001</v>
      </c>
      <c r="Q575" s="8"/>
      <c r="R575" s="8"/>
      <c r="S575" s="8"/>
      <c r="T575" s="8"/>
      <c r="U575" s="11">
        <v>-2.801709469</v>
      </c>
      <c r="V575" s="10">
        <v>-3.1964588300000001</v>
      </c>
    </row>
    <row r="576" spans="1:22" x14ac:dyDescent="0.2">
      <c r="A576">
        <v>2014</v>
      </c>
      <c r="B576">
        <v>11</v>
      </c>
      <c r="C576" s="12">
        <v>103.59780000000001</v>
      </c>
      <c r="D576" s="1">
        <v>236.983</v>
      </c>
      <c r="E576" s="1">
        <v>239.458</v>
      </c>
      <c r="F576" s="13">
        <v>0.09</v>
      </c>
      <c r="G576" s="14">
        <v>5.8</v>
      </c>
      <c r="H576" s="13">
        <v>2.46</v>
      </c>
      <c r="I576" s="13">
        <v>0.26</v>
      </c>
      <c r="J576" s="8">
        <f t="shared" si="32"/>
        <v>0.106574</v>
      </c>
      <c r="K576" s="15">
        <v>18509.840621801799</v>
      </c>
      <c r="L576" s="8">
        <f>help_quarterly_to_monthly!N576</f>
        <v>18843.338140242093</v>
      </c>
      <c r="M576" s="8">
        <f t="shared" si="33"/>
        <v>-1.7698430923344333</v>
      </c>
      <c r="N576" s="8"/>
      <c r="O576" s="1">
        <v>200.9</v>
      </c>
      <c r="P576" s="17">
        <v>6.2594677976624394E-2</v>
      </c>
      <c r="Q576" s="8"/>
      <c r="R576" s="8"/>
      <c r="S576" s="8"/>
      <c r="T576" s="8"/>
      <c r="U576" s="11">
        <v>-2.7683443169999999</v>
      </c>
      <c r="V576" s="10">
        <v>-3.1065025400000001</v>
      </c>
    </row>
    <row r="577" spans="1:22" x14ac:dyDescent="0.2">
      <c r="A577">
        <v>2014</v>
      </c>
      <c r="B577">
        <v>12</v>
      </c>
      <c r="C577" s="12">
        <v>103.6151</v>
      </c>
      <c r="D577" s="1">
        <v>236.25200000000001</v>
      </c>
      <c r="E577" s="1">
        <v>239.584</v>
      </c>
      <c r="F577" s="13">
        <v>0.12</v>
      </c>
      <c r="G577" s="14">
        <v>5.6</v>
      </c>
      <c r="H577" s="13">
        <v>2.5299999999999998</v>
      </c>
      <c r="I577" s="13">
        <v>0.08</v>
      </c>
      <c r="J577" s="8">
        <f t="shared" si="32"/>
        <v>3.2792000000000002E-2</v>
      </c>
      <c r="K577" s="15">
        <v>18495.780979658801</v>
      </c>
      <c r="L577" s="8">
        <f>help_quarterly_to_monthly!N577</f>
        <v>18872.839578120474</v>
      </c>
      <c r="M577" s="8">
        <f t="shared" si="33"/>
        <v>-1.9978901261832549</v>
      </c>
      <c r="N577" s="8"/>
      <c r="O577" s="1">
        <v>197</v>
      </c>
      <c r="P577" s="17">
        <v>9.7579509591458002E-2</v>
      </c>
      <c r="Q577" s="8"/>
      <c r="R577" s="8"/>
      <c r="S577" s="8"/>
      <c r="T577" s="8"/>
      <c r="U577" s="11">
        <v>-2.4207479269999999</v>
      </c>
      <c r="V577" s="10">
        <v>-2.9395601199999999</v>
      </c>
    </row>
    <row r="578" spans="1:22" x14ac:dyDescent="0.2">
      <c r="A578">
        <v>2015</v>
      </c>
      <c r="B578">
        <v>1</v>
      </c>
      <c r="C578" s="12">
        <v>102.7923</v>
      </c>
      <c r="D578" s="1">
        <v>234.74700000000001</v>
      </c>
      <c r="E578" s="1">
        <v>239.81100000000001</v>
      </c>
      <c r="F578" s="13">
        <v>0.11</v>
      </c>
      <c r="G578" s="14">
        <v>5.7</v>
      </c>
      <c r="H578" s="13">
        <v>2.57</v>
      </c>
      <c r="I578" s="13">
        <v>-0.26</v>
      </c>
      <c r="J578" s="8">
        <f t="shared" si="32"/>
        <v>-0.106574</v>
      </c>
      <c r="K578" s="15">
        <v>18652.4839983208</v>
      </c>
      <c r="L578" s="8">
        <f>help_quarterly_to_monthly!N578</f>
        <v>18902.387203931685</v>
      </c>
      <c r="M578" s="8">
        <f t="shared" si="33"/>
        <v>-1.32207219603937</v>
      </c>
      <c r="N578" s="8"/>
      <c r="O578" s="1">
        <v>192</v>
      </c>
      <c r="P578" s="17">
        <v>-1.62020056208068E-2</v>
      </c>
      <c r="Q578" s="8"/>
      <c r="R578" s="8"/>
      <c r="S578" s="8"/>
      <c r="T578" s="8"/>
      <c r="U578" s="11">
        <v>-2.2687550070000002</v>
      </c>
      <c r="V578" s="10">
        <v>-3.1604871299999999</v>
      </c>
    </row>
    <row r="579" spans="1:22" x14ac:dyDescent="0.2">
      <c r="A579">
        <v>2015</v>
      </c>
      <c r="B579">
        <v>2</v>
      </c>
      <c r="C579" s="12">
        <v>102.1366</v>
      </c>
      <c r="D579" s="1">
        <v>235.34200000000001</v>
      </c>
      <c r="E579" s="1">
        <v>240.172</v>
      </c>
      <c r="F579" s="13">
        <v>0.11</v>
      </c>
      <c r="G579" s="14">
        <v>5.5</v>
      </c>
      <c r="H579" s="13">
        <v>2.5299999999999998</v>
      </c>
      <c r="I579" s="13">
        <v>-0.48</v>
      </c>
      <c r="J579" s="8">
        <f t="shared" ref="J579:J642" si="34">I579*0.4099</f>
        <v>-0.19675199999999998</v>
      </c>
      <c r="K579" s="15">
        <v>18729.577004237599</v>
      </c>
      <c r="L579" s="8">
        <f>help_quarterly_to_monthly!N579</f>
        <v>18931.981089988371</v>
      </c>
      <c r="M579" s="8">
        <f t="shared" si="33"/>
        <v>-1.0691120215507</v>
      </c>
      <c r="N579" s="8"/>
      <c r="O579" s="1">
        <v>191.1</v>
      </c>
      <c r="P579" s="17">
        <v>-0.26249255960274898</v>
      </c>
      <c r="Q579" s="8"/>
      <c r="R579" s="8"/>
      <c r="S579" s="8"/>
      <c r="T579" s="8"/>
      <c r="U579" s="11">
        <v>-1.9736477889999999</v>
      </c>
      <c r="V579" s="10">
        <v>-3.12045949</v>
      </c>
    </row>
    <row r="580" spans="1:22" x14ac:dyDescent="0.2">
      <c r="A580">
        <v>2015</v>
      </c>
      <c r="B580">
        <v>3</v>
      </c>
      <c r="C580" s="12">
        <v>101.7869</v>
      </c>
      <c r="D580" s="1">
        <v>235.976</v>
      </c>
      <c r="E580" s="1">
        <v>240.755</v>
      </c>
      <c r="F580" s="13">
        <v>0.11</v>
      </c>
      <c r="G580" s="14">
        <v>5.4</v>
      </c>
      <c r="H580" s="13">
        <v>2.5</v>
      </c>
      <c r="I580" s="13">
        <v>0</v>
      </c>
      <c r="J580" s="8">
        <f t="shared" si="34"/>
        <v>0</v>
      </c>
      <c r="K580" s="15">
        <v>18618.320396921601</v>
      </c>
      <c r="L580" s="8">
        <f>help_quarterly_to_monthly!N580</f>
        <v>18961.642374002964</v>
      </c>
      <c r="M580" s="8">
        <f t="shared" si="33"/>
        <v>-1.8106130803947074</v>
      </c>
      <c r="N580" s="8"/>
      <c r="O580" s="1">
        <v>191.5</v>
      </c>
      <c r="P580" s="17">
        <v>-0.109825324520103</v>
      </c>
      <c r="Q580" s="8"/>
      <c r="R580" s="8"/>
      <c r="S580" s="8"/>
      <c r="T580" s="8"/>
      <c r="U580" s="11">
        <v>-1.8084450759999999</v>
      </c>
      <c r="V580" s="10">
        <v>-3.03118336</v>
      </c>
    </row>
    <row r="581" spans="1:22" x14ac:dyDescent="0.2">
      <c r="A581">
        <v>2015</v>
      </c>
      <c r="B581">
        <v>4</v>
      </c>
      <c r="C581" s="12">
        <v>101.2255</v>
      </c>
      <c r="D581" s="1">
        <v>236.22200000000001</v>
      </c>
      <c r="E581" s="1">
        <v>241.346</v>
      </c>
      <c r="F581" s="13">
        <v>0.12</v>
      </c>
      <c r="G581" s="14">
        <v>5.4</v>
      </c>
      <c r="H581" s="13">
        <v>2.54</v>
      </c>
      <c r="I581" s="13">
        <v>-0.01</v>
      </c>
      <c r="J581" s="8">
        <f t="shared" si="34"/>
        <v>-4.0990000000000002E-3</v>
      </c>
      <c r="K581" s="15">
        <v>18784.819787230601</v>
      </c>
      <c r="L581" s="8">
        <f>help_quarterly_to_monthly!N581</f>
        <v>18991.350129211703</v>
      </c>
      <c r="M581" s="8">
        <f t="shared" si="33"/>
        <v>-1.0874968897731319</v>
      </c>
      <c r="N581" s="8"/>
      <c r="O581" s="1">
        <v>190.9</v>
      </c>
      <c r="P581" s="17">
        <v>1.09352534309313E-2</v>
      </c>
      <c r="Q581" s="8"/>
      <c r="R581" s="8"/>
      <c r="S581" s="8"/>
      <c r="T581" s="8"/>
      <c r="U581" s="11">
        <v>-1.5949531619999999</v>
      </c>
      <c r="V581" s="10">
        <v>-3.1545832200000001</v>
      </c>
    </row>
    <row r="582" spans="1:22" x14ac:dyDescent="0.2">
      <c r="A582">
        <v>2015</v>
      </c>
      <c r="B582">
        <v>5</v>
      </c>
      <c r="C582" s="12">
        <v>100.7675</v>
      </c>
      <c r="D582" s="1">
        <v>237.001</v>
      </c>
      <c r="E582" s="1">
        <v>241.68799999999999</v>
      </c>
      <c r="F582" s="13">
        <v>0.12</v>
      </c>
      <c r="G582" s="14">
        <v>5.6</v>
      </c>
      <c r="H582" s="13">
        <v>2.69</v>
      </c>
      <c r="I582" s="13">
        <v>-0.35</v>
      </c>
      <c r="J582" s="8">
        <f t="shared" si="34"/>
        <v>-0.14346499999999998</v>
      </c>
      <c r="K582" s="15">
        <v>18749.025013496201</v>
      </c>
      <c r="L582" s="8">
        <f>help_quarterly_to_monthly!N582</f>
        <v>19021.104428422419</v>
      </c>
      <c r="M582" s="8">
        <f t="shared" si="33"/>
        <v>-1.4304080814553588</v>
      </c>
      <c r="N582" s="8"/>
      <c r="O582" s="1">
        <v>193.4</v>
      </c>
      <c r="P582" s="17">
        <v>5.5047725792844601E-2</v>
      </c>
      <c r="Q582" s="8"/>
      <c r="R582" s="8"/>
      <c r="S582" s="8"/>
      <c r="T582" s="8"/>
      <c r="U582" s="11">
        <v>-1.433637115</v>
      </c>
      <c r="V582" s="10">
        <v>-3.1194726699999999</v>
      </c>
    </row>
    <row r="583" spans="1:22" x14ac:dyDescent="0.2">
      <c r="A583">
        <v>2015</v>
      </c>
      <c r="B583">
        <v>6</v>
      </c>
      <c r="C583" s="12">
        <v>100.4588</v>
      </c>
      <c r="D583" s="1">
        <v>237.65700000000001</v>
      </c>
      <c r="E583" s="1">
        <v>242.06399999999999</v>
      </c>
      <c r="F583" s="13">
        <v>0.13</v>
      </c>
      <c r="G583" s="14">
        <v>5.3</v>
      </c>
      <c r="H583" s="13">
        <v>2.77</v>
      </c>
      <c r="I583" s="13">
        <v>-0.13</v>
      </c>
      <c r="J583" s="8">
        <f t="shared" si="34"/>
        <v>-5.3287000000000001E-2</v>
      </c>
      <c r="K583" s="15">
        <v>18813.287201378102</v>
      </c>
      <c r="L583" s="8">
        <f>help_quarterly_to_monthly!N583</f>
        <v>19050.713817610573</v>
      </c>
      <c r="M583" s="8">
        <f t="shared" si="33"/>
        <v>-1.2462872441713624</v>
      </c>
      <c r="N583" s="8"/>
      <c r="O583" s="1">
        <v>194.8</v>
      </c>
      <c r="P583" s="17">
        <v>0.150053918136936</v>
      </c>
      <c r="Q583" s="8"/>
      <c r="R583" s="8"/>
      <c r="S583" s="8"/>
      <c r="T583" s="8"/>
      <c r="U583" s="11">
        <v>-1.4020279950000001</v>
      </c>
      <c r="V583" s="10">
        <v>-2.99252355</v>
      </c>
    </row>
    <row r="584" spans="1:22" x14ac:dyDescent="0.2">
      <c r="A584">
        <v>2015</v>
      </c>
      <c r="B584">
        <v>7</v>
      </c>
      <c r="C584" s="12">
        <v>101.08929999999999</v>
      </c>
      <c r="D584" s="1">
        <v>238.03399999999999</v>
      </c>
      <c r="E584" s="1">
        <v>242.565</v>
      </c>
      <c r="F584" s="13">
        <v>0.13</v>
      </c>
      <c r="G584" s="14">
        <v>5.2</v>
      </c>
      <c r="H584" s="13">
        <v>2.88</v>
      </c>
      <c r="I584" s="13">
        <v>0.33</v>
      </c>
      <c r="J584" s="8">
        <f t="shared" si="34"/>
        <v>0.135267</v>
      </c>
      <c r="K584" s="15">
        <v>18820.525916864801</v>
      </c>
      <c r="L584" s="8">
        <f>help_quarterly_to_monthly!N584</f>
        <v>19080.369298545433</v>
      </c>
      <c r="M584" s="8">
        <f t="shared" si="33"/>
        <v>-1.3618362287172281</v>
      </c>
      <c r="N584" s="8"/>
      <c r="O584" s="1">
        <v>193.9</v>
      </c>
      <c r="P584" s="17">
        <v>0.21673290730795899</v>
      </c>
      <c r="Q584" s="8"/>
      <c r="R584" s="8"/>
      <c r="S584" s="8"/>
      <c r="T584" s="8"/>
      <c r="U584" s="11">
        <v>-1.2882195080000001</v>
      </c>
      <c r="V584" s="10">
        <v>-3.0174833099999998</v>
      </c>
    </row>
    <row r="585" spans="1:22" x14ac:dyDescent="0.2">
      <c r="A585">
        <v>2015</v>
      </c>
      <c r="B585">
        <v>8</v>
      </c>
      <c r="C585" s="12">
        <v>100.9165</v>
      </c>
      <c r="D585" s="1">
        <v>238.03299999999999</v>
      </c>
      <c r="E585" s="1">
        <v>242.81700000000001</v>
      </c>
      <c r="F585" s="13">
        <v>0.14000000000000001</v>
      </c>
      <c r="G585" s="14">
        <v>5.0999999999999996</v>
      </c>
      <c r="H585" s="13">
        <v>3.02</v>
      </c>
      <c r="I585" s="13">
        <v>-0.27</v>
      </c>
      <c r="J585" s="8">
        <f t="shared" si="34"/>
        <v>-0.11067300000000001</v>
      </c>
      <c r="K585" s="15">
        <v>18831.6004705466</v>
      </c>
      <c r="L585" s="8">
        <f>help_quarterly_to_monthly!N585</f>
        <v>19110.070942976243</v>
      </c>
      <c r="M585" s="8">
        <f t="shared" si="33"/>
        <v>-1.4571922483207378</v>
      </c>
      <c r="N585" s="8"/>
      <c r="O585" s="1">
        <v>191.9</v>
      </c>
      <c r="P585" s="17">
        <v>0.40048839146778598</v>
      </c>
      <c r="Q585" s="8"/>
      <c r="R585" s="8"/>
      <c r="S585" s="8"/>
      <c r="T585" s="8"/>
      <c r="U585" s="11">
        <v>-0.92061742729999996</v>
      </c>
      <c r="V585" s="10">
        <v>-2.8808326499999999</v>
      </c>
    </row>
    <row r="586" spans="1:22" x14ac:dyDescent="0.2">
      <c r="A586">
        <v>2015</v>
      </c>
      <c r="B586">
        <v>9</v>
      </c>
      <c r="C586" s="12">
        <v>100.633</v>
      </c>
      <c r="D586" s="1">
        <v>237.49799999999999</v>
      </c>
      <c r="E586" s="1">
        <v>243.316</v>
      </c>
      <c r="F586" s="13">
        <v>0.14000000000000001</v>
      </c>
      <c r="G586" s="14">
        <v>5</v>
      </c>
      <c r="H586" s="13">
        <v>3.17</v>
      </c>
      <c r="I586" s="13">
        <v>-0.12</v>
      </c>
      <c r="J586" s="8">
        <f t="shared" si="34"/>
        <v>-4.9187999999999996E-2</v>
      </c>
      <c r="K586" s="15">
        <v>18920.5172319511</v>
      </c>
      <c r="L586" s="8">
        <f>help_quarterly_to_monthly!N586</f>
        <v>19139.554632574454</v>
      </c>
      <c r="M586" s="8">
        <f t="shared" si="33"/>
        <v>-1.1444226620120235</v>
      </c>
      <c r="N586" s="8"/>
      <c r="O586" s="1">
        <v>189.1</v>
      </c>
      <c r="P586" s="17">
        <v>0.53939857276145697</v>
      </c>
      <c r="Q586" s="8"/>
      <c r="R586" s="8"/>
      <c r="S586" s="8"/>
      <c r="T586" s="8"/>
      <c r="U586" s="11">
        <v>-0.74207859620000005</v>
      </c>
      <c r="V586" s="10">
        <v>-2.9029471600000001</v>
      </c>
    </row>
    <row r="587" spans="1:22" x14ac:dyDescent="0.2">
      <c r="A587">
        <v>2015</v>
      </c>
      <c r="B587">
        <v>10</v>
      </c>
      <c r="C587" s="12">
        <v>100.1563</v>
      </c>
      <c r="D587" s="1">
        <v>237.733</v>
      </c>
      <c r="E587" s="1">
        <v>243.768</v>
      </c>
      <c r="F587" s="13">
        <v>0.12</v>
      </c>
      <c r="G587" s="14">
        <v>5</v>
      </c>
      <c r="H587" s="13">
        <v>3.27</v>
      </c>
      <c r="I587" s="13">
        <v>-0.26</v>
      </c>
      <c r="J587" s="8">
        <f t="shared" si="34"/>
        <v>-0.106574</v>
      </c>
      <c r="K587" s="15">
        <v>18917.442716174599</v>
      </c>
      <c r="L587" s="8">
        <f>help_quarterly_to_monthly!N587</f>
        <v>19169.083810645989</v>
      </c>
      <c r="M587" s="8">
        <f t="shared" si="33"/>
        <v>-1.3127445054605835</v>
      </c>
      <c r="N587" s="8"/>
      <c r="O587" s="1">
        <v>187.5</v>
      </c>
      <c r="P587" s="17">
        <v>0.42077920486203502</v>
      </c>
      <c r="Q587" s="8"/>
      <c r="R587" s="8"/>
      <c r="S587" s="8"/>
      <c r="T587" s="8"/>
      <c r="U587" s="11">
        <v>-0.5324050669</v>
      </c>
      <c r="V587" s="10">
        <v>-3.03283003</v>
      </c>
    </row>
    <row r="588" spans="1:22" x14ac:dyDescent="0.2">
      <c r="A588">
        <v>2015</v>
      </c>
      <c r="B588">
        <v>11</v>
      </c>
      <c r="C588" s="12">
        <v>99.436599999999999</v>
      </c>
      <c r="D588" s="1">
        <v>238.017</v>
      </c>
      <c r="E588" s="1">
        <v>244.24100000000001</v>
      </c>
      <c r="F588" s="13">
        <v>0.12</v>
      </c>
      <c r="G588" s="14">
        <v>5.0999999999999996</v>
      </c>
      <c r="H588" s="13">
        <v>3.2</v>
      </c>
      <c r="I588" s="13">
        <v>-0.36</v>
      </c>
      <c r="J588" s="8">
        <f t="shared" si="34"/>
        <v>-0.147564</v>
      </c>
      <c r="K588" s="15">
        <v>18837.542045607399</v>
      </c>
      <c r="L588" s="8">
        <f>help_quarterly_to_monthly!N588</f>
        <v>19198.658547372062</v>
      </c>
      <c r="M588" s="8">
        <f t="shared" si="33"/>
        <v>-1.8809465300589689</v>
      </c>
      <c r="N588" s="8"/>
      <c r="O588" s="1">
        <v>185.7</v>
      </c>
      <c r="P588" s="17">
        <v>0.50939145189002</v>
      </c>
      <c r="Q588" s="8"/>
      <c r="R588" s="8"/>
      <c r="S588" s="8"/>
      <c r="T588" s="8"/>
      <c r="U588" s="11">
        <v>-4.9996512230000003E-3</v>
      </c>
      <c r="V588" s="10">
        <v>-2.4320751999999999</v>
      </c>
    </row>
    <row r="589" spans="1:22" x14ac:dyDescent="0.2">
      <c r="A589">
        <v>2015</v>
      </c>
      <c r="B589">
        <v>12</v>
      </c>
      <c r="C589" s="12">
        <v>98.947100000000006</v>
      </c>
      <c r="D589" s="1">
        <v>237.761</v>
      </c>
      <c r="E589" s="1">
        <v>244.547</v>
      </c>
      <c r="F589" s="13">
        <v>0.24</v>
      </c>
      <c r="G589" s="14">
        <v>5</v>
      </c>
      <c r="H589" s="13">
        <v>3.22</v>
      </c>
      <c r="I589" s="13">
        <v>-0.28999999999999998</v>
      </c>
      <c r="J589" s="8">
        <f t="shared" si="34"/>
        <v>-0.11887099999999999</v>
      </c>
      <c r="K589" s="15">
        <v>18921.914278563901</v>
      </c>
      <c r="L589" s="8">
        <f>help_quarterly_to_monthly!N589</f>
        <v>19228.035816829633</v>
      </c>
      <c r="M589" s="8">
        <f t="shared" si="33"/>
        <v>-1.5920582902066105</v>
      </c>
      <c r="N589" s="8"/>
      <c r="O589" s="1">
        <v>183.5</v>
      </c>
      <c r="P589" s="17">
        <v>0.68760857295033995</v>
      </c>
      <c r="Q589" s="8"/>
      <c r="R589" s="8"/>
      <c r="S589" s="8"/>
      <c r="T589" s="8"/>
      <c r="U589" s="11">
        <v>0.2573439334</v>
      </c>
      <c r="V589" s="10">
        <v>-2.0620083400000002</v>
      </c>
    </row>
    <row r="590" spans="1:22" x14ac:dyDescent="0.2">
      <c r="A590">
        <v>2016</v>
      </c>
      <c r="B590">
        <v>1</v>
      </c>
      <c r="C590" s="12">
        <v>99.439099999999996</v>
      </c>
      <c r="D590" s="1">
        <v>237.65199999999999</v>
      </c>
      <c r="E590" s="1">
        <v>244.95500000000001</v>
      </c>
      <c r="F590" s="13">
        <v>0.34</v>
      </c>
      <c r="G590" s="14">
        <v>4.8</v>
      </c>
      <c r="H590" s="13">
        <v>3.36</v>
      </c>
      <c r="I590" s="13">
        <v>7.0000000000000007E-2</v>
      </c>
      <c r="J590" s="8">
        <f t="shared" si="34"/>
        <v>2.8693000000000003E-2</v>
      </c>
      <c r="K590" s="15">
        <v>18980.225154936801</v>
      </c>
      <c r="L590" s="8">
        <f>help_quarterly_to_monthly!N590</f>
        <v>19257.458038592558</v>
      </c>
      <c r="M590" s="8">
        <f t="shared" si="33"/>
        <v>-1.4396130740629065</v>
      </c>
      <c r="N590" s="8"/>
      <c r="O590" s="1">
        <v>182.6</v>
      </c>
      <c r="P590" s="17">
        <v>0.92532477786581702</v>
      </c>
      <c r="Q590" s="8"/>
      <c r="R590" s="8"/>
      <c r="S590" s="8"/>
      <c r="T590" s="8"/>
      <c r="U590" s="11">
        <v>0.40194296730000001</v>
      </c>
      <c r="V590" s="10">
        <v>-2.1783714199999999</v>
      </c>
    </row>
    <row r="591" spans="1:22" x14ac:dyDescent="0.2">
      <c r="A591">
        <v>2016</v>
      </c>
      <c r="B591">
        <v>2</v>
      </c>
      <c r="C591" s="12">
        <v>98.923199999999994</v>
      </c>
      <c r="D591" s="1">
        <v>237.33600000000001</v>
      </c>
      <c r="E591" s="1">
        <v>245.51</v>
      </c>
      <c r="F591" s="13">
        <v>0.38</v>
      </c>
      <c r="G591" s="14">
        <v>4.9000000000000004</v>
      </c>
      <c r="H591" s="13">
        <v>3.56</v>
      </c>
      <c r="I591" s="13">
        <v>-0.22</v>
      </c>
      <c r="J591" s="8">
        <f t="shared" si="34"/>
        <v>-9.0177999999999994E-2</v>
      </c>
      <c r="K591" s="15">
        <v>18952.719116636799</v>
      </c>
      <c r="L591" s="8">
        <f>help_quarterly_to_monthly!N591</f>
        <v>19286.925281445572</v>
      </c>
      <c r="M591" s="8">
        <f t="shared" si="33"/>
        <v>-1.7328120471866271</v>
      </c>
      <c r="N591" s="8"/>
      <c r="O591" s="1">
        <v>181.3</v>
      </c>
      <c r="P591" s="17">
        <v>0.95335616917001598</v>
      </c>
      <c r="Q591" s="8"/>
      <c r="R591" s="8"/>
      <c r="S591" s="8"/>
      <c r="T591" s="8"/>
      <c r="U591" s="11">
        <v>0.52588358759999998</v>
      </c>
      <c r="V591" s="10">
        <v>-2.3652658299999998</v>
      </c>
    </row>
    <row r="592" spans="1:22" x14ac:dyDescent="0.2">
      <c r="A592">
        <v>2016</v>
      </c>
      <c r="B592">
        <v>3</v>
      </c>
      <c r="C592" s="12">
        <v>98.163499999999999</v>
      </c>
      <c r="D592" s="1">
        <v>238.08</v>
      </c>
      <c r="E592" s="1">
        <v>245.91300000000001</v>
      </c>
      <c r="F592" s="13">
        <v>0.36</v>
      </c>
      <c r="G592" s="14">
        <v>5</v>
      </c>
      <c r="H592" s="13">
        <v>3.24</v>
      </c>
      <c r="I592" s="13">
        <v>-0.35</v>
      </c>
      <c r="J592" s="8">
        <f t="shared" si="34"/>
        <v>-0.14346499999999998</v>
      </c>
      <c r="K592" s="15">
        <v>19072.4690374518</v>
      </c>
      <c r="L592" s="8">
        <f>help_quarterly_to_monthly!N592</f>
        <v>19316.289015485097</v>
      </c>
      <c r="M592" s="8">
        <f t="shared" si="33"/>
        <v>-1.262250620902583</v>
      </c>
      <c r="N592" s="8"/>
      <c r="O592" s="1">
        <v>182.1</v>
      </c>
      <c r="P592" s="17">
        <v>0.57275606434488002</v>
      </c>
      <c r="Q592" s="8"/>
      <c r="R592" s="8"/>
      <c r="S592" s="8"/>
      <c r="T592" s="8"/>
      <c r="U592" s="11">
        <v>0.50653478699999999</v>
      </c>
      <c r="V592" s="10">
        <v>-2.2308330199999999</v>
      </c>
    </row>
    <row r="593" spans="1:22" x14ac:dyDescent="0.2">
      <c r="A593">
        <v>2016</v>
      </c>
      <c r="B593">
        <v>4</v>
      </c>
      <c r="C593" s="12">
        <v>98.477500000000006</v>
      </c>
      <c r="D593" s="1">
        <v>238.99199999999999</v>
      </c>
      <c r="E593" s="1">
        <v>246.55099999999999</v>
      </c>
      <c r="F593" s="13">
        <v>0.37</v>
      </c>
      <c r="G593" s="14">
        <v>5.0999999999999996</v>
      </c>
      <c r="H593" s="13">
        <v>2.98</v>
      </c>
      <c r="I593" s="13">
        <v>-0.11</v>
      </c>
      <c r="J593" s="8">
        <f t="shared" si="34"/>
        <v>-4.5088999999999997E-2</v>
      </c>
      <c r="K593" s="15">
        <v>19091.5392519614</v>
      </c>
      <c r="L593" s="8">
        <f>help_quarterly_to_monthly!N593</f>
        <v>19345.697454881414</v>
      </c>
      <c r="M593" s="8">
        <f t="shared" si="33"/>
        <v>-1.3137712068162388</v>
      </c>
      <c r="N593" s="8"/>
      <c r="O593" s="1">
        <v>183.2</v>
      </c>
      <c r="P593" s="17">
        <v>0.22913699352214101</v>
      </c>
      <c r="Q593" s="8"/>
      <c r="R593" s="8"/>
      <c r="S593" s="8"/>
      <c r="T593" s="8"/>
      <c r="U593" s="11">
        <v>0.40783170940000002</v>
      </c>
      <c r="V593" s="10">
        <v>-2.47031511</v>
      </c>
    </row>
    <row r="594" spans="1:22" x14ac:dyDescent="0.2">
      <c r="A594">
        <v>2016</v>
      </c>
      <c r="B594">
        <v>5</v>
      </c>
      <c r="C594" s="12">
        <v>98.254900000000006</v>
      </c>
      <c r="D594" s="1">
        <v>239.55699999999999</v>
      </c>
      <c r="E594" s="1">
        <v>247.137</v>
      </c>
      <c r="F594" s="13">
        <v>0.37</v>
      </c>
      <c r="G594" s="14">
        <v>4.8</v>
      </c>
      <c r="H594" s="13">
        <v>2.87</v>
      </c>
      <c r="I594" s="13">
        <v>-0.35</v>
      </c>
      <c r="J594" s="8">
        <f t="shared" si="34"/>
        <v>-0.14346499999999998</v>
      </c>
      <c r="K594" s="15">
        <v>19042.2915763091</v>
      </c>
      <c r="L594" s="8">
        <f>help_quarterly_to_monthly!N594</f>
        <v>19375.150667697078</v>
      </c>
      <c r="M594" s="8">
        <f t="shared" si="33"/>
        <v>-1.7179690475539466</v>
      </c>
      <c r="N594" s="8"/>
      <c r="O594" s="1">
        <v>185.3</v>
      </c>
      <c r="P594" s="17">
        <v>0.24113827041854299</v>
      </c>
      <c r="Q594" s="8"/>
      <c r="R594" s="8"/>
      <c r="S594" s="8"/>
      <c r="T594" s="8"/>
      <c r="U594" s="11">
        <v>0.48417248940000002</v>
      </c>
      <c r="V594" s="10">
        <v>-2.35616169</v>
      </c>
    </row>
    <row r="595" spans="1:22" x14ac:dyDescent="0.2">
      <c r="A595">
        <v>2016</v>
      </c>
      <c r="B595">
        <v>6</v>
      </c>
      <c r="C595" s="12">
        <v>98.731499999999997</v>
      </c>
      <c r="D595" s="1">
        <v>240.22200000000001</v>
      </c>
      <c r="E595" s="1">
        <v>247.54</v>
      </c>
      <c r="F595" s="13">
        <v>0.38</v>
      </c>
      <c r="G595" s="14">
        <v>4.9000000000000004</v>
      </c>
      <c r="H595" s="13">
        <v>2.89</v>
      </c>
      <c r="I595" s="13">
        <v>0.13</v>
      </c>
      <c r="J595" s="8">
        <f t="shared" si="34"/>
        <v>5.3287000000000001E-2</v>
      </c>
      <c r="K595" s="15">
        <v>19054.544463865201</v>
      </c>
      <c r="L595" s="8">
        <f>help_quarterly_to_monthly!N595</f>
        <v>19404.4576174264</v>
      </c>
      <c r="M595" s="8">
        <f t="shared" si="33"/>
        <v>-1.8032617064594247</v>
      </c>
      <c r="N595" s="8"/>
      <c r="O595" s="1">
        <v>187.6</v>
      </c>
      <c r="P595" s="17">
        <v>6.3676255682741295E-2</v>
      </c>
      <c r="Q595" s="8"/>
      <c r="R595" s="8"/>
      <c r="S595" s="8"/>
      <c r="T595" s="8"/>
      <c r="U595" s="11">
        <v>0.41798694159999999</v>
      </c>
      <c r="V595" s="10">
        <v>-2.3795917200000001</v>
      </c>
    </row>
    <row r="596" spans="1:22" x14ac:dyDescent="0.2">
      <c r="A596">
        <v>2016</v>
      </c>
      <c r="B596">
        <v>7</v>
      </c>
      <c r="C596" s="12">
        <v>98.845200000000006</v>
      </c>
      <c r="D596" s="1">
        <v>240.101</v>
      </c>
      <c r="E596" s="1">
        <v>247.82900000000001</v>
      </c>
      <c r="F596" s="13">
        <v>0.39</v>
      </c>
      <c r="G596" s="14">
        <v>4.8</v>
      </c>
      <c r="H596" s="13">
        <v>2.72</v>
      </c>
      <c r="I596" s="13">
        <v>0.04</v>
      </c>
      <c r="J596" s="8">
        <f t="shared" si="34"/>
        <v>1.6396000000000001E-2</v>
      </c>
      <c r="K596" s="15">
        <v>19098.763954824699</v>
      </c>
      <c r="L596" s="8">
        <f>help_quarterly_to_monthly!N596</f>
        <v>19433.808896994378</v>
      </c>
      <c r="M596" s="8">
        <f t="shared" si="33"/>
        <v>-1.7240312691430115</v>
      </c>
      <c r="N596" s="8"/>
      <c r="O596" s="1">
        <v>187.7</v>
      </c>
      <c r="P596" s="17">
        <v>8.30287850766309E-3</v>
      </c>
      <c r="Q596" s="8"/>
      <c r="R596" s="8"/>
      <c r="S596" s="8"/>
      <c r="T596" s="8"/>
      <c r="U596" s="11">
        <v>0.47031180299999997</v>
      </c>
      <c r="V596" s="10">
        <v>-2.4553814200000001</v>
      </c>
    </row>
    <row r="597" spans="1:22" x14ac:dyDescent="0.2">
      <c r="A597">
        <v>2016</v>
      </c>
      <c r="B597">
        <v>8</v>
      </c>
      <c r="C597" s="12">
        <v>98.742699999999999</v>
      </c>
      <c r="D597" s="1">
        <v>240.54499999999999</v>
      </c>
      <c r="E597" s="1">
        <v>248.423</v>
      </c>
      <c r="F597" s="13">
        <v>0.4</v>
      </c>
      <c r="G597" s="14">
        <v>4.9000000000000004</v>
      </c>
      <c r="H597" s="13">
        <v>2.68</v>
      </c>
      <c r="I597" s="13">
        <v>-0.19</v>
      </c>
      <c r="J597" s="8">
        <f t="shared" si="34"/>
        <v>-7.7880999999999992E-2</v>
      </c>
      <c r="K597" s="15">
        <v>19204.257701542301</v>
      </c>
      <c r="L597" s="8">
        <f>help_quarterly_to_monthly!N597</f>
        <v>19463.204573454484</v>
      </c>
      <c r="M597" s="8">
        <f t="shared" si="33"/>
        <v>-1.3304431494562619</v>
      </c>
      <c r="N597" s="8"/>
      <c r="O597" s="1">
        <v>186.6</v>
      </c>
      <c r="P597" s="17">
        <v>-2.9575012424087901E-2</v>
      </c>
      <c r="Q597" s="8"/>
      <c r="R597" s="8"/>
      <c r="S597" s="8"/>
      <c r="T597" s="8"/>
      <c r="U597" s="11">
        <v>0.44985547930000003</v>
      </c>
      <c r="V597" s="10">
        <v>-2.37663958</v>
      </c>
    </row>
    <row r="598" spans="1:22" x14ac:dyDescent="0.2">
      <c r="A598">
        <v>2016</v>
      </c>
      <c r="B598">
        <v>9</v>
      </c>
      <c r="C598" s="12">
        <v>98.655199999999994</v>
      </c>
      <c r="D598" s="1">
        <v>241.17599999999999</v>
      </c>
      <c r="E598" s="1">
        <v>248.84200000000001</v>
      </c>
      <c r="F598" s="13">
        <v>0.4</v>
      </c>
      <c r="G598" s="14">
        <v>5</v>
      </c>
      <c r="H598" s="13">
        <v>2.68</v>
      </c>
      <c r="I598" s="13">
        <v>-0.09</v>
      </c>
      <c r="J598" s="8">
        <f t="shared" si="34"/>
        <v>-3.6891E-2</v>
      </c>
      <c r="K598" s="15">
        <v>19290.814077288302</v>
      </c>
      <c r="L598" s="8">
        <f>help_quarterly_to_monthly!N598</f>
        <v>19492.529050427311</v>
      </c>
      <c r="M598" s="8">
        <f t="shared" si="33"/>
        <v>-1.0348322304261859</v>
      </c>
      <c r="N598" s="8"/>
      <c r="O598" s="1">
        <v>186.9</v>
      </c>
      <c r="P598" s="17">
        <v>-7.7325808556647099E-2</v>
      </c>
      <c r="Q598" s="8"/>
      <c r="R598" s="8"/>
      <c r="S598" s="8"/>
      <c r="T598" s="8"/>
      <c r="U598" s="11">
        <v>0.51028841889999998</v>
      </c>
      <c r="V598" s="10">
        <v>-2.2415986800000001</v>
      </c>
    </row>
    <row r="599" spans="1:22" x14ac:dyDescent="0.2">
      <c r="A599">
        <v>2016</v>
      </c>
      <c r="B599">
        <v>10</v>
      </c>
      <c r="C599" s="12">
        <v>98.723699999999994</v>
      </c>
      <c r="D599" s="1">
        <v>241.74100000000001</v>
      </c>
      <c r="E599" s="1">
        <v>249.142</v>
      </c>
      <c r="F599" s="13">
        <v>0.4</v>
      </c>
      <c r="G599" s="14">
        <v>4.9000000000000004</v>
      </c>
      <c r="H599" s="13">
        <v>2.62</v>
      </c>
      <c r="I599" s="13">
        <v>-0.05</v>
      </c>
      <c r="J599" s="8">
        <f t="shared" si="34"/>
        <v>-2.0494999999999999E-2</v>
      </c>
      <c r="K599" s="15">
        <v>19219.0753927978</v>
      </c>
      <c r="L599" s="8">
        <f>help_quarterly_to_monthly!N599</f>
        <v>19521.897709484634</v>
      </c>
      <c r="M599" s="8">
        <f t="shared" si="33"/>
        <v>-1.5511930304793475</v>
      </c>
      <c r="N599" s="8"/>
      <c r="O599" s="1">
        <v>186.7</v>
      </c>
      <c r="P599" s="17">
        <v>-8.4694266918591901E-2</v>
      </c>
      <c r="Q599" s="8"/>
      <c r="R599" s="8"/>
      <c r="S599" s="8"/>
      <c r="T599" s="8"/>
      <c r="U599" s="11">
        <v>0.5227246284</v>
      </c>
      <c r="V599" s="10">
        <v>-2.2203586</v>
      </c>
    </row>
    <row r="600" spans="1:22" x14ac:dyDescent="0.2">
      <c r="A600">
        <v>2016</v>
      </c>
      <c r="B600">
        <v>11</v>
      </c>
      <c r="C600" s="12">
        <v>98.344300000000004</v>
      </c>
      <c r="D600" s="1">
        <v>242.02600000000001</v>
      </c>
      <c r="E600" s="1">
        <v>249.48099999999999</v>
      </c>
      <c r="F600" s="13">
        <v>0.41</v>
      </c>
      <c r="G600" s="14">
        <v>4.7</v>
      </c>
      <c r="H600" s="13">
        <v>2.57</v>
      </c>
      <c r="I600" s="13">
        <v>-0.22</v>
      </c>
      <c r="J600" s="8">
        <f t="shared" si="34"/>
        <v>-9.0177999999999994E-2</v>
      </c>
      <c r="K600" s="15">
        <v>19329.377851372399</v>
      </c>
      <c r="L600" s="8">
        <f>help_quarterly_to_monthly!N600</f>
        <v>19551.310617194005</v>
      </c>
      <c r="M600" s="8">
        <f t="shared" si="33"/>
        <v>-1.1351298650354003</v>
      </c>
      <c r="N600" s="8"/>
      <c r="O600" s="1">
        <v>186.3</v>
      </c>
      <c r="P600" s="17">
        <v>-0.70429511824595203</v>
      </c>
      <c r="Q600" s="8"/>
      <c r="R600" s="8"/>
      <c r="S600" s="8"/>
      <c r="T600" s="8"/>
      <c r="U600" s="11">
        <v>0.4292559004</v>
      </c>
      <c r="V600" s="10">
        <v>-1.95200591</v>
      </c>
    </row>
    <row r="601" spans="1:22" x14ac:dyDescent="0.2">
      <c r="A601">
        <v>2016</v>
      </c>
      <c r="B601">
        <v>12</v>
      </c>
      <c r="C601" s="12">
        <v>99.040599999999998</v>
      </c>
      <c r="D601" s="1">
        <v>242.637</v>
      </c>
      <c r="E601" s="1">
        <v>249.92</v>
      </c>
      <c r="F601" s="13">
        <v>0.54</v>
      </c>
      <c r="G601" s="14">
        <v>4.7</v>
      </c>
      <c r="H601" s="13">
        <v>2.34</v>
      </c>
      <c r="I601" s="13">
        <v>0.4</v>
      </c>
      <c r="J601" s="8">
        <f t="shared" si="34"/>
        <v>0.16395999999999999</v>
      </c>
      <c r="K601" s="15">
        <v>19364.6157008113</v>
      </c>
      <c r="L601" s="8">
        <f>help_quarterly_to_monthly!N601</f>
        <v>19580.85888969828</v>
      </c>
      <c r="M601" s="8">
        <f t="shared" si="33"/>
        <v>-1.1043600799388154</v>
      </c>
      <c r="N601" s="8"/>
      <c r="O601" s="1">
        <v>188.2</v>
      </c>
      <c r="P601" s="17">
        <v>-0.24928402286359</v>
      </c>
      <c r="Q601" s="8"/>
      <c r="R601" s="8"/>
      <c r="S601" s="8"/>
      <c r="T601" s="8"/>
      <c r="U601" s="11">
        <v>0.42215616410000001</v>
      </c>
      <c r="V601" s="10">
        <v>-1.63851079</v>
      </c>
    </row>
    <row r="602" spans="1:22" x14ac:dyDescent="0.2">
      <c r="A602">
        <v>2017</v>
      </c>
      <c r="B602">
        <v>1</v>
      </c>
      <c r="C602" s="12">
        <v>98.815799999999996</v>
      </c>
      <c r="D602" s="1">
        <v>243.61799999999999</v>
      </c>
      <c r="E602" s="1">
        <v>250.46700000000001</v>
      </c>
      <c r="F602" s="13">
        <v>0.65</v>
      </c>
      <c r="G602" s="14">
        <v>4.7</v>
      </c>
      <c r="H602" s="13">
        <v>2.23</v>
      </c>
      <c r="I602" s="13">
        <v>-0.11</v>
      </c>
      <c r="J602" s="8">
        <f t="shared" si="34"/>
        <v>-4.5088999999999997E-2</v>
      </c>
      <c r="K602" s="15">
        <v>19356.1072629931</v>
      </c>
      <c r="L602" s="8">
        <f>help_quarterly_to_monthly!N602</f>
        <v>19610.451819076243</v>
      </c>
      <c r="M602" s="8">
        <f t="shared" si="33"/>
        <v>-1.296984681585589</v>
      </c>
      <c r="N602" s="8"/>
      <c r="O602" s="1">
        <v>190.7</v>
      </c>
      <c r="P602" s="17">
        <v>-0.20301793084056199</v>
      </c>
      <c r="Q602" s="8"/>
      <c r="R602" s="8"/>
      <c r="S602" s="8"/>
      <c r="T602" s="8"/>
      <c r="U602" s="11">
        <v>0.37916019960000003</v>
      </c>
      <c r="V602" s="10">
        <v>-1.7276991100000001</v>
      </c>
    </row>
    <row r="603" spans="1:22" x14ac:dyDescent="0.2">
      <c r="A603">
        <v>2017</v>
      </c>
      <c r="B603">
        <v>2</v>
      </c>
      <c r="C603" s="12">
        <v>98.435599999999994</v>
      </c>
      <c r="D603" s="1">
        <v>244.006</v>
      </c>
      <c r="E603" s="1">
        <v>250.99799999999999</v>
      </c>
      <c r="F603" s="13">
        <v>0.66</v>
      </c>
      <c r="G603" s="14">
        <v>4.5999999999999996</v>
      </c>
      <c r="H603" s="13">
        <v>2.2200000000000002</v>
      </c>
      <c r="I603" s="13">
        <v>-0.08</v>
      </c>
      <c r="J603" s="8">
        <f t="shared" si="34"/>
        <v>-3.2792000000000002E-2</v>
      </c>
      <c r="K603" s="15">
        <v>19373.7621975086</v>
      </c>
      <c r="L603" s="8">
        <f>help_quarterly_to_monthly!N603</f>
        <v>19640.089472818618</v>
      </c>
      <c r="M603" s="8">
        <f t="shared" si="33"/>
        <v>-1.356039012340593</v>
      </c>
      <c r="N603" s="8"/>
      <c r="O603" s="1">
        <v>191.6</v>
      </c>
      <c r="P603" s="17">
        <v>-0.18800890438780801</v>
      </c>
      <c r="Q603" s="8"/>
      <c r="R603" s="8"/>
      <c r="S603" s="8"/>
      <c r="T603" s="8"/>
      <c r="U603" s="11">
        <v>0.39106558800000002</v>
      </c>
      <c r="V603" s="10">
        <v>-1.69687828</v>
      </c>
    </row>
    <row r="604" spans="1:22" x14ac:dyDescent="0.2">
      <c r="A604">
        <v>2017</v>
      </c>
      <c r="B604">
        <v>3</v>
      </c>
      <c r="C604" s="12">
        <v>99.049199999999999</v>
      </c>
      <c r="D604" s="1">
        <v>243.892</v>
      </c>
      <c r="E604" s="1">
        <v>250.94399999999999</v>
      </c>
      <c r="F604" s="13">
        <v>0.79</v>
      </c>
      <c r="G604" s="14">
        <v>4.4000000000000004</v>
      </c>
      <c r="H604" s="13">
        <v>2.2000000000000002</v>
      </c>
      <c r="I604" s="13">
        <v>0.01</v>
      </c>
      <c r="J604" s="8">
        <f t="shared" si="34"/>
        <v>4.0990000000000002E-3</v>
      </c>
      <c r="K604" s="15">
        <v>19465.209284445002</v>
      </c>
      <c r="L604" s="8">
        <f>help_quarterly_to_monthly!N604</f>
        <v>19670.113036265244</v>
      </c>
      <c r="M604" s="8">
        <f t="shared" si="33"/>
        <v>-1.0417009370635832</v>
      </c>
      <c r="N604" s="8"/>
      <c r="O604" s="1">
        <v>191.5</v>
      </c>
      <c r="P604" s="17">
        <v>-0.17496591007793899</v>
      </c>
      <c r="Q604" s="8"/>
      <c r="R604" s="8"/>
      <c r="S604" s="8"/>
      <c r="T604" s="8"/>
      <c r="U604" s="11">
        <v>0.63601815530000005</v>
      </c>
      <c r="V604" s="10">
        <v>-1.1990127900000001</v>
      </c>
    </row>
    <row r="605" spans="1:22" x14ac:dyDescent="0.2">
      <c r="A605">
        <v>2017</v>
      </c>
      <c r="B605">
        <v>4</v>
      </c>
      <c r="C605" s="12">
        <v>100.0416</v>
      </c>
      <c r="D605" s="1">
        <v>244.19300000000001</v>
      </c>
      <c r="E605" s="1">
        <v>251.227</v>
      </c>
      <c r="F605" s="13">
        <v>0.9</v>
      </c>
      <c r="G605" s="14">
        <v>4.4000000000000004</v>
      </c>
      <c r="H605" s="13">
        <v>2.27</v>
      </c>
      <c r="I605" s="13">
        <v>0.33</v>
      </c>
      <c r="J605" s="8">
        <f t="shared" si="34"/>
        <v>0.135267</v>
      </c>
      <c r="K605" s="15">
        <v>19394.373436157101</v>
      </c>
      <c r="L605" s="8">
        <f>help_quarterly_to_monthly!N605</f>
        <v>19700.182496364432</v>
      </c>
      <c r="M605" s="8">
        <f t="shared" si="33"/>
        <v>-1.5523158745547994</v>
      </c>
      <c r="N605" s="8"/>
      <c r="O605" s="1">
        <v>193</v>
      </c>
      <c r="P605" s="17">
        <v>-0.128444010043019</v>
      </c>
      <c r="Q605" s="8"/>
      <c r="R605" s="8"/>
      <c r="S605" s="8"/>
      <c r="T605" s="8"/>
      <c r="U605" s="11">
        <v>0.8463595947</v>
      </c>
      <c r="V605" s="10">
        <v>-1.26140786</v>
      </c>
    </row>
    <row r="606" spans="1:22" x14ac:dyDescent="0.2">
      <c r="A606">
        <v>2017</v>
      </c>
      <c r="B606">
        <v>5</v>
      </c>
      <c r="C606" s="12">
        <v>100.128</v>
      </c>
      <c r="D606" s="1">
        <v>244.00399999999999</v>
      </c>
      <c r="E606" s="1">
        <v>251.43</v>
      </c>
      <c r="F606" s="13">
        <v>0.91</v>
      </c>
      <c r="G606" s="14">
        <v>4.4000000000000004</v>
      </c>
      <c r="H606" s="13">
        <v>2.25</v>
      </c>
      <c r="I606" s="13">
        <v>0</v>
      </c>
      <c r="J606" s="8">
        <f t="shared" si="34"/>
        <v>0</v>
      </c>
      <c r="K606" s="15">
        <v>19515.200239198199</v>
      </c>
      <c r="L606" s="8">
        <f>help_quarterly_to_monthly!N606</f>
        <v>19730.297923277754</v>
      </c>
      <c r="M606" s="8">
        <f t="shared" si="33"/>
        <v>-1.0901897422733953</v>
      </c>
      <c r="N606" s="8"/>
      <c r="O606" s="1">
        <v>192.8</v>
      </c>
      <c r="P606" s="17">
        <v>-0.17566142407815499</v>
      </c>
      <c r="Q606" s="8"/>
      <c r="R606" s="8"/>
      <c r="S606" s="8"/>
      <c r="T606" s="8"/>
      <c r="U606" s="11">
        <v>1.029010671</v>
      </c>
      <c r="V606" s="10">
        <v>-1.0341353200000001</v>
      </c>
    </row>
    <row r="607" spans="1:22" x14ac:dyDescent="0.2">
      <c r="A607">
        <v>2017</v>
      </c>
      <c r="B607">
        <v>6</v>
      </c>
      <c r="C607" s="12">
        <v>100.337</v>
      </c>
      <c r="D607" s="1">
        <v>244.16300000000001</v>
      </c>
      <c r="E607" s="1">
        <v>251.74600000000001</v>
      </c>
      <c r="F607" s="13">
        <v>1.04</v>
      </c>
      <c r="G607" s="14">
        <v>4.3</v>
      </c>
      <c r="H607" s="13">
        <v>2.1800000000000002</v>
      </c>
      <c r="I607" s="13">
        <v>0.15</v>
      </c>
      <c r="J607" s="8">
        <f t="shared" si="34"/>
        <v>6.1484999999999998E-2</v>
      </c>
      <c r="K607" s="15">
        <v>19611.317997693801</v>
      </c>
      <c r="L607" s="8">
        <f>help_quarterly_to_monthly!N607</f>
        <v>19761.350568218939</v>
      </c>
      <c r="M607" s="8">
        <f t="shared" si="33"/>
        <v>-0.75922225056027637</v>
      </c>
      <c r="N607" s="8"/>
      <c r="O607" s="1">
        <v>193.6</v>
      </c>
      <c r="P607" s="17">
        <v>-0.13594561733007399</v>
      </c>
      <c r="Q607" s="8"/>
      <c r="R607" s="8"/>
      <c r="S607" s="8"/>
      <c r="T607" s="8"/>
      <c r="U607" s="11">
        <v>1.0561832920000001</v>
      </c>
      <c r="V607" s="10">
        <v>-0.93372392000000004</v>
      </c>
    </row>
    <row r="608" spans="1:22" x14ac:dyDescent="0.2">
      <c r="A608">
        <v>2017</v>
      </c>
      <c r="B608">
        <v>7</v>
      </c>
      <c r="C608" s="12">
        <v>100.0865</v>
      </c>
      <c r="D608" s="1">
        <v>244.24299999999999</v>
      </c>
      <c r="E608" s="1">
        <v>251.98500000000001</v>
      </c>
      <c r="F608" s="13">
        <v>1.1499999999999999</v>
      </c>
      <c r="G608" s="14">
        <v>4.3</v>
      </c>
      <c r="H608" s="13">
        <v>2.0699999999999998</v>
      </c>
      <c r="I608" s="13">
        <v>-0.17</v>
      </c>
      <c r="J608" s="8">
        <f t="shared" si="34"/>
        <v>-6.9683000000000009E-2</v>
      </c>
      <c r="K608" s="15">
        <v>19598.399592483602</v>
      </c>
      <c r="L608" s="8">
        <f>help_quarterly_to_monthly!N608</f>
        <v>19792.452085547266</v>
      </c>
      <c r="M608" s="8">
        <f t="shared" si="33"/>
        <v>-0.98043684645503504</v>
      </c>
      <c r="N608" s="8"/>
      <c r="O608" s="1">
        <v>193.5</v>
      </c>
      <c r="P608" s="17">
        <v>-0.162125700960775</v>
      </c>
      <c r="Q608" s="8"/>
      <c r="R608" s="8"/>
      <c r="S608" s="8"/>
      <c r="T608" s="8"/>
      <c r="U608" s="11">
        <v>1.0796696059999999</v>
      </c>
      <c r="V608" s="10">
        <v>-0.91272686000000003</v>
      </c>
    </row>
    <row r="609" spans="1:22" x14ac:dyDescent="0.2">
      <c r="A609">
        <v>2017</v>
      </c>
      <c r="B609">
        <v>8</v>
      </c>
      <c r="C609" s="12">
        <v>99.632300000000001</v>
      </c>
      <c r="D609" s="1">
        <v>245.18299999999999</v>
      </c>
      <c r="E609" s="1">
        <v>252.535</v>
      </c>
      <c r="F609" s="13">
        <v>1.1599999999999999</v>
      </c>
      <c r="G609" s="14">
        <v>4.4000000000000004</v>
      </c>
      <c r="H609" s="13">
        <v>2.1</v>
      </c>
      <c r="I609" s="13">
        <v>-0.01</v>
      </c>
      <c r="J609" s="8">
        <f t="shared" si="34"/>
        <v>-4.0990000000000002E-3</v>
      </c>
      <c r="K609" s="15">
        <v>19638.281705359299</v>
      </c>
      <c r="L609" s="8">
        <f>help_quarterly_to_monthly!N609</f>
        <v>19823.602552180757</v>
      </c>
      <c r="M609" s="8">
        <f t="shared" si="33"/>
        <v>-0.93484948728994599</v>
      </c>
      <c r="N609" s="8"/>
      <c r="O609" s="1">
        <v>193.8</v>
      </c>
      <c r="P609" s="17">
        <v>-8.9438619039419007E-2</v>
      </c>
      <c r="Q609" s="8"/>
      <c r="R609" s="8"/>
      <c r="S609" s="8"/>
      <c r="T609" s="8"/>
      <c r="U609" s="11">
        <v>1.1063002019999999</v>
      </c>
      <c r="V609" s="10">
        <v>-0.98473911000000003</v>
      </c>
    </row>
    <row r="610" spans="1:22" x14ac:dyDescent="0.2">
      <c r="A610">
        <v>2017</v>
      </c>
      <c r="B610">
        <v>9</v>
      </c>
      <c r="C610" s="12">
        <v>99.748199999999997</v>
      </c>
      <c r="D610" s="1">
        <v>246.435</v>
      </c>
      <c r="E610" s="1">
        <v>252.81200000000001</v>
      </c>
      <c r="F610" s="13">
        <v>1.1499999999999999</v>
      </c>
      <c r="G610" s="14">
        <v>4.3</v>
      </c>
      <c r="H610" s="13">
        <v>2.1</v>
      </c>
      <c r="I610" s="13">
        <v>0.18</v>
      </c>
      <c r="J610" s="8">
        <f t="shared" si="34"/>
        <v>7.3782E-2</v>
      </c>
      <c r="K610" s="15">
        <v>19745.592381005601</v>
      </c>
      <c r="L610" s="8">
        <f>help_quarterly_to_monthly!N610</f>
        <v>19855.630545086671</v>
      </c>
      <c r="M610" s="8">
        <f t="shared" si="33"/>
        <v>-0.5541912347291289</v>
      </c>
      <c r="N610" s="8"/>
      <c r="O610" s="1">
        <v>194.8</v>
      </c>
      <c r="P610" s="17">
        <v>-0.26194661366607502</v>
      </c>
      <c r="Q610" s="8"/>
      <c r="R610" s="8"/>
      <c r="S610" s="8"/>
      <c r="T610" s="8"/>
      <c r="U610" s="11">
        <v>1.1045355910000001</v>
      </c>
      <c r="V610" s="10">
        <v>-0.88192247999999995</v>
      </c>
    </row>
    <row r="611" spans="1:22" x14ac:dyDescent="0.2">
      <c r="A611">
        <v>2017</v>
      </c>
      <c r="B611">
        <v>10</v>
      </c>
      <c r="C611" s="12">
        <v>100.9893</v>
      </c>
      <c r="D611" s="1">
        <v>246.626</v>
      </c>
      <c r="E611" s="1">
        <v>253.52600000000001</v>
      </c>
      <c r="F611" s="13">
        <v>1.1499999999999999</v>
      </c>
      <c r="G611" s="14">
        <v>4.2</v>
      </c>
      <c r="H611" s="13">
        <v>1.96</v>
      </c>
      <c r="I611" s="13">
        <v>0.54</v>
      </c>
      <c r="J611" s="8">
        <f t="shared" si="34"/>
        <v>0.22134600000000001</v>
      </c>
      <c r="K611" s="15">
        <v>19761.873961022298</v>
      </c>
      <c r="L611" s="8">
        <f>help_quarterly_to_monthly!N611</f>
        <v>19887.710284002267</v>
      </c>
      <c r="M611" s="8">
        <f t="shared" si="33"/>
        <v>-0.63273409147150961</v>
      </c>
      <c r="N611" s="8"/>
      <c r="O611" s="1">
        <v>194.9</v>
      </c>
      <c r="P611" s="17">
        <v>-0.22508839426983901</v>
      </c>
      <c r="Q611" s="8"/>
      <c r="R611" s="8"/>
      <c r="S611" s="8"/>
      <c r="T611" s="8"/>
      <c r="U611" s="11">
        <v>1.1565669759999999</v>
      </c>
      <c r="V611" s="10">
        <v>-0.62534853999999995</v>
      </c>
    </row>
    <row r="612" spans="1:22" x14ac:dyDescent="0.2">
      <c r="A612">
        <v>2017</v>
      </c>
      <c r="B612">
        <v>11</v>
      </c>
      <c r="C612" s="12">
        <v>101.24930000000001</v>
      </c>
      <c r="D612" s="1">
        <v>247.28399999999999</v>
      </c>
      <c r="E612" s="1">
        <v>253.816</v>
      </c>
      <c r="F612" s="13">
        <v>1.1599999999999999</v>
      </c>
      <c r="G612" s="14">
        <v>4.2</v>
      </c>
      <c r="H612" s="13">
        <v>1.92</v>
      </c>
      <c r="I612" s="13">
        <v>0.23</v>
      </c>
      <c r="J612" s="8">
        <f t="shared" si="34"/>
        <v>9.4277E-2</v>
      </c>
      <c r="K612" s="15">
        <v>19910.618841633699</v>
      </c>
      <c r="L612" s="8">
        <f>help_quarterly_to_monthly!N612</f>
        <v>19919.841852530957</v>
      </c>
      <c r="M612" s="8">
        <f t="shared" si="33"/>
        <v>-4.6300623094985838E-2</v>
      </c>
      <c r="N612" s="8"/>
      <c r="O612" s="1">
        <v>195.9</v>
      </c>
      <c r="P612" s="17">
        <v>-0.14190382848111799</v>
      </c>
      <c r="Q612" s="8"/>
      <c r="R612" s="8"/>
      <c r="S612" s="8"/>
      <c r="T612" s="8"/>
      <c r="U612" s="11">
        <v>1.283581415</v>
      </c>
      <c r="V612" s="10">
        <v>-0.31675159000000003</v>
      </c>
    </row>
    <row r="613" spans="1:22" x14ac:dyDescent="0.2">
      <c r="A613">
        <v>2017</v>
      </c>
      <c r="B613">
        <v>12</v>
      </c>
      <c r="C613" s="12">
        <v>101.4871</v>
      </c>
      <c r="D613" s="1">
        <v>247.80500000000001</v>
      </c>
      <c r="E613" s="1">
        <v>254.34399999999999</v>
      </c>
      <c r="F613" s="13">
        <v>1.3</v>
      </c>
      <c r="G613" s="14">
        <v>4.0999999999999996</v>
      </c>
      <c r="H613" s="13">
        <v>1.82</v>
      </c>
      <c r="I613" s="13">
        <v>0.21</v>
      </c>
      <c r="J613" s="8">
        <f t="shared" si="34"/>
        <v>8.6078999999999989E-2</v>
      </c>
      <c r="K613" s="15">
        <v>19974.487100499198</v>
      </c>
      <c r="L613" s="8">
        <f>help_quarterly_to_monthly!N613</f>
        <v>19952.896390775011</v>
      </c>
      <c r="M613" s="8">
        <f t="shared" si="33"/>
        <v>0.10820839892782264</v>
      </c>
      <c r="N613" s="8"/>
      <c r="O613" s="1">
        <v>196.3</v>
      </c>
      <c r="P613" s="17">
        <v>-0.20117884700873201</v>
      </c>
      <c r="Q613" s="8"/>
      <c r="R613" s="8"/>
      <c r="S613" s="8"/>
      <c r="T613" s="8"/>
      <c r="U613" s="11">
        <v>1.4084604700000001</v>
      </c>
      <c r="V613" s="10">
        <v>-3.3392020000000001E-2</v>
      </c>
    </row>
    <row r="614" spans="1:22" x14ac:dyDescent="0.2">
      <c r="A614">
        <v>2018</v>
      </c>
      <c r="B614">
        <v>1</v>
      </c>
      <c r="C614" s="12">
        <v>101.48520000000001</v>
      </c>
      <c r="D614" s="1">
        <v>248.85900000000001</v>
      </c>
      <c r="E614" s="1">
        <v>255.20400000000001</v>
      </c>
      <c r="F614" s="13">
        <v>1.41</v>
      </c>
      <c r="G614" s="14">
        <v>4</v>
      </c>
      <c r="H614" s="13">
        <v>1.68</v>
      </c>
      <c r="I614" s="13">
        <v>-0.24</v>
      </c>
      <c r="J614" s="8">
        <f t="shared" si="34"/>
        <v>-9.8375999999999991E-2</v>
      </c>
      <c r="K614" s="15">
        <v>20001.757837292898</v>
      </c>
      <c r="L614" s="8">
        <f>help_quarterly_to_monthly!N614</f>
        <v>19986.005778977542</v>
      </c>
      <c r="M614" s="8">
        <f t="shared" si="33"/>
        <v>7.8815439610879778E-2</v>
      </c>
      <c r="N614" s="8"/>
      <c r="O614" s="1">
        <v>197.9</v>
      </c>
      <c r="P614" s="17">
        <v>-0.39589329678219098</v>
      </c>
      <c r="Q614" s="8"/>
      <c r="R614" s="8"/>
      <c r="S614" s="8"/>
      <c r="T614" s="8"/>
      <c r="U614" s="11">
        <v>1.3994853650000001</v>
      </c>
      <c r="V614" s="10">
        <v>0.22914439</v>
      </c>
    </row>
    <row r="615" spans="1:22" x14ac:dyDescent="0.2">
      <c r="A615">
        <v>2018</v>
      </c>
      <c r="B615">
        <v>2</v>
      </c>
      <c r="C615" s="12">
        <v>101.7319</v>
      </c>
      <c r="D615" s="1">
        <v>249.529</v>
      </c>
      <c r="E615" s="1">
        <v>255.71100000000001</v>
      </c>
      <c r="F615" s="13">
        <v>1.42</v>
      </c>
      <c r="G615" s="14">
        <v>4.0999999999999996</v>
      </c>
      <c r="H615" s="13">
        <v>1.65</v>
      </c>
      <c r="I615" s="13">
        <v>0.46</v>
      </c>
      <c r="J615" s="8">
        <f t="shared" si="34"/>
        <v>0.188554</v>
      </c>
      <c r="K615" s="15">
        <v>20097.441073939201</v>
      </c>
      <c r="L615" s="8">
        <f>help_quarterly_to_monthly!N615</f>
        <v>20019.170108155344</v>
      </c>
      <c r="M615" s="8">
        <f t="shared" si="33"/>
        <v>0.39098007240554455</v>
      </c>
      <c r="N615" s="8"/>
      <c r="O615" s="1">
        <v>199.3</v>
      </c>
      <c r="P615" s="17">
        <v>-0.246994986670133</v>
      </c>
      <c r="Q615" s="8"/>
      <c r="R615" s="8"/>
      <c r="S615" s="8"/>
      <c r="T615" s="8"/>
      <c r="U615" s="11">
        <v>1.5460206869999999</v>
      </c>
      <c r="V615" s="10">
        <v>0.58010026000000003</v>
      </c>
    </row>
    <row r="616" spans="1:22" x14ac:dyDescent="0.2">
      <c r="A616">
        <v>2018</v>
      </c>
      <c r="B616">
        <v>3</v>
      </c>
      <c r="C616" s="12">
        <v>102.1943</v>
      </c>
      <c r="D616" s="1">
        <v>249.577</v>
      </c>
      <c r="E616" s="1">
        <v>256.27100000000002</v>
      </c>
      <c r="F616" s="13">
        <v>1.51</v>
      </c>
      <c r="G616" s="14">
        <v>4</v>
      </c>
      <c r="H616" s="13">
        <v>1.8</v>
      </c>
      <c r="I616" s="13">
        <v>0.09</v>
      </c>
      <c r="J616" s="8">
        <f t="shared" si="34"/>
        <v>3.6891E-2</v>
      </c>
      <c r="K616" s="15">
        <v>20032.989868416102</v>
      </c>
      <c r="L616" s="8">
        <f>help_quarterly_to_monthly!N616</f>
        <v>20053.294927750125</v>
      </c>
      <c r="M616" s="8">
        <f t="shared" si="33"/>
        <v>-0.10125547650488009</v>
      </c>
      <c r="N616" s="8"/>
      <c r="O616" s="1">
        <v>199.3</v>
      </c>
      <c r="P616" s="17">
        <v>-0.106775235363839</v>
      </c>
      <c r="Q616" s="8"/>
      <c r="R616" s="8"/>
      <c r="S616" s="8"/>
      <c r="T616" s="8"/>
      <c r="U616" s="11">
        <v>1.646319034</v>
      </c>
      <c r="V616" s="10">
        <v>0.79733659000000001</v>
      </c>
    </row>
    <row r="617" spans="1:22" x14ac:dyDescent="0.2">
      <c r="A617">
        <v>2018</v>
      </c>
      <c r="B617">
        <v>4</v>
      </c>
      <c r="C617" s="12">
        <v>103.35509999999999</v>
      </c>
      <c r="D617" s="1">
        <v>250.227</v>
      </c>
      <c r="E617" s="1">
        <v>256.63</v>
      </c>
      <c r="F617" s="13">
        <v>1.69</v>
      </c>
      <c r="G617" s="14">
        <v>4</v>
      </c>
      <c r="H617" s="13">
        <v>1.8</v>
      </c>
      <c r="I617" s="13">
        <v>0.4</v>
      </c>
      <c r="J617" s="8">
        <f t="shared" si="34"/>
        <v>0.16395999999999999</v>
      </c>
      <c r="K617" s="15">
        <v>20090.2886584759</v>
      </c>
      <c r="L617" s="8">
        <f>help_quarterly_to_monthly!N617</f>
        <v>20087.477916754866</v>
      </c>
      <c r="M617" s="8">
        <f t="shared" si="33"/>
        <v>1.3992506837756657E-2</v>
      </c>
      <c r="N617" s="8"/>
      <c r="O617" s="1">
        <v>200.3</v>
      </c>
      <c r="P617" s="17">
        <v>-0.27974148176455299</v>
      </c>
      <c r="Q617" s="8"/>
      <c r="R617" s="8"/>
      <c r="S617" s="8"/>
      <c r="T617" s="8"/>
      <c r="U617" s="11">
        <v>1.7051157370000001</v>
      </c>
      <c r="V617" s="10">
        <v>0.94932534000000002</v>
      </c>
    </row>
    <row r="618" spans="1:22" x14ac:dyDescent="0.2">
      <c r="A618">
        <v>2018</v>
      </c>
      <c r="B618">
        <v>5</v>
      </c>
      <c r="C618" s="12">
        <v>102.381</v>
      </c>
      <c r="D618" s="1">
        <v>250.792</v>
      </c>
      <c r="E618" s="1">
        <v>257.14499999999998</v>
      </c>
      <c r="F618" s="13">
        <v>1.7</v>
      </c>
      <c r="G618" s="14">
        <v>3.8</v>
      </c>
      <c r="H618" s="13">
        <v>1.85</v>
      </c>
      <c r="I618" s="13">
        <v>-0.18</v>
      </c>
      <c r="J618" s="8">
        <f t="shared" si="34"/>
        <v>-7.3782E-2</v>
      </c>
      <c r="K618" s="15">
        <v>20178.4700125528</v>
      </c>
      <c r="L618" s="8">
        <f>help_quarterly_to_monthly!N618</f>
        <v>20121.719174325488</v>
      </c>
      <c r="M618" s="8">
        <f t="shared" si="33"/>
        <v>0.28203772120884985</v>
      </c>
      <c r="N618" s="8"/>
      <c r="O618" s="1">
        <v>203.2</v>
      </c>
      <c r="P618" s="17">
        <v>-0.191971575757763</v>
      </c>
      <c r="Q618" s="8"/>
      <c r="R618" s="8"/>
      <c r="S618" s="8"/>
      <c r="T618" s="8"/>
      <c r="U618" s="11">
        <v>1.769170334</v>
      </c>
      <c r="V618" s="10">
        <v>1.09358775</v>
      </c>
    </row>
    <row r="619" spans="1:22" x14ac:dyDescent="0.2">
      <c r="A619">
        <v>2018</v>
      </c>
      <c r="B619">
        <v>6</v>
      </c>
      <c r="C619" s="12">
        <v>103.2256</v>
      </c>
      <c r="D619" s="1">
        <v>251.018</v>
      </c>
      <c r="E619" s="1">
        <v>257.399</v>
      </c>
      <c r="F619" s="13">
        <v>1.82</v>
      </c>
      <c r="G619" s="14">
        <v>4</v>
      </c>
      <c r="H619" s="13">
        <v>1.92</v>
      </c>
      <c r="I619" s="13">
        <v>0.22</v>
      </c>
      <c r="J619" s="8">
        <f t="shared" si="34"/>
        <v>9.0177999999999994E-2</v>
      </c>
      <c r="K619" s="15">
        <v>20182.663270147899</v>
      </c>
      <c r="L619" s="8">
        <f>help_quarterly_to_monthly!N619</f>
        <v>20156.441439862079</v>
      </c>
      <c r="M619" s="8">
        <f t="shared" si="33"/>
        <v>0.13009156583543291</v>
      </c>
      <c r="N619" s="8"/>
      <c r="O619" s="1">
        <v>204.2</v>
      </c>
      <c r="P619" s="17">
        <v>2.27994887379162E-2</v>
      </c>
      <c r="Q619" s="8"/>
      <c r="R619" s="8"/>
      <c r="S619" s="8"/>
      <c r="T619" s="8"/>
      <c r="U619" s="11">
        <v>1.8900224940000001</v>
      </c>
      <c r="V619" s="10">
        <v>1.07034677</v>
      </c>
    </row>
    <row r="620" spans="1:22" x14ac:dyDescent="0.2">
      <c r="A620">
        <v>2018</v>
      </c>
      <c r="B620">
        <v>7</v>
      </c>
      <c r="C620" s="12">
        <v>103.3561</v>
      </c>
      <c r="D620" s="1">
        <v>251.214</v>
      </c>
      <c r="E620" s="1">
        <v>257.69900000000001</v>
      </c>
      <c r="F620" s="13">
        <v>1.91</v>
      </c>
      <c r="G620" s="14">
        <v>3.8</v>
      </c>
      <c r="H620" s="13">
        <v>1.9</v>
      </c>
      <c r="I620" s="13">
        <v>0.03</v>
      </c>
      <c r="J620" s="8">
        <f t="shared" si="34"/>
        <v>1.2296999999999999E-2</v>
      </c>
      <c r="K620" s="15">
        <v>20258.1877937688</v>
      </c>
      <c r="L620" s="8">
        <f>help_quarterly_to_monthly!N620</f>
        <v>20191.223622531706</v>
      </c>
      <c r="M620" s="8">
        <f t="shared" si="33"/>
        <v>0.33164989150220592</v>
      </c>
      <c r="N620" s="8"/>
      <c r="O620" s="1">
        <v>204.3</v>
      </c>
      <c r="P620" s="17">
        <v>-0.13012215759721299</v>
      </c>
      <c r="Q620" s="8"/>
      <c r="R620" s="8"/>
      <c r="S620" s="8"/>
      <c r="T620" s="8"/>
      <c r="U620" s="11">
        <v>1.9186714579999999</v>
      </c>
      <c r="V620" s="10">
        <v>1.18938794</v>
      </c>
    </row>
    <row r="621" spans="1:22" x14ac:dyDescent="0.2">
      <c r="A621">
        <v>2018</v>
      </c>
      <c r="B621">
        <v>8</v>
      </c>
      <c r="C621" s="12">
        <v>104.0585</v>
      </c>
      <c r="D621" s="1">
        <v>251.66300000000001</v>
      </c>
      <c r="E621" s="1">
        <v>257.89100000000002</v>
      </c>
      <c r="F621" s="13">
        <v>1.91</v>
      </c>
      <c r="G621" s="14">
        <v>3.8</v>
      </c>
      <c r="H621" s="13">
        <v>1.88</v>
      </c>
      <c r="I621" s="13">
        <v>0.3</v>
      </c>
      <c r="J621" s="8">
        <f t="shared" si="34"/>
        <v>0.12297</v>
      </c>
      <c r="K621" s="15">
        <v>20287.976195183299</v>
      </c>
      <c r="L621" s="8">
        <f>help_quarterly_to_monthly!N621</f>
        <v>20226.065825727983</v>
      </c>
      <c r="M621" s="8">
        <f t="shared" si="33"/>
        <v>0.30609200023745675</v>
      </c>
      <c r="N621" s="8"/>
      <c r="O621" s="1">
        <v>203.4</v>
      </c>
      <c r="P621" s="17">
        <v>-9.7685763943805404E-2</v>
      </c>
      <c r="Q621" s="8"/>
      <c r="R621" s="8"/>
      <c r="S621" s="8"/>
      <c r="T621" s="8"/>
      <c r="U621" s="11">
        <v>2.0107140819999998</v>
      </c>
      <c r="V621" s="10">
        <v>1.2763972400000001</v>
      </c>
    </row>
    <row r="622" spans="1:22" x14ac:dyDescent="0.2">
      <c r="A622">
        <v>2018</v>
      </c>
      <c r="B622">
        <v>9</v>
      </c>
      <c r="C622" s="12">
        <v>104.10380000000001</v>
      </c>
      <c r="D622" s="1">
        <v>252.18199999999999</v>
      </c>
      <c r="E622" s="1">
        <v>258.36799999999999</v>
      </c>
      <c r="F622" s="13">
        <v>1.95</v>
      </c>
      <c r="G622" s="14">
        <v>3.7</v>
      </c>
      <c r="H622" s="13">
        <v>1.88</v>
      </c>
      <c r="I622" s="13">
        <v>0</v>
      </c>
      <c r="J622" s="8">
        <f t="shared" si="34"/>
        <v>0</v>
      </c>
      <c r="K622" s="15">
        <v>20282.320836421099</v>
      </c>
      <c r="L622" s="8">
        <f>help_quarterly_to_monthly!N622</f>
        <v>20261.148134477466</v>
      </c>
      <c r="M622" s="8">
        <f t="shared" si="33"/>
        <v>0.10449902346651996</v>
      </c>
      <c r="N622" s="8"/>
      <c r="O622" s="1">
        <v>203.6</v>
      </c>
      <c r="P622" s="17">
        <v>-0.176859667048054</v>
      </c>
      <c r="Q622" s="8"/>
      <c r="R622" s="8"/>
      <c r="S622" s="8"/>
      <c r="T622" s="8"/>
      <c r="U622" s="11">
        <v>2.1654181349999999</v>
      </c>
      <c r="V622" s="10">
        <v>1.5352882999999999</v>
      </c>
    </row>
    <row r="623" spans="1:22" x14ac:dyDescent="0.2">
      <c r="A623">
        <v>2018</v>
      </c>
      <c r="B623">
        <v>10</v>
      </c>
      <c r="C623" s="12">
        <v>103.9297</v>
      </c>
      <c r="D623" s="1">
        <v>252.77199999999999</v>
      </c>
      <c r="E623" s="1">
        <v>258.91699999999997</v>
      </c>
      <c r="F623" s="13">
        <v>2.19</v>
      </c>
      <c r="G623" s="14">
        <v>3.8</v>
      </c>
      <c r="H623" s="13">
        <v>1.92</v>
      </c>
      <c r="I623" s="13">
        <v>-0.24</v>
      </c>
      <c r="J623" s="8">
        <f t="shared" si="34"/>
        <v>-9.8375999999999991E-2</v>
      </c>
      <c r="K623" s="15">
        <v>20285.531009280799</v>
      </c>
      <c r="L623" s="8">
        <f>help_quarterly_to_monthly!N623</f>
        <v>20296.291293834136</v>
      </c>
      <c r="M623" s="8">
        <f t="shared" ref="M623:M644" si="35">(K623/L623-1)*100</f>
        <v>-5.3016013603457424E-2</v>
      </c>
      <c r="N623" s="8"/>
      <c r="O623" s="1">
        <v>204.6</v>
      </c>
      <c r="P623" s="17">
        <v>-7.6096771022424702E-3</v>
      </c>
      <c r="Q623" s="8"/>
      <c r="R623" s="8"/>
      <c r="S623" s="8"/>
      <c r="T623" s="8"/>
      <c r="U623" s="11">
        <v>2.2995241200000001</v>
      </c>
      <c r="V623" s="10">
        <v>1.7619857800000001</v>
      </c>
    </row>
    <row r="624" spans="1:22" x14ac:dyDescent="0.2">
      <c r="A624">
        <v>2018</v>
      </c>
      <c r="B624">
        <v>11</v>
      </c>
      <c r="C624" s="12">
        <v>104.01260000000001</v>
      </c>
      <c r="D624" s="1">
        <v>252.59399999999999</v>
      </c>
      <c r="E624" s="1">
        <v>259.43900000000002</v>
      </c>
      <c r="F624" s="13">
        <v>2.2000000000000002</v>
      </c>
      <c r="G624" s="14">
        <v>3.8</v>
      </c>
      <c r="H624" s="13">
        <v>2.1</v>
      </c>
      <c r="I624" s="13">
        <v>0</v>
      </c>
      <c r="J624" s="8">
        <f t="shared" si="34"/>
        <v>0</v>
      </c>
      <c r="K624" s="15">
        <v>20302.418572030299</v>
      </c>
      <c r="L624" s="8">
        <f>help_quarterly_to_monthly!N624</f>
        <v>20331.495409344036</v>
      </c>
      <c r="M624" s="8">
        <f t="shared" si="35"/>
        <v>-0.14301376621993489</v>
      </c>
      <c r="N624" s="8"/>
      <c r="O624" s="1">
        <v>202.3</v>
      </c>
      <c r="P624" s="17">
        <v>0.140343863119787</v>
      </c>
      <c r="Q624" s="8"/>
      <c r="R624" s="8"/>
      <c r="S624" s="8"/>
      <c r="T624" s="8"/>
      <c r="U624" s="11">
        <v>2.4030067490000002</v>
      </c>
      <c r="V624" s="10">
        <v>1.8978837500000001</v>
      </c>
    </row>
    <row r="625" spans="1:22" x14ac:dyDescent="0.2">
      <c r="A625">
        <v>2018</v>
      </c>
      <c r="B625">
        <v>12</v>
      </c>
      <c r="C625" s="12">
        <v>104.04510000000001</v>
      </c>
      <c r="D625" s="1">
        <v>252.767</v>
      </c>
      <c r="E625" s="1">
        <v>260.06299999999999</v>
      </c>
      <c r="F625" s="13">
        <v>2.27</v>
      </c>
      <c r="G625" s="14">
        <v>3.9</v>
      </c>
      <c r="H625" s="13">
        <v>2.2999999999999998</v>
      </c>
      <c r="I625" s="13">
        <v>-0.13</v>
      </c>
      <c r="J625" s="8">
        <f t="shared" si="34"/>
        <v>-5.3287000000000001E-2</v>
      </c>
      <c r="K625" s="15">
        <v>20326.681268198001</v>
      </c>
      <c r="L625" s="8">
        <f>help_quarterly_to_monthly!N625</f>
        <v>20366.909270288572</v>
      </c>
      <c r="M625" s="8">
        <f t="shared" si="35"/>
        <v>-0.19751647909217462</v>
      </c>
      <c r="N625" s="8"/>
      <c r="O625" s="1">
        <v>201</v>
      </c>
      <c r="P625" s="17">
        <v>0.33487457361432599</v>
      </c>
      <c r="Q625" s="8"/>
      <c r="R625" s="8"/>
      <c r="S625" s="8"/>
      <c r="T625" s="8"/>
      <c r="U625" s="11">
        <v>2.5308688140000002</v>
      </c>
      <c r="V625" s="10">
        <v>2.0752688799999999</v>
      </c>
    </row>
    <row r="626" spans="1:22" x14ac:dyDescent="0.2">
      <c r="A626">
        <v>2019</v>
      </c>
      <c r="B626">
        <v>1</v>
      </c>
      <c r="C626" s="12">
        <v>103.35980000000001</v>
      </c>
      <c r="D626" s="1">
        <v>252.56100000000001</v>
      </c>
      <c r="E626" s="1">
        <v>260.76600000000002</v>
      </c>
      <c r="F626" s="13">
        <v>2.4</v>
      </c>
      <c r="G626" s="14">
        <v>4</v>
      </c>
      <c r="H626" s="13">
        <v>2.41</v>
      </c>
      <c r="I626" s="13">
        <v>-0.35</v>
      </c>
      <c r="J626" s="8">
        <f t="shared" si="34"/>
        <v>-0.14346499999999998</v>
      </c>
      <c r="K626" s="15">
        <v>20439.927795981999</v>
      </c>
      <c r="L626" s="8">
        <f>help_quarterly_to_monthly!N626</f>
        <v>20402.384815901274</v>
      </c>
      <c r="M626" s="8">
        <f t="shared" si="35"/>
        <v>0.18401270449259766</v>
      </c>
      <c r="N626" s="8"/>
      <c r="O626" s="1">
        <v>199.1</v>
      </c>
      <c r="P626" s="17">
        <v>0.16346165562541001</v>
      </c>
      <c r="Q626" s="8"/>
      <c r="R626" s="8"/>
      <c r="S626" s="8"/>
      <c r="T626" s="8"/>
      <c r="U626" s="11">
        <v>2.4940029479999999</v>
      </c>
      <c r="V626" s="10">
        <v>1.9391263599999999</v>
      </c>
    </row>
    <row r="627" spans="1:22" x14ac:dyDescent="0.2">
      <c r="A627">
        <v>2019</v>
      </c>
      <c r="B627">
        <v>2</v>
      </c>
      <c r="C627" s="12">
        <v>102.82510000000001</v>
      </c>
      <c r="D627" s="1">
        <v>253.31899999999999</v>
      </c>
      <c r="E627" s="1">
        <v>261.18599999999998</v>
      </c>
      <c r="F627" s="13">
        <v>2.4</v>
      </c>
      <c r="G627" s="14">
        <v>3.8</v>
      </c>
      <c r="H627" s="13">
        <v>2.27</v>
      </c>
      <c r="I627" s="13">
        <v>-0.4</v>
      </c>
      <c r="J627" s="8">
        <f t="shared" si="34"/>
        <v>-0.16395999999999999</v>
      </c>
      <c r="K627" s="15">
        <v>20397.220863696799</v>
      </c>
      <c r="L627" s="8">
        <f>help_quarterly_to_monthly!N627</f>
        <v>20437.922153625834</v>
      </c>
      <c r="M627" s="8">
        <f t="shared" si="35"/>
        <v>-0.19914592894079153</v>
      </c>
      <c r="N627" s="8"/>
      <c r="O627" s="1">
        <v>199.2</v>
      </c>
      <c r="P627" s="17">
        <v>5.00474196716287E-2</v>
      </c>
      <c r="Q627" s="8"/>
      <c r="R627" s="8"/>
      <c r="S627" s="8"/>
      <c r="T627" s="8"/>
      <c r="U627" s="11">
        <v>2.455418962</v>
      </c>
      <c r="V627" s="10">
        <v>1.80245046</v>
      </c>
    </row>
    <row r="628" spans="1:22" x14ac:dyDescent="0.2">
      <c r="A628">
        <v>2019</v>
      </c>
      <c r="B628">
        <v>3</v>
      </c>
      <c r="C628" s="12">
        <v>102.8361</v>
      </c>
      <c r="D628" s="1">
        <v>254.27699999999999</v>
      </c>
      <c r="E628" s="1">
        <v>261.56700000000001</v>
      </c>
      <c r="F628" s="13">
        <v>2.41</v>
      </c>
      <c r="G628" s="14">
        <v>3.8</v>
      </c>
      <c r="H628" s="13">
        <v>2.27</v>
      </c>
      <c r="I628" s="13">
        <v>-0.09</v>
      </c>
      <c r="J628" s="8">
        <f t="shared" si="34"/>
        <v>-3.6891E-2</v>
      </c>
      <c r="K628" s="15">
        <v>20457.796857785299</v>
      </c>
      <c r="L628" s="8">
        <f>help_quarterly_to_monthly!N628</f>
        <v>20473.701941161726</v>
      </c>
      <c r="M628" s="8">
        <f t="shared" si="35"/>
        <v>-7.7685429934148953E-2</v>
      </c>
      <c r="N628" s="8"/>
      <c r="O628" s="1">
        <v>200.8</v>
      </c>
      <c r="P628" s="17">
        <v>-0.12717018945521999</v>
      </c>
      <c r="Q628" s="8"/>
      <c r="R628" s="8"/>
      <c r="S628" s="8"/>
      <c r="T628" s="8"/>
      <c r="U628" s="11">
        <v>2.40345582</v>
      </c>
      <c r="V628" s="10">
        <v>1.6995034</v>
      </c>
    </row>
    <row r="629" spans="1:22" x14ac:dyDescent="0.2">
      <c r="A629">
        <v>2019</v>
      </c>
      <c r="B629">
        <v>4</v>
      </c>
      <c r="C629" s="12">
        <v>102.2748</v>
      </c>
      <c r="D629" s="1">
        <v>255.233</v>
      </c>
      <c r="E629" s="1">
        <v>261.99700000000001</v>
      </c>
      <c r="F629" s="13">
        <v>2.42</v>
      </c>
      <c r="G629" s="14">
        <v>3.7</v>
      </c>
      <c r="H629" s="13">
        <v>2.17</v>
      </c>
      <c r="I629" s="13">
        <v>-0.51</v>
      </c>
      <c r="J629" s="8">
        <f t="shared" si="34"/>
        <v>-0.20904899999999998</v>
      </c>
      <c r="K629" s="15">
        <v>20529.706072720299</v>
      </c>
      <c r="L629" s="8">
        <f>help_quarterly_to_monthly!N629</f>
        <v>20509.544366826249</v>
      </c>
      <c r="M629" s="8">
        <f t="shared" si="35"/>
        <v>9.8304016576111763E-2</v>
      </c>
      <c r="N629" s="8"/>
      <c r="O629" s="1">
        <v>202.1</v>
      </c>
      <c r="P629" s="17">
        <v>-2.04926881153316E-2</v>
      </c>
      <c r="Q629" s="8"/>
      <c r="R629" s="8"/>
      <c r="S629" s="8"/>
      <c r="T629" s="8"/>
      <c r="U629" s="11">
        <v>2.4087304469999999</v>
      </c>
      <c r="V629" s="10">
        <v>1.4969966400000001</v>
      </c>
    </row>
    <row r="630" spans="1:22" x14ac:dyDescent="0.2">
      <c r="A630">
        <v>2019</v>
      </c>
      <c r="B630">
        <v>5</v>
      </c>
      <c r="C630" s="12">
        <v>102.41759999999999</v>
      </c>
      <c r="D630" s="1">
        <v>255.29599999999999</v>
      </c>
      <c r="E630" s="1">
        <v>262.21699999999998</v>
      </c>
      <c r="F630" s="13">
        <v>2.39</v>
      </c>
      <c r="G630" s="14">
        <v>3.6</v>
      </c>
      <c r="H630" s="13">
        <v>2.23</v>
      </c>
      <c r="I630" s="13">
        <v>0.01</v>
      </c>
      <c r="J630" s="8">
        <f t="shared" si="34"/>
        <v>4.0990000000000002E-3</v>
      </c>
      <c r="K630" s="15">
        <v>20572.837389015898</v>
      </c>
      <c r="L630" s="8">
        <f>help_quarterly_to_monthly!N630</f>
        <v>20545.449540277197</v>
      </c>
      <c r="M630" s="8">
        <f t="shared" si="35"/>
        <v>0.13330372102595689</v>
      </c>
      <c r="N630" s="8"/>
      <c r="O630" s="1">
        <v>201.7</v>
      </c>
      <c r="P630" s="17">
        <v>-2.1567949276644301E-2</v>
      </c>
      <c r="Q630" s="8"/>
      <c r="R630" s="8"/>
      <c r="S630" s="8"/>
      <c r="T630" s="8"/>
      <c r="U630" s="11">
        <v>2.4144682240000002</v>
      </c>
      <c r="V630" s="10">
        <v>1.39997846</v>
      </c>
    </row>
    <row r="631" spans="1:22" x14ac:dyDescent="0.2">
      <c r="A631">
        <v>2019</v>
      </c>
      <c r="B631">
        <v>6</v>
      </c>
      <c r="C631" s="12">
        <v>102.5425</v>
      </c>
      <c r="D631" s="1">
        <v>255.21299999999999</v>
      </c>
      <c r="E631" s="1">
        <v>262.73899999999998</v>
      </c>
      <c r="F631" s="13">
        <v>2.38</v>
      </c>
      <c r="G631" s="14">
        <v>3.6</v>
      </c>
      <c r="H631" s="13">
        <v>2.39</v>
      </c>
      <c r="I631" s="13">
        <v>0.06</v>
      </c>
      <c r="J631" s="8">
        <f t="shared" si="34"/>
        <v>2.4593999999999998E-2</v>
      </c>
      <c r="K631" s="15">
        <v>20704.3149162351</v>
      </c>
      <c r="L631" s="8">
        <f>help_quarterly_to_monthly!N631</f>
        <v>20581.263048809011</v>
      </c>
      <c r="M631" s="8">
        <f t="shared" si="35"/>
        <v>0.59788297314051775</v>
      </c>
      <c r="N631" s="8"/>
      <c r="O631" s="1">
        <v>200.3</v>
      </c>
      <c r="P631" s="17">
        <v>-6.7412057426392497E-3</v>
      </c>
      <c r="Q631" s="8"/>
      <c r="R631" s="8"/>
      <c r="S631" s="8"/>
      <c r="T631" s="8"/>
      <c r="U631" s="11">
        <v>2.1857197030000002</v>
      </c>
      <c r="V631" s="10">
        <v>0.75480627</v>
      </c>
    </row>
    <row r="632" spans="1:22" x14ac:dyDescent="0.2">
      <c r="A632">
        <v>2019</v>
      </c>
      <c r="B632">
        <v>7</v>
      </c>
      <c r="C632" s="12">
        <v>102.0057</v>
      </c>
      <c r="D632" s="1">
        <v>255.80199999999999</v>
      </c>
      <c r="E632" s="1">
        <v>263.27999999999997</v>
      </c>
      <c r="F632" s="13">
        <v>2.4</v>
      </c>
      <c r="G632" s="14">
        <v>3.7</v>
      </c>
      <c r="H632" s="13">
        <v>2.2200000000000002</v>
      </c>
      <c r="I632" s="13">
        <v>-0.37</v>
      </c>
      <c r="J632" s="8">
        <f t="shared" si="34"/>
        <v>-0.15166299999999999</v>
      </c>
      <c r="K632" s="15">
        <v>20808.180740899799</v>
      </c>
      <c r="L632" s="8">
        <f>help_quarterly_to_monthly!N632</f>
        <v>20617.138985149475</v>
      </c>
      <c r="M632" s="8">
        <f t="shared" si="35"/>
        <v>0.92661622879843808</v>
      </c>
      <c r="N632" s="8"/>
      <c r="O632" s="1">
        <v>200.7</v>
      </c>
      <c r="P632" s="17">
        <v>-5.7389977419843599E-2</v>
      </c>
      <c r="Q632" s="8"/>
      <c r="R632" s="8"/>
      <c r="S632" s="8"/>
      <c r="T632" s="8"/>
      <c r="U632" s="11">
        <v>2.1720244160000002</v>
      </c>
      <c r="V632" s="10">
        <v>0.60424159</v>
      </c>
    </row>
    <row r="633" spans="1:22" x14ac:dyDescent="0.2">
      <c r="A633">
        <v>2019</v>
      </c>
      <c r="B633">
        <v>8</v>
      </c>
      <c r="C633" s="12">
        <v>102.7814</v>
      </c>
      <c r="D633" s="1">
        <v>256.036</v>
      </c>
      <c r="E633" s="1">
        <v>263.87700000000001</v>
      </c>
      <c r="F633" s="13">
        <v>2.13</v>
      </c>
      <c r="G633" s="14">
        <v>3.6</v>
      </c>
      <c r="H633" s="13">
        <v>2.2400000000000002</v>
      </c>
      <c r="I633" s="13">
        <v>0.19</v>
      </c>
      <c r="J633" s="8">
        <f t="shared" si="34"/>
        <v>7.7880999999999992E-2</v>
      </c>
      <c r="K633" s="15">
        <v>20841.652456052601</v>
      </c>
      <c r="L633" s="8">
        <f>help_quarterly_to_monthly!N633</f>
        <v>20653.077458118816</v>
      </c>
      <c r="M633" s="8">
        <f t="shared" si="35"/>
        <v>0.91306004306712651</v>
      </c>
      <c r="N633" s="8"/>
      <c r="O633" s="1">
        <v>199.2</v>
      </c>
      <c r="P633" s="17">
        <v>-0.15902071230554399</v>
      </c>
      <c r="Q633" s="8"/>
      <c r="R633" s="8"/>
      <c r="S633" s="8"/>
      <c r="T633" s="8"/>
      <c r="U633" s="11">
        <v>2.0204607569999999</v>
      </c>
      <c r="V633" s="10">
        <v>0.18810704</v>
      </c>
    </row>
    <row r="634" spans="1:22" x14ac:dyDescent="0.2">
      <c r="A634">
        <v>2019</v>
      </c>
      <c r="B634">
        <v>9</v>
      </c>
      <c r="C634" s="12">
        <v>102.4601</v>
      </c>
      <c r="D634" s="1">
        <v>256.43</v>
      </c>
      <c r="E634" s="1">
        <v>264.38799999999998</v>
      </c>
      <c r="F634" s="13">
        <v>2.04</v>
      </c>
      <c r="G634" s="14">
        <v>3.5</v>
      </c>
      <c r="H634" s="13">
        <v>2.21</v>
      </c>
      <c r="I634" s="13">
        <v>-0.42</v>
      </c>
      <c r="J634" s="8">
        <f t="shared" si="34"/>
        <v>-0.17215799999999998</v>
      </c>
      <c r="K634" s="15">
        <v>20880.136882141302</v>
      </c>
      <c r="L634" s="8">
        <f>help_quarterly_to_monthly!N634</f>
        <v>20688.010355702474</v>
      </c>
      <c r="M634" s="8">
        <f t="shared" si="35"/>
        <v>0.9286853744534751</v>
      </c>
      <c r="N634" s="8"/>
      <c r="O634" s="1">
        <v>198.4</v>
      </c>
      <c r="P634" s="17">
        <v>-0.23893411018548</v>
      </c>
      <c r="Q634" s="8"/>
      <c r="R634" s="8"/>
      <c r="S634" s="8"/>
      <c r="T634" s="8"/>
      <c r="U634" s="11">
        <v>1.9583681420000001</v>
      </c>
      <c r="V634" s="10">
        <v>0.20379291999999999</v>
      </c>
    </row>
    <row r="635" spans="1:22" x14ac:dyDescent="0.2">
      <c r="A635">
        <v>2019</v>
      </c>
      <c r="B635">
        <v>10</v>
      </c>
      <c r="C635" s="12">
        <v>101.5878</v>
      </c>
      <c r="D635" s="1">
        <v>257.15499999999997</v>
      </c>
      <c r="E635" s="1">
        <v>264.97000000000003</v>
      </c>
      <c r="F635" s="13">
        <v>1.83</v>
      </c>
      <c r="G635" s="14">
        <v>3.6</v>
      </c>
      <c r="H635" s="13">
        <v>2.21</v>
      </c>
      <c r="I635" s="13">
        <v>-0.78</v>
      </c>
      <c r="J635" s="8">
        <f t="shared" si="34"/>
        <v>-0.31972200000000001</v>
      </c>
      <c r="K635" s="15">
        <v>20901.1951201476</v>
      </c>
      <c r="L635" s="8">
        <f>help_quarterly_to_monthly!N635</f>
        <v>20723.002339266674</v>
      </c>
      <c r="M635" s="8">
        <f t="shared" si="35"/>
        <v>0.85987917177079431</v>
      </c>
      <c r="N635" s="8"/>
      <c r="O635" s="1">
        <v>198.6</v>
      </c>
      <c r="P635" s="17">
        <v>-0.23491956135653999</v>
      </c>
      <c r="Q635" s="8"/>
      <c r="R635" s="8"/>
      <c r="S635" s="8"/>
      <c r="T635" s="8"/>
      <c r="U635" s="11">
        <v>1.655518738</v>
      </c>
      <c r="V635" s="10">
        <v>-0.22334293</v>
      </c>
    </row>
    <row r="636" spans="1:22" x14ac:dyDescent="0.2">
      <c r="A636">
        <v>2019</v>
      </c>
      <c r="B636">
        <v>11</v>
      </c>
      <c r="C636" s="12">
        <v>102.1494</v>
      </c>
      <c r="D636" s="1">
        <v>257.87900000000002</v>
      </c>
      <c r="E636" s="1">
        <v>265.548</v>
      </c>
      <c r="F636" s="13">
        <v>1.55</v>
      </c>
      <c r="G636" s="14">
        <v>3.6</v>
      </c>
      <c r="H636" s="13">
        <v>2.13</v>
      </c>
      <c r="I636" s="13">
        <v>0.21</v>
      </c>
      <c r="J636" s="8">
        <f t="shared" si="34"/>
        <v>8.6078999999999989E-2</v>
      </c>
      <c r="K636" s="15">
        <v>21031.697173927201</v>
      </c>
      <c r="L636" s="8">
        <f>help_quarterly_to_monthly!N636</f>
        <v>20758.053508750323</v>
      </c>
      <c r="M636" s="8">
        <f t="shared" si="35"/>
        <v>1.3182530099054235</v>
      </c>
      <c r="N636" s="8"/>
      <c r="O636" s="1">
        <v>199</v>
      </c>
      <c r="P636" s="17">
        <v>-0.18572354186092499</v>
      </c>
      <c r="Q636" s="8"/>
      <c r="R636" s="8"/>
      <c r="S636" s="8"/>
      <c r="T636" s="8"/>
      <c r="U636" s="11">
        <v>1.638591041</v>
      </c>
      <c r="V636" s="10">
        <v>-0.34236113000000001</v>
      </c>
    </row>
    <row r="637" spans="1:22" x14ac:dyDescent="0.2">
      <c r="A637">
        <v>2019</v>
      </c>
      <c r="B637">
        <v>12</v>
      </c>
      <c r="C637" s="12">
        <v>101.9421</v>
      </c>
      <c r="D637" s="1">
        <v>258.63</v>
      </c>
      <c r="E637" s="1">
        <v>266.02</v>
      </c>
      <c r="F637" s="13">
        <v>1.55</v>
      </c>
      <c r="G637" s="14">
        <v>3.6</v>
      </c>
      <c r="H637" s="13">
        <v>2.02</v>
      </c>
      <c r="I637" s="13">
        <v>-0.35</v>
      </c>
      <c r="J637" s="8">
        <f t="shared" si="34"/>
        <v>-0.14346499999999998</v>
      </c>
      <c r="K637" s="15">
        <v>21023.635390596799</v>
      </c>
      <c r="L637" s="8">
        <f>help_quarterly_to_monthly!N637</f>
        <v>20792.591260868001</v>
      </c>
      <c r="M637" s="8">
        <f t="shared" si="35"/>
        <v>1.111184877488669</v>
      </c>
      <c r="N637" s="8"/>
      <c r="O637" s="1">
        <v>199</v>
      </c>
      <c r="P637" s="17">
        <v>-0.30294852199840999</v>
      </c>
      <c r="Q637" s="8"/>
      <c r="R637" s="8"/>
      <c r="S637" s="8"/>
      <c r="T637" s="8"/>
      <c r="U637" s="11">
        <v>1.608781137</v>
      </c>
      <c r="V637" s="10">
        <v>-0.29121844000000002</v>
      </c>
    </row>
    <row r="638" spans="1:22" x14ac:dyDescent="0.2">
      <c r="A638">
        <v>2020</v>
      </c>
      <c r="B638">
        <v>1</v>
      </c>
      <c r="C638" s="12">
        <v>101.3372</v>
      </c>
      <c r="D638" s="1">
        <v>259.12700000000001</v>
      </c>
      <c r="E638" s="1">
        <v>266.71600000000001</v>
      </c>
      <c r="F638" s="13">
        <v>1.55</v>
      </c>
      <c r="G638" s="14">
        <v>3.6</v>
      </c>
      <c r="H638" s="13">
        <v>2.0099999999999998</v>
      </c>
      <c r="I638" s="13">
        <v>-0.21</v>
      </c>
      <c r="J638" s="8">
        <f t="shared" si="34"/>
        <v>-8.6078999999999989E-2</v>
      </c>
      <c r="K638" s="15">
        <v>20997.5435870564</v>
      </c>
      <c r="L638" s="8">
        <f>help_quarterly_to_monthly!N638</f>
        <v>20827.186477734042</v>
      </c>
      <c r="M638" s="8">
        <f t="shared" si="35"/>
        <v>0.81795546174459055</v>
      </c>
      <c r="N638" s="8"/>
      <c r="O638" s="1">
        <v>199.3</v>
      </c>
      <c r="P638" s="17">
        <v>-0.25181700325122203</v>
      </c>
      <c r="Q638" s="8"/>
      <c r="R638" s="8"/>
      <c r="S638" s="8"/>
      <c r="T638" s="8"/>
      <c r="U638" s="11">
        <v>1.628595281</v>
      </c>
      <c r="V638" s="10">
        <v>-0.37931168999999998</v>
      </c>
    </row>
    <row r="639" spans="1:22" x14ac:dyDescent="0.2">
      <c r="A639">
        <v>2020</v>
      </c>
      <c r="B639">
        <v>2</v>
      </c>
      <c r="C639" s="12">
        <v>101.6718</v>
      </c>
      <c r="D639" s="1">
        <v>259.25</v>
      </c>
      <c r="E639" s="1">
        <v>267.37</v>
      </c>
      <c r="F639" s="13">
        <v>1.58</v>
      </c>
      <c r="G639" s="14">
        <v>3.5</v>
      </c>
      <c r="H639" s="13">
        <v>2.11</v>
      </c>
      <c r="I639" s="13">
        <v>0.11</v>
      </c>
      <c r="J639" s="8">
        <f t="shared" si="34"/>
        <v>4.5088999999999997E-2</v>
      </c>
      <c r="K639" s="15">
        <v>21065.777979265698</v>
      </c>
      <c r="L639" s="8">
        <f>help_quarterly_to_monthly!N639</f>
        <v>20861.839254959679</v>
      </c>
      <c r="M639" s="8">
        <f t="shared" si="35"/>
        <v>0.97756828539234952</v>
      </c>
      <c r="N639" s="8"/>
      <c r="O639" s="1">
        <v>196.7</v>
      </c>
      <c r="P639" s="17">
        <v>-0.14999508227039701</v>
      </c>
      <c r="Q639" s="8"/>
      <c r="R639" s="8"/>
      <c r="S639" s="8"/>
      <c r="T639" s="8"/>
      <c r="U639" s="11">
        <v>1.4138110509999999</v>
      </c>
      <c r="V639" s="10">
        <v>-0.62098894000000004</v>
      </c>
    </row>
    <row r="640" spans="1:22" x14ac:dyDescent="0.2">
      <c r="A640">
        <v>2020</v>
      </c>
      <c r="B640">
        <v>3</v>
      </c>
      <c r="C640" s="12">
        <v>97.605999999999995</v>
      </c>
      <c r="D640" s="1">
        <v>258.07600000000002</v>
      </c>
      <c r="E640" s="1">
        <v>267.05399999999997</v>
      </c>
      <c r="F640" s="13">
        <v>0.65</v>
      </c>
      <c r="G640" s="14">
        <v>4.4000000000000004</v>
      </c>
      <c r="H640" s="13">
        <v>3.42</v>
      </c>
      <c r="I640" s="13">
        <v>-4.42</v>
      </c>
      <c r="J640" s="8">
        <f t="shared" si="34"/>
        <v>-1.811758</v>
      </c>
      <c r="K640" s="15">
        <v>20017.156022887499</v>
      </c>
      <c r="L640" s="8">
        <f>help_quarterly_to_monthly!N640</f>
        <v>20896.216232049039</v>
      </c>
      <c r="M640" s="8">
        <f t="shared" si="35"/>
        <v>-4.2067913128373213</v>
      </c>
      <c r="N640" s="8"/>
      <c r="O640" s="1">
        <v>193.1</v>
      </c>
      <c r="P640" s="17">
        <v>1.22905380559581</v>
      </c>
      <c r="Q640" s="8"/>
      <c r="R640" s="8"/>
      <c r="S640" s="8"/>
      <c r="T640" s="8"/>
      <c r="U640" s="11">
        <v>0.69136393679999997</v>
      </c>
      <c r="V640" s="10">
        <v>-2.9000702899999999</v>
      </c>
    </row>
    <row r="641" spans="1:22" x14ac:dyDescent="0.2">
      <c r="A641">
        <v>2020</v>
      </c>
      <c r="B641">
        <v>4</v>
      </c>
      <c r="C641" s="12">
        <v>84.681200000000004</v>
      </c>
      <c r="D641" s="1">
        <v>256.03199999999998</v>
      </c>
      <c r="E641" s="1">
        <v>265.74599999999998</v>
      </c>
      <c r="F641" s="13">
        <v>0.05</v>
      </c>
      <c r="G641" s="14">
        <v>14.8</v>
      </c>
      <c r="H641" s="13">
        <v>3.47</v>
      </c>
      <c r="I641" s="13">
        <v>-18.14</v>
      </c>
      <c r="J641" s="8">
        <f t="shared" si="34"/>
        <v>-7.4355859999999998</v>
      </c>
      <c r="K641" s="15">
        <v>18205.3546405575</v>
      </c>
      <c r="L641" s="8">
        <f>help_quarterly_to_monthly!N641</f>
        <v>20930.649856902775</v>
      </c>
      <c r="M641" s="8">
        <f t="shared" si="35"/>
        <v>-13.020595323018568</v>
      </c>
      <c r="N641" s="8"/>
      <c r="O641" s="1">
        <v>185.5</v>
      </c>
      <c r="P641" s="17">
        <v>0.65703638695655098</v>
      </c>
      <c r="Q641" s="8"/>
      <c r="R641" s="8"/>
      <c r="S641" s="8"/>
      <c r="T641" s="8"/>
      <c r="U641" s="11">
        <v>0.49737772740000002</v>
      </c>
      <c r="V641" s="10">
        <v>-3.6817096299999998</v>
      </c>
    </row>
    <row r="642" spans="1:22" x14ac:dyDescent="0.2">
      <c r="A642">
        <v>2020</v>
      </c>
      <c r="B642">
        <v>5</v>
      </c>
      <c r="C642" s="12">
        <v>86.010800000000003</v>
      </c>
      <c r="D642" s="1">
        <v>255.80199999999999</v>
      </c>
      <c r="E642" s="1">
        <v>265.41199999999998</v>
      </c>
      <c r="F642" s="13">
        <v>0.05</v>
      </c>
      <c r="G642" s="14">
        <v>13.2</v>
      </c>
      <c r="H642" s="13">
        <v>3.28</v>
      </c>
      <c r="I642" s="13">
        <v>4.67</v>
      </c>
      <c r="J642" s="8">
        <f t="shared" si="34"/>
        <v>1.9142329999999999</v>
      </c>
      <c r="K642" s="15">
        <v>18963.734325328001</v>
      </c>
      <c r="L642" s="8">
        <f>help_quarterly_to_monthly!N642</f>
        <v>20965.140222867278</v>
      </c>
      <c r="M642" s="8">
        <f t="shared" si="35"/>
        <v>-9.5463511155355221</v>
      </c>
      <c r="N642" s="8"/>
      <c r="O642" s="1">
        <v>188.6</v>
      </c>
      <c r="P642" s="17">
        <v>0.38999330336830101</v>
      </c>
      <c r="Q642" s="8"/>
      <c r="R642" s="8"/>
      <c r="S642" s="8"/>
      <c r="T642" s="8"/>
      <c r="U642" s="11">
        <v>0.4798209309</v>
      </c>
      <c r="V642" s="10">
        <v>-3.7516437300000001</v>
      </c>
    </row>
    <row r="643" spans="1:22" x14ac:dyDescent="0.2">
      <c r="A643">
        <v>2020</v>
      </c>
      <c r="B643">
        <v>6</v>
      </c>
      <c r="C643" s="12">
        <v>91.674499999999995</v>
      </c>
      <c r="D643" s="1">
        <v>257.04199999999997</v>
      </c>
      <c r="E643" s="1">
        <v>265.84899999999999</v>
      </c>
      <c r="F643" s="13">
        <v>0.08</v>
      </c>
      <c r="G643" s="14">
        <v>11</v>
      </c>
      <c r="H643" s="13">
        <v>2.91</v>
      </c>
      <c r="I643" s="13">
        <v>6.29</v>
      </c>
      <c r="J643" s="8">
        <f t="shared" ref="J643:J698" si="36">I643*0.4099</f>
        <v>2.578271</v>
      </c>
      <c r="K643" s="15">
        <v>20003.3229970988</v>
      </c>
      <c r="L643" s="8">
        <f>help_quarterly_to_monthly!N643</f>
        <v>20998.616396247293</v>
      </c>
      <c r="M643" s="8">
        <f t="shared" si="35"/>
        <v>-4.7398046631603963</v>
      </c>
      <c r="N643" s="8"/>
      <c r="O643" s="1">
        <v>191.2</v>
      </c>
      <c r="P643" s="17">
        <v>4.4411029612889202E-2</v>
      </c>
      <c r="Q643" s="8"/>
      <c r="R643" s="8"/>
      <c r="S643" s="8"/>
      <c r="T643" s="8"/>
      <c r="U643" s="11">
        <v>0.40381232350000001</v>
      </c>
      <c r="V643" s="10">
        <v>-3.6776532500000001</v>
      </c>
    </row>
    <row r="644" spans="1:22" x14ac:dyDescent="0.2">
      <c r="A644">
        <v>2020</v>
      </c>
      <c r="B644">
        <v>7</v>
      </c>
      <c r="C644" s="12">
        <v>95.003699999999995</v>
      </c>
      <c r="D644" s="1">
        <v>258.35199999999998</v>
      </c>
      <c r="E644" s="1">
        <v>267.38900000000001</v>
      </c>
      <c r="F644" s="13">
        <v>0.09</v>
      </c>
      <c r="G644" s="14">
        <v>10.199999999999999</v>
      </c>
      <c r="H644" s="13">
        <v>2.69</v>
      </c>
      <c r="I644" s="13">
        <v>2.5499999999999998</v>
      </c>
      <c r="J644" s="8">
        <f t="shared" si="36"/>
        <v>1.045245</v>
      </c>
      <c r="K644" s="15">
        <v>20343.5581907788</v>
      </c>
      <c r="L644" s="8">
        <f>help_quarterly_to_monthly!N644</f>
        <v>21032.146022844077</v>
      </c>
      <c r="M644" s="8">
        <f t="shared" si="35"/>
        <v>-3.2739779921524326</v>
      </c>
      <c r="N644" s="8"/>
      <c r="O644" s="1">
        <v>193</v>
      </c>
      <c r="P644" s="17">
        <v>-0.17308249287153199</v>
      </c>
      <c r="Q644" s="8"/>
      <c r="R644" s="8"/>
      <c r="S644" s="8"/>
      <c r="T644" s="8"/>
      <c r="U644" s="11">
        <v>0.25257836830000002</v>
      </c>
      <c r="V644" s="10">
        <v>-3.7713820500000002</v>
      </c>
    </row>
    <row r="645" spans="1:22" x14ac:dyDescent="0.2">
      <c r="A645">
        <v>2020</v>
      </c>
      <c r="B645">
        <v>8</v>
      </c>
      <c r="C645" s="12">
        <v>95.929400000000001</v>
      </c>
      <c r="D645" s="1">
        <v>259.31599999999997</v>
      </c>
      <c r="E645" s="1">
        <v>268.42200000000003</v>
      </c>
      <c r="F645" s="13">
        <v>0.1</v>
      </c>
      <c r="G645" s="14">
        <v>8.4</v>
      </c>
      <c r="H645" s="13">
        <v>2.62</v>
      </c>
      <c r="I645" s="13">
        <v>1.26</v>
      </c>
      <c r="J645" s="8">
        <f t="shared" si="36"/>
        <v>0.51647399999999999</v>
      </c>
      <c r="K645" s="15">
        <v>20546.8591066839</v>
      </c>
      <c r="L645" s="8">
        <f>help_quarterly_to_monthly!N645</f>
        <v>21065.729188009198</v>
      </c>
      <c r="M645" s="8">
        <f>(K645/L645-1)*100</f>
        <v>-2.4631005017412</v>
      </c>
      <c r="N645" s="8"/>
      <c r="O645" s="1">
        <v>194.3</v>
      </c>
      <c r="P645" s="17">
        <v>-0.29766858368906901</v>
      </c>
      <c r="Q645" s="8"/>
      <c r="R645" s="8"/>
      <c r="S645" s="8"/>
      <c r="T645" s="8"/>
      <c r="U645" s="11">
        <v>0.2603829312</v>
      </c>
      <c r="V645" s="10">
        <v>-3.8108489200000002</v>
      </c>
    </row>
    <row r="646" spans="1:22" x14ac:dyDescent="0.2">
      <c r="A646">
        <v>2020</v>
      </c>
      <c r="B646">
        <v>9</v>
      </c>
      <c r="C646" s="12">
        <v>95.891400000000004</v>
      </c>
      <c r="D646" s="1">
        <v>259.99700000000001</v>
      </c>
      <c r="E646" s="1">
        <v>268.93299999999999</v>
      </c>
      <c r="F646" s="13">
        <v>0.09</v>
      </c>
      <c r="G646" s="14">
        <v>7.8</v>
      </c>
      <c r="H646" s="13">
        <v>2.68</v>
      </c>
      <c r="I646" s="13">
        <v>0.46</v>
      </c>
      <c r="J646" s="8">
        <f t="shared" si="36"/>
        <v>0.188554</v>
      </c>
      <c r="K646" s="15">
        <v>20760.182970722199</v>
      </c>
      <c r="L646" s="8">
        <f>help_quarterly_to_monthly!N646</f>
        <v>21099.462078421104</v>
      </c>
      <c r="M646" s="8">
        <f t="shared" ref="M646:M696" si="37">(K646/L646-1)*100</f>
        <v>-1.6079988505768306</v>
      </c>
      <c r="N646" s="8"/>
      <c r="O646" s="1">
        <v>195.5</v>
      </c>
      <c r="P646" s="17">
        <v>-2.0421933454874999E-2</v>
      </c>
      <c r="Q646" s="8"/>
      <c r="R646" s="8"/>
      <c r="S646" s="8"/>
      <c r="T646" s="8"/>
      <c r="U646" s="11">
        <v>7.9072559220000005E-2</v>
      </c>
      <c r="V646" s="10">
        <v>-3.7863672099999999</v>
      </c>
    </row>
    <row r="647" spans="1:22" x14ac:dyDescent="0.2">
      <c r="A647">
        <v>2020</v>
      </c>
      <c r="B647">
        <v>10</v>
      </c>
      <c r="C647" s="12">
        <v>96.525599999999997</v>
      </c>
      <c r="D647" s="1">
        <v>260.31900000000002</v>
      </c>
      <c r="E647" s="1">
        <v>269.30599999999998</v>
      </c>
      <c r="F647" s="13">
        <v>0.09</v>
      </c>
      <c r="G647" s="14">
        <v>6.9</v>
      </c>
      <c r="H647" s="13">
        <v>2.65</v>
      </c>
      <c r="I647" s="13">
        <v>0.94</v>
      </c>
      <c r="J647" s="8">
        <f t="shared" si="36"/>
        <v>0.38530599999999998</v>
      </c>
      <c r="K647" s="15">
        <v>20877.453408810201</v>
      </c>
      <c r="L647" s="8">
        <f>help_quarterly_to_monthly!N647</f>
        <v>21133.248985852129</v>
      </c>
      <c r="M647" s="8">
        <f t="shared" si="37"/>
        <v>-1.2103939967450073</v>
      </c>
      <c r="N647" s="8"/>
      <c r="O647" s="1">
        <v>196.5</v>
      </c>
      <c r="P647" s="17">
        <v>-0.225235149759517</v>
      </c>
      <c r="Q647" s="8"/>
      <c r="R647" s="8"/>
      <c r="S647" s="8"/>
      <c r="T647" s="8"/>
      <c r="U647" s="11">
        <v>0.17197914</v>
      </c>
      <c r="V647" s="8"/>
    </row>
    <row r="648" spans="1:22" x14ac:dyDescent="0.2">
      <c r="A648">
        <v>2020</v>
      </c>
      <c r="B648">
        <v>11</v>
      </c>
      <c r="C648" s="12">
        <v>96.9529</v>
      </c>
      <c r="D648" s="1">
        <v>260.911</v>
      </c>
      <c r="E648" s="1">
        <v>269.98099999999999</v>
      </c>
      <c r="F648" s="13">
        <v>0.09</v>
      </c>
      <c r="G648" s="14">
        <v>6.7</v>
      </c>
      <c r="H648" s="13">
        <v>2.4300000000000002</v>
      </c>
      <c r="I648" s="13">
        <v>0.3</v>
      </c>
      <c r="J648" s="8">
        <f t="shared" si="36"/>
        <v>0.12297</v>
      </c>
      <c r="K648" s="15">
        <v>20662.376044622</v>
      </c>
      <c r="L648" s="8">
        <f>help_quarterly_to_monthly!N648</f>
        <v>21167.089996800521</v>
      </c>
      <c r="M648" s="8">
        <f t="shared" si="37"/>
        <v>-2.3844276764298233</v>
      </c>
      <c r="N648" s="8"/>
      <c r="O648" s="1">
        <v>198.3</v>
      </c>
      <c r="P648" s="17">
        <v>-0.48418447005839399</v>
      </c>
      <c r="Q648" s="8"/>
      <c r="R648" s="8"/>
      <c r="S648" s="8"/>
      <c r="T648" s="8"/>
      <c r="U648" s="11">
        <v>-0.22662215599999999</v>
      </c>
      <c r="V648" s="8"/>
    </row>
    <row r="649" spans="1:22" x14ac:dyDescent="0.2">
      <c r="A649">
        <v>2020</v>
      </c>
      <c r="B649">
        <v>12</v>
      </c>
      <c r="C649" s="12">
        <v>98.203900000000004</v>
      </c>
      <c r="D649" s="1">
        <v>262.04500000000002</v>
      </c>
      <c r="E649" s="1">
        <v>270.34100000000001</v>
      </c>
      <c r="F649" s="13">
        <v>0.09</v>
      </c>
      <c r="G649" s="14">
        <v>6.7</v>
      </c>
      <c r="H649" s="13">
        <v>2.23</v>
      </c>
      <c r="I649" s="13">
        <v>0.67</v>
      </c>
      <c r="J649" s="8">
        <f t="shared" si="36"/>
        <v>0.27463300000000002</v>
      </c>
      <c r="K649" s="15">
        <v>20779.6687520417</v>
      </c>
      <c r="L649" s="8">
        <f>help_quarterly_to_monthly!N649</f>
        <v>21198.546572316824</v>
      </c>
      <c r="M649" s="8">
        <f t="shared" si="37"/>
        <v>-1.9759742435461858</v>
      </c>
      <c r="N649" s="8"/>
      <c r="O649" s="1">
        <v>200.5</v>
      </c>
      <c r="P649" s="17">
        <v>-0.52569088955203103</v>
      </c>
      <c r="Q649" s="8"/>
      <c r="R649" s="8"/>
      <c r="S649" s="8"/>
      <c r="T649" s="8"/>
      <c r="U649" s="11">
        <v>-0.28766570409999997</v>
      </c>
      <c r="V649" s="8"/>
    </row>
    <row r="650" spans="1:22" x14ac:dyDescent="0.2">
      <c r="A650">
        <v>2021</v>
      </c>
      <c r="B650">
        <v>1</v>
      </c>
      <c r="C650" s="12">
        <v>98.813500000000005</v>
      </c>
      <c r="D650" s="1">
        <v>262.63900000000001</v>
      </c>
      <c r="E650" s="1">
        <v>270.416</v>
      </c>
      <c r="F650" s="13">
        <v>0.09</v>
      </c>
      <c r="G650" s="14">
        <v>6.4</v>
      </c>
      <c r="H650" s="13">
        <v>2.16</v>
      </c>
      <c r="I650" s="13">
        <v>0.88</v>
      </c>
      <c r="J650" s="8">
        <f t="shared" si="36"/>
        <v>0.36071199999999998</v>
      </c>
      <c r="K650" s="15">
        <v>21103.538540699199</v>
      </c>
      <c r="L650" s="8">
        <f>help_quarterly_to_monthly!N650</f>
        <v>21230.049895692307</v>
      </c>
      <c r="M650" s="8">
        <f t="shared" si="37"/>
        <v>-0.59590700735365765</v>
      </c>
      <c r="O650" s="1">
        <v>204.8</v>
      </c>
      <c r="P650" s="17">
        <v>-0.67370291204723998</v>
      </c>
      <c r="U650" s="11">
        <v>-0.41564508849999998</v>
      </c>
    </row>
    <row r="651" spans="1:22" x14ac:dyDescent="0.2">
      <c r="A651">
        <v>2021</v>
      </c>
      <c r="B651">
        <v>2</v>
      </c>
      <c r="C651" s="12">
        <v>95.507199999999997</v>
      </c>
      <c r="D651" s="1">
        <v>263.57299999999998</v>
      </c>
      <c r="E651" s="1">
        <v>270.77600000000001</v>
      </c>
      <c r="F651" s="13">
        <v>0.08</v>
      </c>
      <c r="G651" s="14">
        <v>6.2</v>
      </c>
      <c r="H651" s="13">
        <v>2.16</v>
      </c>
      <c r="I651" s="13">
        <v>-1.79</v>
      </c>
      <c r="J651" s="8">
        <f t="shared" si="36"/>
        <v>-0.73372099999999996</v>
      </c>
      <c r="K651" s="15">
        <v>20796.949767518101</v>
      </c>
      <c r="L651" s="8">
        <f>help_quarterly_to_monthly!N651</f>
        <v>21261.600036399399</v>
      </c>
      <c r="M651" s="8">
        <f t="shared" si="37"/>
        <v>-2.1853965274759468</v>
      </c>
      <c r="O651" s="1">
        <v>210.6</v>
      </c>
      <c r="P651" s="17">
        <v>-0.94927679538453202</v>
      </c>
      <c r="U651" s="11">
        <v>-0.47967877920000002</v>
      </c>
    </row>
    <row r="652" spans="1:22" x14ac:dyDescent="0.2">
      <c r="A652">
        <v>2021</v>
      </c>
      <c r="B652">
        <v>3</v>
      </c>
      <c r="C652" s="12">
        <v>98.192899999999995</v>
      </c>
      <c r="D652" s="1">
        <v>264.84699999999998</v>
      </c>
      <c r="E652" s="1">
        <v>271.45299999999997</v>
      </c>
      <c r="F652" s="13">
        <v>7.0000000000000007E-2</v>
      </c>
      <c r="G652" s="14">
        <v>6.1</v>
      </c>
      <c r="H652" s="13">
        <v>2.13</v>
      </c>
      <c r="I652" s="13">
        <v>2.29</v>
      </c>
      <c r="J652" s="8">
        <f t="shared" si="36"/>
        <v>0.93867100000000003</v>
      </c>
      <c r="K652" s="15">
        <v>21279.487814727101</v>
      </c>
      <c r="L652" s="8">
        <f>help_quarterly_to_monthly!N652</f>
        <v>21293.012718772527</v>
      </c>
      <c r="M652" s="8">
        <f t="shared" si="37"/>
        <v>-6.3518038635757001E-2</v>
      </c>
      <c r="O652" s="1">
        <v>215</v>
      </c>
      <c r="P652" s="17">
        <v>-0.76036600067794202</v>
      </c>
      <c r="U652" s="11">
        <v>-1.561513881</v>
      </c>
    </row>
    <row r="653" spans="1:22" x14ac:dyDescent="0.2">
      <c r="A653">
        <v>2021</v>
      </c>
      <c r="B653">
        <v>4</v>
      </c>
      <c r="C653" s="12">
        <v>98.331699999999998</v>
      </c>
      <c r="D653" s="1">
        <v>266.625</v>
      </c>
      <c r="E653" s="1">
        <v>273.62599999999998</v>
      </c>
      <c r="F653" s="13">
        <v>7.0000000000000007E-2</v>
      </c>
      <c r="G653" s="14">
        <v>6.1</v>
      </c>
      <c r="H653" s="13">
        <v>1.97</v>
      </c>
      <c r="I653" s="13">
        <v>0.06</v>
      </c>
      <c r="J653" s="8">
        <f t="shared" si="36"/>
        <v>2.4593999999999998E-2</v>
      </c>
      <c r="K653" s="15">
        <v>21391.913019223801</v>
      </c>
      <c r="L653" s="8">
        <f>help_quarterly_to_monthly!N653</f>
        <v>21324.471811416421</v>
      </c>
      <c r="M653" s="8">
        <f t="shared" si="37"/>
        <v>0.31626203173422685</v>
      </c>
      <c r="O653" s="1">
        <v>217.9</v>
      </c>
      <c r="P653" s="17">
        <v>-0.50411023816778999</v>
      </c>
      <c r="U653" s="11">
        <v>-1.7997529800000001</v>
      </c>
    </row>
    <row r="654" spans="1:22" x14ac:dyDescent="0.2">
      <c r="A654">
        <v>2021</v>
      </c>
      <c r="B654">
        <v>5</v>
      </c>
      <c r="C654" s="12">
        <v>99.186700000000002</v>
      </c>
      <c r="D654" s="1">
        <v>268.404</v>
      </c>
      <c r="E654" s="1">
        <v>275.45699999999999</v>
      </c>
      <c r="F654" s="13">
        <v>0.06</v>
      </c>
      <c r="G654" s="14">
        <v>5.8</v>
      </c>
      <c r="H654" s="13">
        <v>2</v>
      </c>
      <c r="I654" s="13">
        <v>0.19</v>
      </c>
      <c r="J654" s="8">
        <f t="shared" si="36"/>
        <v>7.7880999999999992E-2</v>
      </c>
      <c r="K654" s="15">
        <v>21372.738452826899</v>
      </c>
      <c r="L654" s="8">
        <f>help_quarterly_to_monthly!N654</f>
        <v>21355.97738289928</v>
      </c>
      <c r="M654" s="8">
        <f t="shared" si="37"/>
        <v>7.8484209020746043E-2</v>
      </c>
      <c r="O654" s="1">
        <v>224.9</v>
      </c>
      <c r="P654" s="17">
        <v>-0.44192379401755399</v>
      </c>
      <c r="U654" s="11">
        <v>-1.9983006189999999</v>
      </c>
    </row>
    <row r="655" spans="1:22" x14ac:dyDescent="0.2">
      <c r="A655">
        <v>2021</v>
      </c>
      <c r="B655">
        <v>6</v>
      </c>
      <c r="C655" s="12">
        <v>99.648300000000006</v>
      </c>
      <c r="D655" s="1">
        <v>270.70999999999998</v>
      </c>
      <c r="E655" s="1">
        <v>277.608</v>
      </c>
      <c r="F655" s="13">
        <v>0.08</v>
      </c>
      <c r="G655" s="14">
        <v>5.9</v>
      </c>
      <c r="H655" s="13">
        <v>1.92</v>
      </c>
      <c r="I655" s="13">
        <v>0.33</v>
      </c>
      <c r="J655" s="8">
        <f t="shared" si="36"/>
        <v>0.135267</v>
      </c>
      <c r="K655" s="15">
        <v>21406.939058674201</v>
      </c>
      <c r="L655" s="8">
        <f>help_quarterly_to_monthly!N655</f>
        <v>21388.816857859794</v>
      </c>
      <c r="M655" s="8">
        <f t="shared" si="37"/>
        <v>8.4727457974120846E-2</v>
      </c>
      <c r="O655" s="1">
        <v>228.9</v>
      </c>
      <c r="P655" s="17">
        <v>-0.59299952082222995</v>
      </c>
      <c r="U655" s="11">
        <v>-1.8266872540000001</v>
      </c>
    </row>
    <row r="656" spans="1:22" x14ac:dyDescent="0.2">
      <c r="A656">
        <v>2021</v>
      </c>
      <c r="B656">
        <v>7</v>
      </c>
      <c r="C656" s="12">
        <v>100.0668</v>
      </c>
      <c r="D656" s="1">
        <v>271.96499999999997</v>
      </c>
      <c r="E656" s="1">
        <v>278.63900000000001</v>
      </c>
      <c r="F656" s="13">
        <v>0.1</v>
      </c>
      <c r="G656" s="14">
        <v>5.4</v>
      </c>
      <c r="H656" s="13">
        <v>1.92</v>
      </c>
      <c r="I656" s="13">
        <v>0.71</v>
      </c>
      <c r="J656" s="8">
        <f t="shared" si="36"/>
        <v>0.29102899999999998</v>
      </c>
      <c r="K656" s="15">
        <v>21534.859039819599</v>
      </c>
      <c r="L656" s="8">
        <f>help_quarterly_to_monthly!N656</f>
        <v>21421.70683067846</v>
      </c>
      <c r="M656" s="8">
        <f t="shared" si="37"/>
        <v>0.52821285453823474</v>
      </c>
      <c r="O656" s="1">
        <v>231.85</v>
      </c>
      <c r="P656" s="17">
        <v>-0.55826164101861198</v>
      </c>
      <c r="U656" s="11">
        <v>-1.8898706030000001</v>
      </c>
    </row>
    <row r="657" spans="1:21" x14ac:dyDescent="0.2">
      <c r="A657">
        <v>2021</v>
      </c>
      <c r="B657">
        <v>8</v>
      </c>
      <c r="C657" s="12">
        <v>100.0412</v>
      </c>
      <c r="D657" s="1">
        <v>272.75200000000001</v>
      </c>
      <c r="E657" s="1">
        <v>279.02100000000002</v>
      </c>
      <c r="F657" s="13">
        <v>0.09</v>
      </c>
      <c r="G657" s="14">
        <v>5.0999999999999996</v>
      </c>
      <c r="H657" s="13">
        <v>1.96</v>
      </c>
      <c r="I657" s="13">
        <v>7.0000000000000007E-2</v>
      </c>
      <c r="J657" s="8">
        <f t="shared" si="36"/>
        <v>2.8693000000000003E-2</v>
      </c>
      <c r="K657" s="15">
        <v>21554.045342242302</v>
      </c>
      <c r="L657" s="8">
        <f>help_quarterly_to_monthly!N657</f>
        <v>21454.64737900667</v>
      </c>
      <c r="M657" s="8">
        <f t="shared" si="37"/>
        <v>0.46329339037700645</v>
      </c>
      <c r="O657" s="1">
        <v>233.41499999999999</v>
      </c>
      <c r="P657" s="17">
        <v>-0.48725261130368203</v>
      </c>
      <c r="U657" s="11">
        <v>-1.7964574069999999</v>
      </c>
    </row>
    <row r="658" spans="1:21" x14ac:dyDescent="0.2">
      <c r="A658">
        <v>2021</v>
      </c>
      <c r="B658">
        <v>9</v>
      </c>
      <c r="C658" s="12">
        <v>98.995500000000007</v>
      </c>
      <c r="D658" s="1">
        <v>273.94200000000001</v>
      </c>
      <c r="E658" s="1">
        <v>279.72699999999998</v>
      </c>
      <c r="F658" s="13">
        <v>0.08</v>
      </c>
      <c r="G658" s="14">
        <v>4.7</v>
      </c>
      <c r="H658" s="13">
        <v>1.86</v>
      </c>
      <c r="I658" s="13">
        <v>-0.06</v>
      </c>
      <c r="J658" s="8">
        <f t="shared" si="36"/>
        <v>-2.4593999999999998E-2</v>
      </c>
      <c r="K658" s="15">
        <v>21629.9389948754</v>
      </c>
      <c r="L658" s="8">
        <f>help_quarterly_to_monthly!N658</f>
        <v>21489.122906348013</v>
      </c>
      <c r="M658" s="8">
        <f t="shared" si="37"/>
        <v>0.65529006996274397</v>
      </c>
      <c r="O658" s="1">
        <v>235.678</v>
      </c>
      <c r="P658" s="17">
        <v>-0.646836151667882</v>
      </c>
      <c r="U658" s="11">
        <v>-1.8096493090000001</v>
      </c>
    </row>
    <row r="659" spans="1:21" x14ac:dyDescent="0.2">
      <c r="A659">
        <v>2021</v>
      </c>
      <c r="B659">
        <v>10</v>
      </c>
      <c r="C659" s="12">
        <v>100.35420000000001</v>
      </c>
      <c r="D659" s="1">
        <v>276.52800000000002</v>
      </c>
      <c r="E659" s="1">
        <v>281.649</v>
      </c>
      <c r="F659" s="13">
        <v>0.08</v>
      </c>
      <c r="G659" s="14">
        <v>4.5</v>
      </c>
      <c r="H659" s="13">
        <v>1.77</v>
      </c>
      <c r="I659" s="13">
        <v>0.93</v>
      </c>
      <c r="J659" s="8">
        <f t="shared" si="36"/>
        <v>0.38120700000000002</v>
      </c>
      <c r="K659" s="15">
        <v>21910.756473539401</v>
      </c>
      <c r="L659" s="8">
        <f>help_quarterly_to_monthly!N659</f>
        <v>21523.653832501801</v>
      </c>
      <c r="M659" s="8">
        <f t="shared" si="37"/>
        <v>1.7984987309777933</v>
      </c>
      <c r="O659" s="1">
        <v>240.465</v>
      </c>
      <c r="P659" s="17">
        <v>-0.52624117694793504</v>
      </c>
      <c r="U659" s="11">
        <v>-1.7021014729999999</v>
      </c>
    </row>
    <row r="660" spans="1:21" x14ac:dyDescent="0.2">
      <c r="A660">
        <v>2021</v>
      </c>
      <c r="B660">
        <v>11</v>
      </c>
      <c r="C660" s="12">
        <v>101.2684</v>
      </c>
      <c r="D660" s="1">
        <v>278.82400000000001</v>
      </c>
      <c r="E660" s="1">
        <v>283.411</v>
      </c>
      <c r="F660" s="13">
        <v>0.08</v>
      </c>
      <c r="G660" s="14">
        <v>4.2</v>
      </c>
      <c r="H660" s="13">
        <v>1.72</v>
      </c>
      <c r="I660" s="13">
        <v>0.74</v>
      </c>
      <c r="J660" s="8">
        <f t="shared" si="36"/>
        <v>0.30332599999999998</v>
      </c>
      <c r="K660" s="15">
        <v>21889.639179719499</v>
      </c>
      <c r="L660" s="8">
        <f>help_quarterly_to_monthly!N660</f>
        <v>21558.240246488454</v>
      </c>
      <c r="M660" s="8">
        <f t="shared" si="37"/>
        <v>1.5372262737679776</v>
      </c>
      <c r="O660" s="1">
        <v>243.28700000000001</v>
      </c>
      <c r="P660" s="17">
        <v>-0.44236194613034002</v>
      </c>
      <c r="U660" s="11">
        <v>-1.8497947640000001</v>
      </c>
    </row>
    <row r="661" spans="1:21" x14ac:dyDescent="0.2">
      <c r="A661">
        <v>2021</v>
      </c>
      <c r="B661">
        <v>12</v>
      </c>
      <c r="C661" s="12">
        <v>101.1948</v>
      </c>
      <c r="D661" s="1">
        <v>280.80599999999998</v>
      </c>
      <c r="E661" s="1">
        <v>285.221</v>
      </c>
      <c r="F661" s="13">
        <v>0.08</v>
      </c>
      <c r="G661" s="14">
        <v>3.9</v>
      </c>
      <c r="H661" s="13">
        <v>1.84</v>
      </c>
      <c r="I661" s="13">
        <v>0.23</v>
      </c>
      <c r="J661" s="8">
        <f t="shared" si="36"/>
        <v>9.4277E-2</v>
      </c>
      <c r="K661" s="15">
        <v>22085.513633123799</v>
      </c>
      <c r="L661" s="8">
        <f>help_quarterly_to_monthly!N661</f>
        <v>21594.663206122732</v>
      </c>
      <c r="M661" s="8">
        <f t="shared" si="37"/>
        <v>2.2730172835568663</v>
      </c>
      <c r="O661" s="1">
        <v>241.33799999999999</v>
      </c>
      <c r="P661" s="17">
        <v>-0.44593691085414999</v>
      </c>
      <c r="U661" s="11">
        <v>-1.1548185070000001</v>
      </c>
    </row>
    <row r="662" spans="1:21" x14ac:dyDescent="0.2">
      <c r="A662">
        <v>2022</v>
      </c>
      <c r="B662">
        <v>1</v>
      </c>
      <c r="C662" s="12">
        <v>101.2146</v>
      </c>
      <c r="D662" s="1">
        <v>282.54199999999997</v>
      </c>
      <c r="E662" s="1">
        <v>286.79899999999998</v>
      </c>
      <c r="F662" s="13">
        <v>0.08</v>
      </c>
      <c r="G662" s="14">
        <v>4</v>
      </c>
      <c r="H662" s="13">
        <v>1.82</v>
      </c>
      <c r="I662" s="13">
        <v>0.16</v>
      </c>
      <c r="J662" s="8">
        <f t="shared" si="36"/>
        <v>6.5584000000000003E-2</v>
      </c>
      <c r="K662" s="15">
        <v>21919.286926014</v>
      </c>
      <c r="L662" s="8">
        <f>help_quarterly_to_monthly!N662</f>
        <v>21631.147702875685</v>
      </c>
      <c r="M662" s="8">
        <f t="shared" si="37"/>
        <v>1.3320570276537325</v>
      </c>
      <c r="O662" s="1">
        <v>246.453</v>
      </c>
      <c r="P662" s="17">
        <v>-0.34314062592647998</v>
      </c>
      <c r="U662" s="11">
        <v>-0.19742479269999999</v>
      </c>
    </row>
    <row r="663" spans="1:21" x14ac:dyDescent="0.2">
      <c r="A663">
        <v>2022</v>
      </c>
      <c r="B663">
        <v>2</v>
      </c>
      <c r="C663" s="12">
        <v>101.8458</v>
      </c>
      <c r="D663" s="1">
        <v>284.52499999999998</v>
      </c>
      <c r="E663" s="1">
        <v>288.25599999999997</v>
      </c>
      <c r="F663" s="13">
        <v>0.08</v>
      </c>
      <c r="G663" s="14">
        <v>3.8</v>
      </c>
      <c r="H663" s="13">
        <v>2.04</v>
      </c>
      <c r="I663" s="13">
        <v>0.52</v>
      </c>
      <c r="J663" s="8">
        <f t="shared" si="36"/>
        <v>0.213148</v>
      </c>
      <c r="K663" s="15">
        <v>21878.766321569801</v>
      </c>
      <c r="L663" s="8">
        <f>help_quarterly_to_monthly!N663</f>
        <v>21667.693840715172</v>
      </c>
      <c r="M663" s="8">
        <f t="shared" si="37"/>
        <v>0.97413449906702532</v>
      </c>
      <c r="O663" s="1">
        <v>252.66</v>
      </c>
      <c r="P663" s="17">
        <v>-0.205546793075157</v>
      </c>
      <c r="U663" s="11">
        <v>0.206380642</v>
      </c>
    </row>
    <row r="664" spans="1:21" x14ac:dyDescent="0.2">
      <c r="A664">
        <v>2022</v>
      </c>
      <c r="B664">
        <v>3</v>
      </c>
      <c r="C664" s="12">
        <v>102.67319999999999</v>
      </c>
      <c r="D664" s="1">
        <v>287.46699999999998</v>
      </c>
      <c r="E664" s="1">
        <v>289.04399999999998</v>
      </c>
      <c r="F664" s="13">
        <v>0.2</v>
      </c>
      <c r="G664" s="14">
        <v>3.7</v>
      </c>
      <c r="H664" s="13">
        <v>2.16</v>
      </c>
      <c r="I664" s="13">
        <v>0.44</v>
      </c>
      <c r="J664" s="8">
        <f t="shared" si="36"/>
        <v>0.18035599999999999</v>
      </c>
      <c r="K664" s="15">
        <v>21918.196780804799</v>
      </c>
      <c r="L664" s="8">
        <f>help_quarterly_to_monthly!N664</f>
        <v>21705.111608770087</v>
      </c>
      <c r="M664" s="8">
        <f t="shared" si="37"/>
        <v>0.98172806422527348</v>
      </c>
      <c r="O664" s="1">
        <v>260.01400000000001</v>
      </c>
      <c r="P664" s="17">
        <v>-0.78090019735815397</v>
      </c>
      <c r="U664" s="11">
        <v>0.48905857730000002</v>
      </c>
    </row>
    <row r="665" spans="1:21" x14ac:dyDescent="0.2">
      <c r="A665">
        <v>2022</v>
      </c>
      <c r="B665">
        <v>4</v>
      </c>
      <c r="C665" s="12">
        <v>102.9024</v>
      </c>
      <c r="D665" s="1">
        <v>288.58199999999999</v>
      </c>
      <c r="E665" s="1">
        <v>290.47399999999999</v>
      </c>
      <c r="F665" s="13">
        <v>0.33</v>
      </c>
      <c r="G665" s="14">
        <v>3.7</v>
      </c>
      <c r="H665" s="13">
        <v>1.91</v>
      </c>
      <c r="I665" s="13">
        <v>0.05</v>
      </c>
      <c r="J665" s="8">
        <f t="shared" si="36"/>
        <v>2.0494999999999999E-2</v>
      </c>
      <c r="K665" s="15">
        <v>21942.031060122099</v>
      </c>
      <c r="L665" s="8">
        <f>help_quarterly_to_monthly!N665</f>
        <v>21742.593993270835</v>
      </c>
      <c r="M665" s="8">
        <f t="shared" si="37"/>
        <v>0.91726436557195701</v>
      </c>
      <c r="O665" s="1">
        <v>265.31</v>
      </c>
      <c r="P665" s="17">
        <v>-0.27902287636682599</v>
      </c>
      <c r="U665" s="11">
        <v>0.95517448790000004</v>
      </c>
    </row>
    <row r="666" spans="1:21" x14ac:dyDescent="0.2">
      <c r="A666">
        <v>2022</v>
      </c>
      <c r="B666">
        <v>5</v>
      </c>
      <c r="C666" s="12">
        <v>102.9659</v>
      </c>
      <c r="D666" s="1">
        <v>291.29899999999998</v>
      </c>
      <c r="E666" s="1">
        <v>292.03899999999999</v>
      </c>
      <c r="F666" s="13">
        <v>0.77</v>
      </c>
      <c r="G666" s="14">
        <v>3.6</v>
      </c>
      <c r="H666" s="13">
        <v>2.2200000000000002</v>
      </c>
      <c r="I666" s="13">
        <v>-0.37</v>
      </c>
      <c r="J666" s="8">
        <f t="shared" si="36"/>
        <v>-0.15166299999999999</v>
      </c>
      <c r="K666" s="15">
        <v>21935.8622114069</v>
      </c>
      <c r="L666" s="8">
        <f>help_quarterly_to_monthly!N666</f>
        <v>21780.141105803119</v>
      </c>
      <c r="M666" s="8">
        <f t="shared" si="37"/>
        <v>0.71496830460060501</v>
      </c>
      <c r="O666" s="1">
        <v>273.25099999999998</v>
      </c>
      <c r="P666" s="17">
        <v>-0.116231622332556</v>
      </c>
      <c r="U666" s="11">
        <v>1.121149438</v>
      </c>
    </row>
    <row r="667" spans="1:21" x14ac:dyDescent="0.2">
      <c r="A667">
        <v>2022</v>
      </c>
      <c r="B667">
        <v>6</v>
      </c>
      <c r="C667" s="12">
        <v>102.8224</v>
      </c>
      <c r="D667" s="1">
        <v>295.072</v>
      </c>
      <c r="E667" s="1">
        <v>294.00900000000001</v>
      </c>
      <c r="F667" s="13">
        <v>1.21</v>
      </c>
      <c r="G667" s="14">
        <v>3.6</v>
      </c>
      <c r="H667" s="13">
        <v>2.13</v>
      </c>
      <c r="I667" s="13">
        <v>-0.21</v>
      </c>
      <c r="J667" s="8">
        <f t="shared" si="36"/>
        <v>-8.6078999999999989E-2</v>
      </c>
      <c r="K667" s="15">
        <v>21884.517552025802</v>
      </c>
      <c r="L667" s="8">
        <f>help_quarterly_to_monthly!N667</f>
        <v>21817.618415399094</v>
      </c>
      <c r="M667" s="8">
        <f t="shared" si="37"/>
        <v>0.30662896083786251</v>
      </c>
      <c r="O667" s="1">
        <v>280.25099999999998</v>
      </c>
      <c r="P667" s="17">
        <v>9.06340774669743E-2</v>
      </c>
      <c r="U667" s="11">
        <v>2.7582094580000001</v>
      </c>
    </row>
    <row r="668" spans="1:21" x14ac:dyDescent="0.2">
      <c r="A668">
        <v>2022</v>
      </c>
      <c r="B668">
        <v>7</v>
      </c>
      <c r="C668" s="12">
        <v>103.0505</v>
      </c>
      <c r="D668" s="1">
        <v>294.94</v>
      </c>
      <c r="E668" s="1">
        <v>295.08</v>
      </c>
      <c r="F668" s="13">
        <v>1.68</v>
      </c>
      <c r="G668" s="14">
        <v>3.5</v>
      </c>
      <c r="H668" s="13">
        <v>2.31</v>
      </c>
      <c r="I668" s="13">
        <v>0.2</v>
      </c>
      <c r="J668" s="8">
        <f t="shared" si="36"/>
        <v>8.1979999999999997E-2</v>
      </c>
      <c r="K668" s="15">
        <v>21953.756964374199</v>
      </c>
      <c r="L668" s="8">
        <f>help_quarterly_to_monthly!N668</f>
        <v>21855.160212581653</v>
      </c>
      <c r="M668" s="8">
        <f t="shared" si="37"/>
        <v>0.45113717233600248</v>
      </c>
      <c r="O668" s="1">
        <v>272.274</v>
      </c>
      <c r="P668" s="17">
        <v>3.4927101817805398E-3</v>
      </c>
      <c r="U668" s="11">
        <v>2.7951117010000002</v>
      </c>
    </row>
    <row r="669" spans="1:21" x14ac:dyDescent="0.2">
      <c r="A669">
        <v>2022</v>
      </c>
      <c r="B669">
        <v>8</v>
      </c>
      <c r="C669" s="12">
        <v>103.1703</v>
      </c>
      <c r="D669" s="1">
        <v>295.16199999999998</v>
      </c>
      <c r="E669" s="1">
        <v>296.58199999999999</v>
      </c>
      <c r="F669" s="13">
        <v>2.33</v>
      </c>
      <c r="G669" s="14">
        <v>3.6</v>
      </c>
      <c r="H669" s="13">
        <v>2.25</v>
      </c>
      <c r="I669" s="13">
        <v>0.17</v>
      </c>
      <c r="J669" s="8">
        <f t="shared" si="36"/>
        <v>6.9683000000000009E-2</v>
      </c>
      <c r="K669" s="15">
        <v>22185.484960997201</v>
      </c>
      <c r="L669" s="8">
        <f>help_quarterly_to_monthly!N669</f>
        <v>21892.766608315163</v>
      </c>
      <c r="M669" s="8">
        <f t="shared" si="37"/>
        <v>1.3370551009796117</v>
      </c>
      <c r="O669" s="1">
        <v>269.54599999999999</v>
      </c>
      <c r="P669" s="17">
        <v>-2.7308881366188802E-2</v>
      </c>
      <c r="U669" s="11">
        <v>3.0175004200000002</v>
      </c>
    </row>
    <row r="670" spans="1:21" x14ac:dyDescent="0.2">
      <c r="A670">
        <v>2022</v>
      </c>
      <c r="B670">
        <v>9</v>
      </c>
      <c r="C670" s="12">
        <v>103.5326</v>
      </c>
      <c r="D670" s="1">
        <v>296.42099999999999</v>
      </c>
      <c r="E670" s="1">
        <v>298.28100000000001</v>
      </c>
      <c r="F670" s="13">
        <v>2.56</v>
      </c>
      <c r="G670" s="14">
        <v>3.5</v>
      </c>
      <c r="H670" s="13">
        <v>2.17</v>
      </c>
      <c r="I670" s="13">
        <v>0.03</v>
      </c>
      <c r="J670" s="8">
        <f t="shared" si="36"/>
        <v>1.2296999999999999E-2</v>
      </c>
      <c r="K670" s="15">
        <v>22066.0226888123</v>
      </c>
      <c r="L670" s="8">
        <f>help_quarterly_to_monthly!N670</f>
        <v>21930.007377144215</v>
      </c>
      <c r="M670" s="8">
        <f t="shared" si="37"/>
        <v>0.62022465076707611</v>
      </c>
      <c r="O670" s="1">
        <v>267.89800000000002</v>
      </c>
      <c r="P670" s="17">
        <v>4.8543410023735599E-2</v>
      </c>
      <c r="U670" s="11">
        <v>3.739941274</v>
      </c>
    </row>
    <row r="671" spans="1:21" x14ac:dyDescent="0.2">
      <c r="A671">
        <v>2022</v>
      </c>
      <c r="B671">
        <v>10</v>
      </c>
      <c r="C671" s="12">
        <v>103.4442</v>
      </c>
      <c r="D671" s="1">
        <v>297.97899999999998</v>
      </c>
      <c r="E671" s="1">
        <v>299.38099999999997</v>
      </c>
      <c r="F671" s="13">
        <v>3.08</v>
      </c>
      <c r="G671" s="14">
        <v>3.6</v>
      </c>
      <c r="H671" s="13">
        <v>2.2799999999999998</v>
      </c>
      <c r="I671" s="13">
        <v>0.02</v>
      </c>
      <c r="J671" s="8">
        <f t="shared" si="36"/>
        <v>8.1980000000000004E-3</v>
      </c>
      <c r="K671" s="15">
        <v>22231.704735719599</v>
      </c>
      <c r="L671" s="8">
        <f>help_quarterly_to_monthly!N671</f>
        <v>21967.311494516085</v>
      </c>
      <c r="M671" s="8">
        <f t="shared" si="37"/>
        <v>1.2035757824507387</v>
      </c>
      <c r="O671" s="1">
        <v>265.06099999999998</v>
      </c>
      <c r="P671" s="17">
        <v>9.6009194037925696E-2</v>
      </c>
      <c r="U671" s="11">
        <v>4.4864933020000004</v>
      </c>
    </row>
    <row r="672" spans="1:21" x14ac:dyDescent="0.2">
      <c r="A672">
        <v>2022</v>
      </c>
      <c r="B672">
        <v>11</v>
      </c>
      <c r="C672" s="12">
        <v>103.1058</v>
      </c>
      <c r="D672" s="1">
        <v>298.70800000000003</v>
      </c>
      <c r="E672" s="1">
        <v>300.31599999999997</v>
      </c>
      <c r="F672" s="13">
        <v>3.78</v>
      </c>
      <c r="G672" s="14">
        <v>3.6</v>
      </c>
      <c r="H672" s="13">
        <v>2.1800000000000002</v>
      </c>
      <c r="I672" s="13">
        <v>-0.55000000000000004</v>
      </c>
      <c r="J672" s="8">
        <f t="shared" si="36"/>
        <v>-0.22544500000000001</v>
      </c>
      <c r="K672" s="15">
        <v>22262.506598589898</v>
      </c>
      <c r="L672" s="8">
        <f>help_quarterly_to_monthly!N672</f>
        <v>22004.679068190046</v>
      </c>
      <c r="M672" s="8">
        <f t="shared" si="37"/>
        <v>1.1716941183321783</v>
      </c>
      <c r="O672" s="1">
        <v>263.15699999999998</v>
      </c>
      <c r="P672" s="17">
        <v>-0.21687628889067201</v>
      </c>
      <c r="U672" s="11">
        <v>4.8493822639999999</v>
      </c>
    </row>
    <row r="673" spans="1:21" x14ac:dyDescent="0.2">
      <c r="A673">
        <v>2022</v>
      </c>
      <c r="B673">
        <v>12</v>
      </c>
      <c r="C673" s="12">
        <v>101.8266</v>
      </c>
      <c r="D673" s="1">
        <v>298.80799999999999</v>
      </c>
      <c r="E673" s="1">
        <v>301.43299999999999</v>
      </c>
      <c r="F673" s="13">
        <v>4.0999999999999996</v>
      </c>
      <c r="G673" s="14">
        <v>3.5</v>
      </c>
      <c r="H673" s="13">
        <v>1.97</v>
      </c>
      <c r="I673" s="13">
        <v>-0.5</v>
      </c>
      <c r="J673" s="8">
        <f t="shared" si="36"/>
        <v>-0.20494999999999999</v>
      </c>
      <c r="K673" s="15">
        <v>22258.952421482802</v>
      </c>
      <c r="L673" s="8">
        <f>help_quarterly_to_monthly!N673</f>
        <v>22041.849886954562</v>
      </c>
      <c r="M673" s="8">
        <f t="shared" si="37"/>
        <v>0.9849560524261225</v>
      </c>
      <c r="O673" s="1">
        <v>257.89699999999999</v>
      </c>
      <c r="P673" s="17">
        <v>-1.5601751054205901E-2</v>
      </c>
      <c r="U673" s="11">
        <v>4.9173232950000001</v>
      </c>
    </row>
    <row r="674" spans="1:21" x14ac:dyDescent="0.2">
      <c r="A674">
        <v>2023</v>
      </c>
      <c r="B674">
        <v>1</v>
      </c>
      <c r="C674" s="12">
        <v>102.74760000000001</v>
      </c>
      <c r="D674" s="1">
        <v>300.45600000000002</v>
      </c>
      <c r="E674" s="1">
        <v>302.685</v>
      </c>
      <c r="F674" s="13">
        <v>4.33</v>
      </c>
      <c r="G674" s="14">
        <v>3.5</v>
      </c>
      <c r="H674" s="13">
        <v>1.97</v>
      </c>
      <c r="I674" s="13">
        <v>0.65</v>
      </c>
      <c r="J674" s="8">
        <f t="shared" si="36"/>
        <v>0.26643499999999998</v>
      </c>
      <c r="K674" s="15">
        <v>22415.530923306698</v>
      </c>
      <c r="L674" s="8">
        <f>help_quarterly_to_monthly!N674</f>
        <v>22079.083495535848</v>
      </c>
      <c r="M674" s="8">
        <f t="shared" si="37"/>
        <v>1.5238287759493208</v>
      </c>
      <c r="O674" s="1">
        <v>260.22699999999998</v>
      </c>
      <c r="P674" s="17">
        <v>-3.8658695488676502E-2</v>
      </c>
      <c r="U674" s="11">
        <v>5.1172124080000003</v>
      </c>
    </row>
    <row r="675" spans="1:21" x14ac:dyDescent="0.2">
      <c r="A675">
        <v>2023</v>
      </c>
      <c r="B675">
        <v>2</v>
      </c>
      <c r="C675" s="12">
        <v>102.80029999999999</v>
      </c>
      <c r="D675" s="1">
        <v>301.476</v>
      </c>
      <c r="E675" s="1">
        <v>304.09699999999998</v>
      </c>
      <c r="F675" s="13">
        <v>4.57</v>
      </c>
      <c r="G675" s="14">
        <v>3.6</v>
      </c>
      <c r="H675" s="13">
        <v>1.84</v>
      </c>
      <c r="I675" s="13">
        <v>-0.43</v>
      </c>
      <c r="J675" s="8">
        <f t="shared" si="36"/>
        <v>-0.176257</v>
      </c>
      <c r="K675" s="15">
        <v>22354.899077951901</v>
      </c>
      <c r="L675" s="8">
        <f>help_quarterly_to_monthly!N675</f>
        <v>22116.380000000012</v>
      </c>
      <c r="M675" s="8">
        <f t="shared" si="37"/>
        <v>1.0784725074894252</v>
      </c>
      <c r="O675" s="1">
        <v>258.66899999999998</v>
      </c>
      <c r="P675" s="17">
        <v>-0.14237073733759101</v>
      </c>
      <c r="U675" s="11">
        <v>5.5506779499999999</v>
      </c>
    </row>
    <row r="676" spans="1:21" x14ac:dyDescent="0.2">
      <c r="A676">
        <v>2023</v>
      </c>
      <c r="B676">
        <v>3</v>
      </c>
      <c r="C676" s="12">
        <v>102.8143</v>
      </c>
      <c r="D676" s="1">
        <v>301.64299999999997</v>
      </c>
      <c r="E676" s="1">
        <v>305.12299999999999</v>
      </c>
      <c r="F676" s="13">
        <v>4.6500000000000004</v>
      </c>
      <c r="G676" s="14">
        <v>3.5</v>
      </c>
      <c r="H676" s="13">
        <v>2.0499999999999998</v>
      </c>
      <c r="I676" s="13">
        <v>-0.51</v>
      </c>
      <c r="J676" s="8">
        <f t="shared" si="36"/>
        <v>-0.20904899999999998</v>
      </c>
      <c r="K676" s="15">
        <v>22444.6029156984</v>
      </c>
      <c r="L676" s="8">
        <f>help_quarterly_to_monthly!N676</f>
        <v>22153.381394322558</v>
      </c>
      <c r="M676" s="8">
        <f t="shared" si="37"/>
        <v>1.3145691675333859</v>
      </c>
      <c r="O676" s="1">
        <v>257.06200000000001</v>
      </c>
      <c r="P676" s="17">
        <v>-0.18604895673116301</v>
      </c>
      <c r="U676" s="11">
        <v>5.0890983820000004</v>
      </c>
    </row>
    <row r="677" spans="1:21" x14ac:dyDescent="0.2">
      <c r="A677">
        <v>2023</v>
      </c>
      <c r="B677">
        <v>4</v>
      </c>
      <c r="C677" s="12">
        <v>103.22410000000001</v>
      </c>
      <c r="D677" s="1">
        <v>302.858</v>
      </c>
      <c r="E677" s="1">
        <v>306.49</v>
      </c>
      <c r="F677" s="13">
        <v>4.83</v>
      </c>
      <c r="G677" s="14">
        <v>3.4</v>
      </c>
      <c r="H677" s="13">
        <v>2.0699999999999998</v>
      </c>
      <c r="I677" s="13">
        <v>0.06</v>
      </c>
      <c r="J677" s="8">
        <f t="shared" si="36"/>
        <v>2.4593999999999998E-2</v>
      </c>
      <c r="K677" s="15">
        <v>22439.253885326601</v>
      </c>
      <c r="L677" s="8">
        <f>help_quarterly_to_monthly!N677</f>
        <v>22190.444693133177</v>
      </c>
      <c r="M677" s="8">
        <f t="shared" si="37"/>
        <v>1.121244732289739</v>
      </c>
      <c r="O677" s="1">
        <v>256.90800000000002</v>
      </c>
      <c r="P677" s="17">
        <v>0.15556605889426101</v>
      </c>
      <c r="U677" s="11">
        <v>5.3581761659999998</v>
      </c>
    </row>
    <row r="678" spans="1:21" x14ac:dyDescent="0.2">
      <c r="A678">
        <v>2023</v>
      </c>
      <c r="B678">
        <v>5</v>
      </c>
      <c r="C678" s="12">
        <v>102.98090000000001</v>
      </c>
      <c r="D678" s="1">
        <v>303.31599999999997</v>
      </c>
      <c r="E678" s="1">
        <v>307.62299999999999</v>
      </c>
      <c r="F678" s="13">
        <v>5.0599999999999996</v>
      </c>
      <c r="G678" s="14">
        <v>3.6</v>
      </c>
      <c r="H678" s="13">
        <v>2.2000000000000002</v>
      </c>
      <c r="I678" s="13">
        <v>-0.19</v>
      </c>
      <c r="J678" s="8">
        <f t="shared" si="36"/>
        <v>-7.7880999999999992E-2</v>
      </c>
      <c r="K678" s="15">
        <v>22570.944497425298</v>
      </c>
      <c r="L678" s="8">
        <f>help_quarterly_to_monthly!N678</f>
        <v>22227.57</v>
      </c>
      <c r="M678" s="8">
        <f t="shared" si="37"/>
        <v>1.5448134790501111</v>
      </c>
      <c r="O678" s="1">
        <v>253.67</v>
      </c>
      <c r="P678" s="17">
        <v>0.11161090496982499</v>
      </c>
      <c r="U678" s="11">
        <v>5.7898785840000002</v>
      </c>
    </row>
    <row r="679" spans="1:21" x14ac:dyDescent="0.2">
      <c r="A679">
        <v>2023</v>
      </c>
      <c r="B679">
        <v>6</v>
      </c>
      <c r="C679" s="12">
        <v>102.3809</v>
      </c>
      <c r="D679" s="1">
        <v>304.09899999999999</v>
      </c>
      <c r="E679" s="1">
        <v>308.291</v>
      </c>
      <c r="F679" s="13">
        <v>5.08</v>
      </c>
      <c r="G679" s="14">
        <v>3.6</v>
      </c>
      <c r="H679" s="13">
        <v>2</v>
      </c>
      <c r="I679" s="13">
        <v>-0.44</v>
      </c>
      <c r="J679" s="8">
        <f t="shared" si="36"/>
        <v>-0.18035599999999999</v>
      </c>
      <c r="K679" s="15">
        <v>22613.014337973698</v>
      </c>
      <c r="L679" s="8">
        <f>help_quarterly_to_monthly!N679</f>
        <v>22264.575025567836</v>
      </c>
      <c r="M679" s="8">
        <f t="shared" si="37"/>
        <v>1.5649942206654721</v>
      </c>
      <c r="O679" s="1">
        <v>253.86</v>
      </c>
      <c r="P679" s="17">
        <v>0.15269728903138299</v>
      </c>
      <c r="U679" s="11">
        <v>6.2589018960000002</v>
      </c>
    </row>
    <row r="680" spans="1:21" x14ac:dyDescent="0.2">
      <c r="A680">
        <v>2023</v>
      </c>
      <c r="B680">
        <v>7</v>
      </c>
      <c r="C680" s="12">
        <v>103.0722</v>
      </c>
      <c r="D680" s="1">
        <v>304.61500000000001</v>
      </c>
      <c r="E680" s="1">
        <v>308.959</v>
      </c>
      <c r="F680" s="13">
        <v>5.12</v>
      </c>
      <c r="G680" s="14">
        <v>3.5</v>
      </c>
      <c r="H680" s="13">
        <v>1.84</v>
      </c>
      <c r="I680" s="13">
        <v>0.11</v>
      </c>
      <c r="J680" s="8">
        <f t="shared" si="36"/>
        <v>4.5088999999999997E-2</v>
      </c>
      <c r="K680" s="15">
        <v>22693.154686100701</v>
      </c>
      <c r="L680" s="8">
        <f>help_quarterly_to_monthly!N680</f>
        <v>22301.641658046246</v>
      </c>
      <c r="M680" s="8">
        <f t="shared" si="37"/>
        <v>1.7555345658295973</v>
      </c>
      <c r="O680" s="1">
        <v>253.83500000000001</v>
      </c>
      <c r="P680" s="17">
        <v>1.02875421689629E-3</v>
      </c>
    </row>
    <row r="681" spans="1:21" x14ac:dyDescent="0.2">
      <c r="A681">
        <v>2023</v>
      </c>
      <c r="B681">
        <v>8</v>
      </c>
      <c r="C681" s="12">
        <v>103.0951</v>
      </c>
      <c r="D681" s="1">
        <v>306.13799999999998</v>
      </c>
      <c r="E681" s="1">
        <v>309.64600000000002</v>
      </c>
      <c r="F681" s="13">
        <v>5.33</v>
      </c>
      <c r="G681" s="14">
        <v>3.7</v>
      </c>
      <c r="H681" s="13">
        <v>1.85</v>
      </c>
      <c r="I681" s="13">
        <v>-0.19</v>
      </c>
      <c r="J681" s="8">
        <f t="shared" si="36"/>
        <v>-7.7880999999999992E-2</v>
      </c>
      <c r="K681" s="15">
        <v>22826.789236856599</v>
      </c>
      <c r="L681" s="8">
        <f>help_quarterly_to_monthly!N681</f>
        <v>22338.769999999986</v>
      </c>
      <c r="M681" s="8">
        <f t="shared" si="37"/>
        <v>2.184628951623635</v>
      </c>
      <c r="O681" s="1">
        <v>257.68</v>
      </c>
      <c r="P681" s="17">
        <v>5.3671971121750803E-2</v>
      </c>
    </row>
    <row r="682" spans="1:21" x14ac:dyDescent="0.2">
      <c r="A682">
        <v>2023</v>
      </c>
      <c r="B682">
        <v>9</v>
      </c>
      <c r="C682" s="12">
        <v>103.3081</v>
      </c>
      <c r="D682" s="1">
        <v>307.37400000000002</v>
      </c>
      <c r="E682" s="1">
        <v>310.61599999999999</v>
      </c>
      <c r="F682" s="13">
        <v>5.33</v>
      </c>
      <c r="G682" s="14">
        <v>3.8</v>
      </c>
      <c r="H682" s="13">
        <v>1.78</v>
      </c>
      <c r="I682" s="13">
        <v>-0.06</v>
      </c>
      <c r="J682" s="8">
        <f t="shared" si="36"/>
        <v>-2.4593999999999998E-2</v>
      </c>
      <c r="K682" s="15">
        <v>22827.792162768099</v>
      </c>
      <c r="L682" s="8">
        <f>help_quarterly_to_monthly!N682</f>
        <v>22376.469674279309</v>
      </c>
      <c r="M682" s="8">
        <f t="shared" si="37"/>
        <v>2.0169512664795608</v>
      </c>
      <c r="O682" s="1">
        <v>258.93400000000003</v>
      </c>
      <c r="P682" s="17">
        <v>-2.2608133921409701E-2</v>
      </c>
    </row>
    <row r="683" spans="1:21" x14ac:dyDescent="0.2">
      <c r="A683">
        <v>2023</v>
      </c>
      <c r="B683">
        <v>10</v>
      </c>
      <c r="C683" s="12">
        <v>102.57810000000001</v>
      </c>
      <c r="D683" s="1">
        <v>307.65300000000002</v>
      </c>
      <c r="E683" s="1">
        <v>311.43299999999999</v>
      </c>
      <c r="F683" s="13">
        <v>5.33</v>
      </c>
      <c r="G683" s="14">
        <v>3.9</v>
      </c>
      <c r="H683" s="13">
        <v>1.83</v>
      </c>
      <c r="I683" s="13">
        <v>-0.59</v>
      </c>
      <c r="J683" s="8">
        <f t="shared" si="36"/>
        <v>-0.24184099999999997</v>
      </c>
      <c r="K683" s="15">
        <v>22800.801708944298</v>
      </c>
      <c r="L683" s="8">
        <f>help_quarterly_to_monthly!N683</f>
        <v>22414.232971821719</v>
      </c>
      <c r="M683" s="8">
        <f t="shared" si="37"/>
        <v>1.7246574424766514</v>
      </c>
      <c r="O683" s="1">
        <v>255.19200000000001</v>
      </c>
      <c r="P683" s="17">
        <v>0.209383332393836</v>
      </c>
    </row>
    <row r="684" spans="1:21" x14ac:dyDescent="0.2">
      <c r="A684">
        <v>2023</v>
      </c>
      <c r="B684">
        <v>11</v>
      </c>
      <c r="C684" s="12">
        <v>102.88679999999999</v>
      </c>
      <c r="D684" s="1">
        <v>308.08699999999999</v>
      </c>
      <c r="E684" s="1">
        <v>312.37299999999999</v>
      </c>
      <c r="F684" s="13">
        <v>5.33</v>
      </c>
      <c r="G684" s="14">
        <v>3.7</v>
      </c>
      <c r="H684" s="13">
        <v>1.79</v>
      </c>
      <c r="I684" s="13">
        <v>0.22</v>
      </c>
      <c r="J684" s="8">
        <f t="shared" si="36"/>
        <v>9.0177999999999994E-2</v>
      </c>
      <c r="K684" s="15">
        <v>22924.6079456064</v>
      </c>
      <c r="L684" s="8">
        <f>help_quarterly_to_monthly!N684</f>
        <v>22452.060000000019</v>
      </c>
      <c r="M684" s="8">
        <f t="shared" si="37"/>
        <v>2.104697500391417</v>
      </c>
      <c r="O684" s="1">
        <v>252.85599999999999</v>
      </c>
      <c r="P684" s="17">
        <v>-7.5432621314104997E-2</v>
      </c>
    </row>
    <row r="685" spans="1:21" x14ac:dyDescent="0.2">
      <c r="A685">
        <v>2023</v>
      </c>
      <c r="B685">
        <v>12</v>
      </c>
      <c r="C685" s="12">
        <v>102.6309</v>
      </c>
      <c r="D685" s="1">
        <v>308.73500000000001</v>
      </c>
      <c r="E685" s="1">
        <v>313.23</v>
      </c>
      <c r="F685" s="13">
        <v>5.33</v>
      </c>
      <c r="G685" s="14">
        <v>3.8</v>
      </c>
      <c r="H685" s="13">
        <v>1.62</v>
      </c>
      <c r="I685" s="13">
        <v>-0.14000000000000001</v>
      </c>
      <c r="J685" s="8">
        <f t="shared" si="36"/>
        <v>-5.7386000000000006E-2</v>
      </c>
      <c r="K685" s="15">
        <v>23161.118413065298</v>
      </c>
      <c r="L685" s="8">
        <f>help_quarterly_to_monthly!N685</f>
        <v>22490.178579879241</v>
      </c>
      <c r="M685" s="8">
        <f t="shared" si="37"/>
        <v>2.9832570284093363</v>
      </c>
      <c r="O685" s="1">
        <v>249.86600000000001</v>
      </c>
      <c r="P685" s="17">
        <v>-0.22293883106359899</v>
      </c>
    </row>
    <row r="686" spans="1:21" x14ac:dyDescent="0.2">
      <c r="A686">
        <v>2024</v>
      </c>
      <c r="B686">
        <v>1</v>
      </c>
      <c r="C686" s="12">
        <v>101.483</v>
      </c>
      <c r="D686" s="1">
        <v>309.79399999999998</v>
      </c>
      <c r="E686" s="1">
        <v>314.38900000000001</v>
      </c>
      <c r="F686" s="13">
        <v>5.33</v>
      </c>
      <c r="G686" s="14">
        <v>3.7</v>
      </c>
      <c r="H686" s="13">
        <v>1.62</v>
      </c>
      <c r="I686" s="13">
        <v>-0.83</v>
      </c>
      <c r="J686" s="8">
        <f t="shared" si="36"/>
        <v>-0.34021699999999999</v>
      </c>
      <c r="K686" s="15">
        <v>22957.8502623198</v>
      </c>
      <c r="L686" s="8">
        <f>help_quarterly_to_monthly!N686</f>
        <v>22528.361876587696</v>
      </c>
      <c r="M686" s="8">
        <f t="shared" si="37"/>
        <v>1.9064341565750764</v>
      </c>
      <c r="O686" s="1">
        <v>251.30600000000001</v>
      </c>
      <c r="P686" s="17">
        <v>-8.19217624951636E-2</v>
      </c>
    </row>
    <row r="687" spans="1:21" x14ac:dyDescent="0.2">
      <c r="A687">
        <v>2024</v>
      </c>
      <c r="B687">
        <v>2</v>
      </c>
      <c r="C687" s="12">
        <v>102.72669999999999</v>
      </c>
      <c r="D687" s="1">
        <v>311.02199999999999</v>
      </c>
      <c r="E687" s="1">
        <v>315.55500000000001</v>
      </c>
      <c r="F687" s="13">
        <v>5.33</v>
      </c>
      <c r="G687" s="14">
        <v>3.9</v>
      </c>
      <c r="H687" s="13">
        <v>1.56</v>
      </c>
      <c r="I687" s="13">
        <v>0.39</v>
      </c>
      <c r="J687" s="8">
        <f t="shared" si="36"/>
        <v>0.159861</v>
      </c>
      <c r="K687" s="15">
        <v>23107.200138351702</v>
      </c>
      <c r="L687" s="8">
        <f>help_quarterly_to_monthly!N687</f>
        <v>22566.610000000015</v>
      </c>
      <c r="M687" s="8">
        <f t="shared" si="37"/>
        <v>2.3955310006761543</v>
      </c>
      <c r="O687" s="1">
        <v>254.92599999999999</v>
      </c>
      <c r="P687" s="17">
        <v>-0.13573330117820401</v>
      </c>
    </row>
    <row r="688" spans="1:21" x14ac:dyDescent="0.2">
      <c r="A688">
        <v>2024</v>
      </c>
      <c r="B688">
        <v>3</v>
      </c>
      <c r="C688" s="12">
        <v>102.51860000000001</v>
      </c>
      <c r="D688" s="1">
        <v>312.10700000000003</v>
      </c>
      <c r="E688" s="1">
        <v>316.762</v>
      </c>
      <c r="F688" s="13">
        <v>5.33</v>
      </c>
      <c r="G688" s="14">
        <v>3.9</v>
      </c>
      <c r="H688" s="13">
        <v>1.54</v>
      </c>
      <c r="I688" s="13">
        <v>-0.2</v>
      </c>
      <c r="J688" s="8">
        <f t="shared" si="36"/>
        <v>-8.1979999999999997E-2</v>
      </c>
      <c r="K688" s="15">
        <v>23100.349513806101</v>
      </c>
      <c r="L688" s="8">
        <f>help_quarterly_to_monthly!N688</f>
        <v>22605.22721176246</v>
      </c>
      <c r="M688" s="8">
        <f t="shared" si="37"/>
        <v>2.1903000461150235</v>
      </c>
      <c r="O688" s="1">
        <v>255.095</v>
      </c>
      <c r="P688" s="17">
        <v>-9.8262966162958196E-2</v>
      </c>
    </row>
    <row r="689" spans="1:16" x14ac:dyDescent="0.2">
      <c r="A689">
        <v>2024</v>
      </c>
      <c r="B689">
        <v>4</v>
      </c>
      <c r="C689" s="12">
        <v>102.35680000000001</v>
      </c>
      <c r="D689" s="1">
        <v>313.01600000000002</v>
      </c>
      <c r="E689" s="1">
        <v>317.596</v>
      </c>
      <c r="F689" s="13">
        <v>5.33</v>
      </c>
      <c r="G689" s="14">
        <v>3.9</v>
      </c>
      <c r="H689" s="13">
        <v>1.46</v>
      </c>
      <c r="I689" s="13">
        <v>-0.38</v>
      </c>
      <c r="J689" s="8">
        <f t="shared" si="36"/>
        <v>-0.15576199999999998</v>
      </c>
      <c r="K689" s="15">
        <v>23164.936945654801</v>
      </c>
      <c r="L689" s="8">
        <f>help_quarterly_to_monthly!N689</f>
        <v>22643.910507400346</v>
      </c>
      <c r="M689" s="8">
        <f t="shared" si="37"/>
        <v>2.3009560918560323</v>
      </c>
      <c r="O689" s="1">
        <v>256.97800000000001</v>
      </c>
      <c r="P689" s="17">
        <v>-0.20337873831577</v>
      </c>
    </row>
    <row r="690" spans="1:16" x14ac:dyDescent="0.2">
      <c r="A690">
        <v>2024</v>
      </c>
      <c r="B690">
        <v>5</v>
      </c>
      <c r="C690" s="12">
        <v>102.97969999999999</v>
      </c>
      <c r="D690" s="1">
        <v>313.14</v>
      </c>
      <c r="E690" s="1">
        <v>318.053</v>
      </c>
      <c r="F690" s="13">
        <v>5.33</v>
      </c>
      <c r="G690" s="14">
        <v>4</v>
      </c>
      <c r="H690" s="13">
        <v>1.47</v>
      </c>
      <c r="I690" s="13">
        <v>0.15</v>
      </c>
      <c r="J690" s="8">
        <f t="shared" si="36"/>
        <v>6.1484999999999998E-2</v>
      </c>
      <c r="K690" s="15">
        <v>23245.749040967501</v>
      </c>
      <c r="L690" s="8">
        <f>help_quarterly_to_monthly!N690</f>
        <v>22682.659999999993</v>
      </c>
      <c r="M690" s="8">
        <f t="shared" si="37"/>
        <v>2.4824647592809113</v>
      </c>
      <c r="O690" s="1">
        <v>255.31299999999999</v>
      </c>
      <c r="P690" s="17">
        <v>-0.14177478947432401</v>
      </c>
    </row>
    <row r="691" spans="1:16" x14ac:dyDescent="0.2">
      <c r="A691">
        <v>2024</v>
      </c>
      <c r="B691">
        <v>6</v>
      </c>
      <c r="C691" s="12">
        <v>103.2534</v>
      </c>
      <c r="D691" s="1">
        <v>313.13099999999997</v>
      </c>
      <c r="E691" s="1">
        <v>318.34300000000002</v>
      </c>
      <c r="F691" s="13">
        <v>5.33</v>
      </c>
      <c r="G691" s="14">
        <v>4.0999999999999996</v>
      </c>
      <c r="H691" s="13">
        <v>1.51</v>
      </c>
      <c r="I691" s="13">
        <v>-0.15</v>
      </c>
      <c r="J691" s="8">
        <f t="shared" si="36"/>
        <v>-6.1484999999999998E-2</v>
      </c>
      <c r="K691" s="15">
        <v>23265.718890605101</v>
      </c>
      <c r="L691" s="8">
        <f>help_quarterly_to_monthly!N691</f>
        <v>22721.915357529178</v>
      </c>
      <c r="M691" s="8">
        <f t="shared" si="37"/>
        <v>2.3932997043566884</v>
      </c>
      <c r="O691" s="1">
        <v>255.91399999999999</v>
      </c>
      <c r="P691" s="17">
        <v>-3.6434207622375203E-2</v>
      </c>
    </row>
    <row r="692" spans="1:16" x14ac:dyDescent="0.2">
      <c r="A692">
        <v>2024</v>
      </c>
      <c r="B692">
        <v>7</v>
      </c>
      <c r="C692" s="12">
        <v>102.5192</v>
      </c>
      <c r="D692" s="1">
        <v>313.56599999999997</v>
      </c>
      <c r="E692" s="1">
        <v>318.93299999999999</v>
      </c>
      <c r="F692" s="13">
        <v>5.33</v>
      </c>
      <c r="G692" s="14">
        <v>4.2</v>
      </c>
      <c r="H692" s="13">
        <v>1.59</v>
      </c>
      <c r="I692" s="13">
        <v>-0.33</v>
      </c>
      <c r="J692" s="8">
        <f t="shared" si="36"/>
        <v>-0.135267</v>
      </c>
      <c r="K692" s="15">
        <v>23371.138228273117</v>
      </c>
      <c r="L692" s="8">
        <f>help_quarterly_to_monthly!N692</f>
        <v>22761.238651671429</v>
      </c>
      <c r="M692" s="8">
        <f t="shared" si="37"/>
        <v>2.6795535424734007</v>
      </c>
      <c r="O692" s="1">
        <v>257.32100000000003</v>
      </c>
      <c r="P692" s="17">
        <v>-0.103385140723601</v>
      </c>
    </row>
    <row r="693" spans="1:16" x14ac:dyDescent="0.2">
      <c r="A693">
        <v>2024</v>
      </c>
      <c r="B693">
        <v>8</v>
      </c>
      <c r="C693" s="12">
        <v>103.0196</v>
      </c>
      <c r="D693" s="1">
        <v>314.13099999999997</v>
      </c>
      <c r="E693" s="1">
        <v>319.839</v>
      </c>
      <c r="F693" s="13">
        <v>5.33</v>
      </c>
      <c r="G693" s="14">
        <v>4.2</v>
      </c>
      <c r="H693" s="13">
        <v>1.73</v>
      </c>
      <c r="I693" s="13">
        <v>-0.05</v>
      </c>
      <c r="J693" s="8">
        <f t="shared" si="36"/>
        <v>-2.0494999999999999E-2</v>
      </c>
      <c r="K693" s="15">
        <v>23435.600363483256</v>
      </c>
      <c r="L693" s="8">
        <f>help_quarterly_to_monthly!N693</f>
        <v>22800.629999999994</v>
      </c>
      <c r="M693" s="8">
        <f t="shared" si="37"/>
        <v>2.7848807839224721</v>
      </c>
      <c r="O693" s="1">
        <v>255.46299999999999</v>
      </c>
      <c r="P693" s="17">
        <v>-5.6956762332035303E-2</v>
      </c>
    </row>
    <row r="694" spans="1:16" x14ac:dyDescent="0.2">
      <c r="A694">
        <v>2024</v>
      </c>
      <c r="B694">
        <v>9</v>
      </c>
      <c r="C694" s="12">
        <v>102.5873</v>
      </c>
      <c r="D694" s="1">
        <v>314.851</v>
      </c>
      <c r="E694" s="1">
        <v>320.83499999999998</v>
      </c>
      <c r="F694" s="13">
        <v>5.13</v>
      </c>
      <c r="G694" s="14">
        <v>4.0999999999999996</v>
      </c>
      <c r="H694" s="13">
        <v>1.7</v>
      </c>
      <c r="I694" s="13">
        <v>-0.21</v>
      </c>
      <c r="J694" s="8">
        <f t="shared" si="36"/>
        <v>-8.6078999999999989E-2</v>
      </c>
      <c r="K694" s="15">
        <v>23398.764114740567</v>
      </c>
      <c r="L694" s="8">
        <f>help_quarterly_to_monthly!N694</f>
        <v>22840.440449540154</v>
      </c>
      <c r="M694" s="8">
        <f t="shared" si="37"/>
        <v>2.4444522706726257</v>
      </c>
      <c r="O694" s="1">
        <v>252.68199999999999</v>
      </c>
      <c r="P694" s="17">
        <v>-0.114069125128049</v>
      </c>
    </row>
    <row r="695" spans="1:16" x14ac:dyDescent="0.2">
      <c r="A695">
        <v>2024</v>
      </c>
      <c r="B695">
        <v>10</v>
      </c>
      <c r="C695" s="12">
        <v>102.1219</v>
      </c>
      <c r="D695" s="1">
        <v>315.56400000000002</v>
      </c>
      <c r="E695" s="1">
        <v>321.68799999999999</v>
      </c>
      <c r="F695" s="13">
        <v>4.83</v>
      </c>
      <c r="G695" s="14">
        <v>4.0999999999999996</v>
      </c>
      <c r="H695" s="13">
        <v>1.53</v>
      </c>
      <c r="I695" s="13">
        <v>-0.51</v>
      </c>
      <c r="J695" s="8">
        <f t="shared" si="36"/>
        <v>-0.20904899999999998</v>
      </c>
      <c r="K695" s="15">
        <v>23535.57231560193</v>
      </c>
      <c r="L695" s="8">
        <f>help_quarterly_to_monthly!N695</f>
        <v>22880.320409084798</v>
      </c>
      <c r="M695" s="8">
        <f t="shared" si="37"/>
        <v>2.8638231231104649</v>
      </c>
      <c r="O695" s="1">
        <v>253.08099999999999</v>
      </c>
      <c r="P695" s="17">
        <v>-0.36037152705155401</v>
      </c>
    </row>
    <row r="696" spans="1:16" x14ac:dyDescent="0.2">
      <c r="A696">
        <v>2024</v>
      </c>
      <c r="B696">
        <v>11</v>
      </c>
      <c r="C696" s="12">
        <v>101.9736</v>
      </c>
      <c r="D696" s="1">
        <v>316.44900000000001</v>
      </c>
      <c r="E696" s="1">
        <v>322.61900000000003</v>
      </c>
      <c r="F696" s="13">
        <v>4.6399999999999997</v>
      </c>
      <c r="G696" s="14">
        <v>4.2</v>
      </c>
      <c r="H696" s="13">
        <v>1.42</v>
      </c>
      <c r="I696" s="13">
        <v>-0.05</v>
      </c>
      <c r="J696" s="8">
        <f t="shared" si="36"/>
        <v>-2.0494999999999999E-2</v>
      </c>
      <c r="K696" s="15">
        <v>23594.46451579735</v>
      </c>
      <c r="L696" s="8">
        <f>help_quarterly_to_monthly!N696</f>
        <v>22920.269999999986</v>
      </c>
      <c r="M696" s="8">
        <f t="shared" si="37"/>
        <v>2.9414771981192356</v>
      </c>
      <c r="O696" s="1">
        <v>253.22900000000001</v>
      </c>
      <c r="P696" s="17">
        <v>-0.24172397914837401</v>
      </c>
    </row>
    <row r="697" spans="1:16" x14ac:dyDescent="0.2">
      <c r="A697">
        <v>2024</v>
      </c>
      <c r="B697">
        <v>12</v>
      </c>
      <c r="C697" s="12">
        <v>102.9833</v>
      </c>
      <c r="D697" s="1">
        <v>317.60300000000001</v>
      </c>
      <c r="E697" s="1">
        <v>323.29599999999999</v>
      </c>
      <c r="F697" s="13">
        <v>4.4800000000000004</v>
      </c>
      <c r="G697" s="14">
        <v>4.0999999999999996</v>
      </c>
      <c r="H697" s="13">
        <v>1.41</v>
      </c>
      <c r="I697" s="13">
        <v>0.18</v>
      </c>
      <c r="J697" s="8">
        <f t="shared" si="36"/>
        <v>7.3782E-2</v>
      </c>
      <c r="K697" s="16">
        <v>23482.006841133832</v>
      </c>
      <c r="L697" s="8"/>
      <c r="M697" s="8"/>
      <c r="O697" s="1">
        <v>253.59</v>
      </c>
      <c r="P697" s="17">
        <v>-0.460085753348279</v>
      </c>
    </row>
    <row r="698" spans="1:16" x14ac:dyDescent="0.2">
      <c r="A698">
        <v>2025</v>
      </c>
      <c r="B698">
        <v>1</v>
      </c>
      <c r="C698" s="12">
        <v>103.511</v>
      </c>
      <c r="D698" s="1">
        <v>319.08600000000001</v>
      </c>
      <c r="E698" s="1">
        <v>324.73899999999998</v>
      </c>
      <c r="F698" s="13">
        <v>4.33</v>
      </c>
      <c r="G698" s="14">
        <v>4</v>
      </c>
      <c r="H698" s="13">
        <v>1.45</v>
      </c>
      <c r="I698" s="13">
        <v>-0.03</v>
      </c>
      <c r="J698" s="8">
        <f t="shared" si="36"/>
        <v>-1.2296999999999999E-2</v>
      </c>
      <c r="L698" s="8"/>
      <c r="M698" s="8"/>
      <c r="O698" s="1">
        <v>257.30200000000002</v>
      </c>
      <c r="P698" s="17">
        <v>-0.313930436302994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E9D61-255E-164D-89E3-F20A221674E9}">
  <dimension ref="A1:B20"/>
  <sheetViews>
    <sheetView zoomScale="156" zoomScaleNormal="156" workbookViewId="0">
      <selection activeCell="B1" sqref="B1"/>
    </sheetView>
  </sheetViews>
  <sheetFormatPr baseColWidth="10" defaultRowHeight="16" x14ac:dyDescent="0.2"/>
  <sheetData>
    <row r="1" spans="1:2" x14ac:dyDescent="0.2">
      <c r="A1" t="str">
        <f>series!C1</f>
        <v>IP</v>
      </c>
      <c r="B1" t="s">
        <v>30</v>
      </c>
    </row>
    <row r="2" spans="1:2" x14ac:dyDescent="0.2">
      <c r="A2" t="str">
        <f>series!D1</f>
        <v>CPI</v>
      </c>
      <c r="B2" t="s">
        <v>20</v>
      </c>
    </row>
    <row r="3" spans="1:2" x14ac:dyDescent="0.2">
      <c r="A3" t="str">
        <f>series!E1</f>
        <v>CoreCPI</v>
      </c>
      <c r="B3" t="s">
        <v>20</v>
      </c>
    </row>
    <row r="4" spans="1:2" x14ac:dyDescent="0.2">
      <c r="A4" t="str">
        <f>series!F1</f>
        <v>FFR</v>
      </c>
      <c r="B4" t="s">
        <v>21</v>
      </c>
    </row>
    <row r="5" spans="1:2" x14ac:dyDescent="0.2">
      <c r="A5" t="str">
        <f>series!G1</f>
        <v>Unemp</v>
      </c>
      <c r="B5" t="s">
        <v>22</v>
      </c>
    </row>
    <row r="6" spans="1:2" x14ac:dyDescent="0.2">
      <c r="A6" t="str">
        <f>series!H1</f>
        <v>BondSprd</v>
      </c>
      <c r="B6" t="s">
        <v>23</v>
      </c>
    </row>
    <row r="7" spans="1:2" x14ac:dyDescent="0.2">
      <c r="A7" t="str">
        <f>series!I1</f>
        <v>oriChicago</v>
      </c>
      <c r="B7" t="s">
        <v>30</v>
      </c>
    </row>
    <row r="8" spans="1:2" x14ac:dyDescent="0.2">
      <c r="A8" t="str">
        <f>series!J1</f>
        <v>rescChicago</v>
      </c>
      <c r="B8" t="s">
        <v>30</v>
      </c>
    </row>
    <row r="9" spans="1:2" x14ac:dyDescent="0.2">
      <c r="A9" t="str">
        <f>series!K1</f>
        <v>MGDPIHS</v>
      </c>
      <c r="B9" t="s">
        <v>30</v>
      </c>
    </row>
    <row r="10" spans="1:2" x14ac:dyDescent="0.2">
      <c r="A10" t="str">
        <f>series!L1</f>
        <v>PotGDP</v>
      </c>
      <c r="B10" t="s">
        <v>19</v>
      </c>
    </row>
    <row r="11" spans="1:2" x14ac:dyDescent="0.2">
      <c r="A11" t="str">
        <f>series!M1</f>
        <v>GDPgap</v>
      </c>
      <c r="B11" t="s">
        <v>30</v>
      </c>
    </row>
    <row r="12" spans="1:2" x14ac:dyDescent="0.2">
      <c r="A12" t="str">
        <f>series!N1</f>
        <v>mpsprGK</v>
      </c>
      <c r="B12" t="s">
        <v>47</v>
      </c>
    </row>
    <row r="13" spans="1:2" x14ac:dyDescent="0.2">
      <c r="A13" t="str">
        <f>series!O1</f>
        <v>PPI</v>
      </c>
      <c r="B13" t="s">
        <v>49</v>
      </c>
    </row>
    <row r="14" spans="1:2" x14ac:dyDescent="0.2">
      <c r="A14" t="str">
        <f>series!P1</f>
        <v>EBP</v>
      </c>
      <c r="B14" t="s">
        <v>53</v>
      </c>
    </row>
    <row r="15" spans="1:2" x14ac:dyDescent="0.2">
      <c r="A15" t="str">
        <f>series!Q1</f>
        <v>mpsprGK4</v>
      </c>
      <c r="B15" t="s">
        <v>47</v>
      </c>
    </row>
    <row r="16" spans="1:2" x14ac:dyDescent="0.2">
      <c r="A16" t="str">
        <f>series!R1</f>
        <v>mpsprNS</v>
      </c>
      <c r="B16" t="s">
        <v>47</v>
      </c>
    </row>
    <row r="17" spans="1:2" x14ac:dyDescent="0.2">
      <c r="A17" t="str">
        <f>series!S1</f>
        <v>mpsprRR</v>
      </c>
      <c r="B17" t="s">
        <v>47</v>
      </c>
    </row>
    <row r="18" spans="1:2" x14ac:dyDescent="0.2">
      <c r="A18" t="s">
        <v>65</v>
      </c>
      <c r="B18" t="s">
        <v>47</v>
      </c>
    </row>
    <row r="19" spans="1:2" x14ac:dyDescent="0.2">
      <c r="A19" t="str">
        <f>series!U1</f>
        <v>FFRshadow</v>
      </c>
      <c r="B19" t="s">
        <v>21</v>
      </c>
    </row>
    <row r="20" spans="1:2" x14ac:dyDescent="0.2">
      <c r="A20" t="s">
        <v>71</v>
      </c>
      <c r="B20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BC45-66B2-AA40-8959-702DBCF0A277}">
  <dimension ref="B3:C58"/>
  <sheetViews>
    <sheetView topLeftCell="A20" workbookViewId="0">
      <selection activeCell="C58" sqref="C58"/>
    </sheetView>
  </sheetViews>
  <sheetFormatPr baseColWidth="10" defaultRowHeight="16" x14ac:dyDescent="0.2"/>
  <sheetData>
    <row r="3" spans="2:3" x14ac:dyDescent="0.2">
      <c r="B3" t="s">
        <v>6</v>
      </c>
    </row>
    <row r="4" spans="2:3" x14ac:dyDescent="0.2">
      <c r="B4" s="2" t="s">
        <v>7</v>
      </c>
      <c r="C4" t="s">
        <v>8</v>
      </c>
    </row>
    <row r="5" spans="2:3" x14ac:dyDescent="0.2">
      <c r="B5" s="3" t="s">
        <v>9</v>
      </c>
      <c r="C5" t="s">
        <v>10</v>
      </c>
    </row>
    <row r="9" spans="2:3" x14ac:dyDescent="0.2">
      <c r="B9" s="2" t="s">
        <v>24</v>
      </c>
      <c r="C9" t="s">
        <v>26</v>
      </c>
    </row>
    <row r="10" spans="2:3" x14ac:dyDescent="0.2">
      <c r="C10" t="s">
        <v>25</v>
      </c>
    </row>
    <row r="12" spans="2:3" x14ac:dyDescent="0.2">
      <c r="B12" s="2" t="s">
        <v>2</v>
      </c>
      <c r="C12" t="s">
        <v>27</v>
      </c>
    </row>
    <row r="13" spans="2:3" x14ac:dyDescent="0.2">
      <c r="C13" t="s">
        <v>3</v>
      </c>
    </row>
    <row r="15" spans="2:3" x14ac:dyDescent="0.2">
      <c r="B15" s="2" t="s">
        <v>4</v>
      </c>
      <c r="C15" t="s">
        <v>28</v>
      </c>
    </row>
    <row r="16" spans="2:3" x14ac:dyDescent="0.2">
      <c r="C16" t="s">
        <v>5</v>
      </c>
    </row>
    <row r="18" spans="2:3" x14ac:dyDescent="0.2">
      <c r="B18" s="2" t="s">
        <v>11</v>
      </c>
      <c r="C18" t="s">
        <v>13</v>
      </c>
    </row>
    <row r="19" spans="2:3" x14ac:dyDescent="0.2">
      <c r="C19" t="s">
        <v>12</v>
      </c>
    </row>
    <row r="21" spans="2:3" x14ac:dyDescent="0.2">
      <c r="B21" s="2" t="s">
        <v>14</v>
      </c>
      <c r="C21" t="s">
        <v>16</v>
      </c>
    </row>
    <row r="22" spans="2:3" x14ac:dyDescent="0.2">
      <c r="C22" t="s">
        <v>15</v>
      </c>
    </row>
    <row r="24" spans="2:3" x14ac:dyDescent="0.2">
      <c r="B24" s="2" t="s">
        <v>17</v>
      </c>
      <c r="C24" t="s">
        <v>29</v>
      </c>
    </row>
    <row r="25" spans="2:3" x14ac:dyDescent="0.2">
      <c r="C25" t="s">
        <v>18</v>
      </c>
    </row>
    <row r="27" spans="2:3" x14ac:dyDescent="0.2">
      <c r="B27" s="2" t="s">
        <v>31</v>
      </c>
      <c r="C27" t="s">
        <v>32</v>
      </c>
    </row>
    <row r="28" spans="2:3" x14ac:dyDescent="0.2">
      <c r="C28" t="s">
        <v>33</v>
      </c>
    </row>
    <row r="30" spans="2:3" x14ac:dyDescent="0.2">
      <c r="B30" s="2" t="s">
        <v>42</v>
      </c>
      <c r="C30" t="s">
        <v>37</v>
      </c>
    </row>
    <row r="31" spans="2:3" x14ac:dyDescent="0.2">
      <c r="C31" t="s">
        <v>38</v>
      </c>
    </row>
    <row r="33" spans="2:3" x14ac:dyDescent="0.2">
      <c r="B33" s="2" t="s">
        <v>44</v>
      </c>
      <c r="C33" t="s">
        <v>45</v>
      </c>
    </row>
    <row r="34" spans="2:3" x14ac:dyDescent="0.2">
      <c r="C34" t="s">
        <v>46</v>
      </c>
    </row>
    <row r="36" spans="2:3" x14ac:dyDescent="0.2">
      <c r="B36" s="2" t="s">
        <v>48</v>
      </c>
      <c r="C36" t="s">
        <v>50</v>
      </c>
    </row>
    <row r="37" spans="2:3" x14ac:dyDescent="0.2">
      <c r="C37" t="s">
        <v>51</v>
      </c>
    </row>
    <row r="39" spans="2:3" x14ac:dyDescent="0.2">
      <c r="B39" s="2" t="s">
        <v>52</v>
      </c>
      <c r="C39" s="5" t="s">
        <v>55</v>
      </c>
    </row>
    <row r="40" spans="2:3" x14ac:dyDescent="0.2">
      <c r="C40" t="s">
        <v>54</v>
      </c>
    </row>
    <row r="42" spans="2:3" x14ac:dyDescent="0.2">
      <c r="B42" s="2" t="s">
        <v>56</v>
      </c>
      <c r="C42" t="s">
        <v>57</v>
      </c>
    </row>
    <row r="43" spans="2:3" x14ac:dyDescent="0.2">
      <c r="C43" t="s">
        <v>58</v>
      </c>
    </row>
    <row r="45" spans="2:3" x14ac:dyDescent="0.2">
      <c r="B45" s="2" t="s">
        <v>59</v>
      </c>
      <c r="C45" t="s">
        <v>60</v>
      </c>
    </row>
    <row r="46" spans="2:3" x14ac:dyDescent="0.2">
      <c r="C46" t="s">
        <v>61</v>
      </c>
    </row>
    <row r="48" spans="2:3" x14ac:dyDescent="0.2">
      <c r="B48" s="2" t="s">
        <v>62</v>
      </c>
      <c r="C48" t="s">
        <v>63</v>
      </c>
    </row>
    <row r="49" spans="2:3" x14ac:dyDescent="0.2">
      <c r="C49" t="s">
        <v>64</v>
      </c>
    </row>
    <row r="51" spans="2:3" x14ac:dyDescent="0.2">
      <c r="B51" s="2" t="s">
        <v>65</v>
      </c>
      <c r="C51" t="s">
        <v>66</v>
      </c>
    </row>
    <row r="54" spans="2:3" x14ac:dyDescent="0.2">
      <c r="B54" s="2" t="s">
        <v>68</v>
      </c>
      <c r="C54" t="s">
        <v>69</v>
      </c>
    </row>
    <row r="55" spans="2:3" x14ac:dyDescent="0.2">
      <c r="C55" t="s">
        <v>70</v>
      </c>
    </row>
    <row r="57" spans="2:3" x14ac:dyDescent="0.2">
      <c r="B57" s="2" t="s">
        <v>72</v>
      </c>
      <c r="C57" t="s">
        <v>73</v>
      </c>
    </row>
    <row r="58" spans="2:3" x14ac:dyDescent="0.2">
      <c r="C58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BA20-4874-B540-8365-67A6D9925EE5}">
  <dimension ref="A1:O697"/>
  <sheetViews>
    <sheetView topLeftCell="A672" workbookViewId="0">
      <selection activeCell="O703" sqref="O703"/>
    </sheetView>
  </sheetViews>
  <sheetFormatPr baseColWidth="10" defaultRowHeight="16" x14ac:dyDescent="0.2"/>
  <cols>
    <col min="5" max="5" width="19.83203125" bestFit="1" customWidth="1"/>
  </cols>
  <sheetData>
    <row r="1" spans="1:15" x14ac:dyDescent="0.2">
      <c r="A1" t="s">
        <v>0</v>
      </c>
      <c r="B1" t="s">
        <v>34</v>
      </c>
      <c r="C1" t="s">
        <v>35</v>
      </c>
      <c r="D1" t="s">
        <v>41</v>
      </c>
      <c r="E1" t="s">
        <v>36</v>
      </c>
      <c r="F1" t="s">
        <v>39</v>
      </c>
      <c r="G1" s="4" t="s">
        <v>40</v>
      </c>
      <c r="J1" t="s">
        <v>0</v>
      </c>
      <c r="K1" t="s">
        <v>1</v>
      </c>
    </row>
    <row r="2" spans="1:15" x14ac:dyDescent="0.2">
      <c r="A2">
        <v>1967</v>
      </c>
      <c r="B2" s="6">
        <v>1</v>
      </c>
      <c r="C2" s="1">
        <v>4870.299</v>
      </c>
      <c r="E2" s="7">
        <v>4675.2196797627084</v>
      </c>
      <c r="F2" s="1">
        <f t="shared" ref="F2:F49" si="0">(C2/E2-1)*100</f>
        <v>4.1726236112864967</v>
      </c>
      <c r="G2" s="1">
        <f t="shared" ref="G2:G49" si="1">LN(E2)</f>
        <v>8.4500314309423512</v>
      </c>
      <c r="J2">
        <v>1967</v>
      </c>
      <c r="K2" s="6">
        <v>1</v>
      </c>
    </row>
    <row r="3" spans="1:15" x14ac:dyDescent="0.2">
      <c r="A3">
        <v>1967</v>
      </c>
      <c r="B3" s="6">
        <v>2</v>
      </c>
      <c r="C3" s="1">
        <v>4873.2870000000003</v>
      </c>
      <c r="D3" s="1">
        <f>(LN(C3)-LN(C2))*100</f>
        <v>6.1332657066159868E-2</v>
      </c>
      <c r="E3" s="7">
        <v>4727.6762317848334</v>
      </c>
      <c r="F3" s="1">
        <f t="shared" si="0"/>
        <v>3.0799648934545232</v>
      </c>
      <c r="G3" s="1">
        <f t="shared" si="1"/>
        <v>8.46118907784623</v>
      </c>
      <c r="J3">
        <v>1967</v>
      </c>
      <c r="K3" s="6">
        <v>2</v>
      </c>
      <c r="L3" s="1">
        <f>G2</f>
        <v>8.4500314309423512</v>
      </c>
      <c r="M3" s="1">
        <f>L3</f>
        <v>8.4500314309423512</v>
      </c>
      <c r="N3" s="1">
        <f t="shared" ref="N3:N66" si="2">EXP(M3)</f>
        <v>4675.2196797627112</v>
      </c>
    </row>
    <row r="4" spans="1:15" x14ac:dyDescent="0.2">
      <c r="A4">
        <v>1967</v>
      </c>
      <c r="B4" s="6">
        <v>3</v>
      </c>
      <c r="C4" s="1">
        <v>4919.3919999999998</v>
      </c>
      <c r="D4" s="1">
        <f>(LN(C4)-LN(C3))*100</f>
        <v>0.94162875477632468</v>
      </c>
      <c r="E4" s="7">
        <v>4781.42211583471</v>
      </c>
      <c r="F4" s="1">
        <f t="shared" si="0"/>
        <v>2.8855407622007112</v>
      </c>
      <c r="G4" s="1">
        <f t="shared" si="1"/>
        <v>8.4724932950100076</v>
      </c>
      <c r="J4">
        <v>1967</v>
      </c>
      <c r="K4" s="6">
        <v>3</v>
      </c>
      <c r="M4">
        <f>L3+1/3*(L6-L3)</f>
        <v>8.4537506465769781</v>
      </c>
      <c r="N4" s="1">
        <f t="shared" si="2"/>
        <v>4692.6402051553268</v>
      </c>
      <c r="O4" s="1">
        <f>(M4-M3)*100</f>
        <v>0.3719215634626849</v>
      </c>
    </row>
    <row r="5" spans="1:15" x14ac:dyDescent="0.2">
      <c r="A5">
        <v>1967</v>
      </c>
      <c r="B5" s="6">
        <v>4</v>
      </c>
      <c r="C5" s="1">
        <v>4956.4769999999999</v>
      </c>
      <c r="D5" s="1">
        <f>(LN(C5)-LN(C4))*100</f>
        <v>0.75102604766694725</v>
      </c>
      <c r="E5" s="7">
        <v>4836.5952729411838</v>
      </c>
      <c r="F5" s="1">
        <f t="shared" si="0"/>
        <v>2.4786388005113125</v>
      </c>
      <c r="G5" s="1">
        <f t="shared" si="1"/>
        <v>8.4839662961655193</v>
      </c>
      <c r="J5">
        <v>1967</v>
      </c>
      <c r="K5" s="6">
        <v>4</v>
      </c>
      <c r="M5">
        <f>L3+2/3*(L6-L3)</f>
        <v>8.4574698622116031</v>
      </c>
      <c r="N5" s="1">
        <f t="shared" si="2"/>
        <v>4710.1256418731218</v>
      </c>
      <c r="O5" s="1">
        <f t="shared" ref="O5:O68" si="3">(M5-M4)*100</f>
        <v>0.37192156346250727</v>
      </c>
    </row>
    <row r="6" spans="1:15" x14ac:dyDescent="0.2">
      <c r="A6">
        <v>1968</v>
      </c>
      <c r="B6" s="6">
        <v>1</v>
      </c>
      <c r="C6" s="1">
        <v>5057.5529999999999</v>
      </c>
      <c r="D6" s="1">
        <f t="shared" ref="D6:D50" si="4">(LN(C6)-LN(C5))*100</f>
        <v>2.0187563381947271</v>
      </c>
      <c r="E6" s="7">
        <v>4891.9403574433454</v>
      </c>
      <c r="F6" s="1">
        <f t="shared" si="0"/>
        <v>3.3854182687380163</v>
      </c>
      <c r="G6" s="1">
        <f t="shared" si="1"/>
        <v>8.4953443048773334</v>
      </c>
      <c r="J6">
        <v>1967</v>
      </c>
      <c r="K6" s="6">
        <v>5</v>
      </c>
      <c r="L6" s="1">
        <f>G3</f>
        <v>8.46118907784623</v>
      </c>
      <c r="M6" s="1">
        <f>L6</f>
        <v>8.46118907784623</v>
      </c>
      <c r="N6" s="1">
        <f t="shared" si="2"/>
        <v>4727.6762317848297</v>
      </c>
      <c r="O6" s="1">
        <f t="shared" si="3"/>
        <v>0.3719215634626849</v>
      </c>
    </row>
    <row r="7" spans="1:15" x14ac:dyDescent="0.2">
      <c r="A7">
        <v>1968</v>
      </c>
      <c r="B7" s="6">
        <v>2</v>
      </c>
      <c r="C7" s="1">
        <v>5142.0330000000004</v>
      </c>
      <c r="D7" s="1">
        <f t="shared" si="4"/>
        <v>1.6565757068628173</v>
      </c>
      <c r="E7" s="7">
        <v>4946.5500039489916</v>
      </c>
      <c r="F7" s="1">
        <f t="shared" si="0"/>
        <v>3.9519057908026456</v>
      </c>
      <c r="G7" s="1">
        <f t="shared" si="1"/>
        <v>8.5064456436678064</v>
      </c>
      <c r="J7">
        <v>1967</v>
      </c>
      <c r="K7" s="6">
        <v>6</v>
      </c>
      <c r="M7">
        <f>L6+1/3*(L9-L6)</f>
        <v>8.4649571502341558</v>
      </c>
      <c r="N7" s="1">
        <f t="shared" si="2"/>
        <v>4745.5240628951633</v>
      </c>
      <c r="O7" s="1">
        <f t="shared" si="3"/>
        <v>0.37680723879258693</v>
      </c>
    </row>
    <row r="8" spans="1:15" x14ac:dyDescent="0.2">
      <c r="A8">
        <v>1968</v>
      </c>
      <c r="B8" s="6">
        <v>3</v>
      </c>
      <c r="C8" s="1">
        <v>5181.8590000000004</v>
      </c>
      <c r="D8" s="1">
        <f t="shared" si="4"/>
        <v>0.77153456387435426</v>
      </c>
      <c r="E8" s="7">
        <v>5001.6968506771827</v>
      </c>
      <c r="F8" s="1">
        <f t="shared" si="0"/>
        <v>3.6020205682482542</v>
      </c>
      <c r="G8" s="1">
        <f t="shared" si="1"/>
        <v>8.5175325039786554</v>
      </c>
      <c r="J8">
        <v>1967</v>
      </c>
      <c r="K8" s="6">
        <v>7</v>
      </c>
      <c r="M8">
        <f>L6+2/3*(L9-L6)</f>
        <v>8.4687252226220817</v>
      </c>
      <c r="N8" s="1">
        <f t="shared" si="2"/>
        <v>4763.4392727894337</v>
      </c>
      <c r="O8" s="1">
        <f t="shared" si="3"/>
        <v>0.37680723879258693</v>
      </c>
    </row>
    <row r="9" spans="1:15" x14ac:dyDescent="0.2">
      <c r="A9">
        <v>1968</v>
      </c>
      <c r="B9" s="6">
        <v>4</v>
      </c>
      <c r="C9" s="1">
        <v>5202.2120000000004</v>
      </c>
      <c r="D9" s="1">
        <f t="shared" si="4"/>
        <v>0.39200475542422453</v>
      </c>
      <c r="E9" s="7">
        <v>5057.1719377242653</v>
      </c>
      <c r="F9" s="1">
        <f t="shared" si="0"/>
        <v>2.8680073381290638</v>
      </c>
      <c r="G9" s="1">
        <f t="shared" si="1"/>
        <v>8.5285627004474733</v>
      </c>
      <c r="J9">
        <v>1967</v>
      </c>
      <c r="K9" s="6">
        <v>8</v>
      </c>
      <c r="L9" s="1">
        <f>G4</f>
        <v>8.4724932950100076</v>
      </c>
      <c r="M9" s="1">
        <f>L9</f>
        <v>8.4724932950100076</v>
      </c>
      <c r="N9" s="1">
        <f t="shared" si="2"/>
        <v>4781.4221158347118</v>
      </c>
      <c r="O9" s="1">
        <f t="shared" si="3"/>
        <v>0.37680723879258693</v>
      </c>
    </row>
    <row r="10" spans="1:15" x14ac:dyDescent="0.2">
      <c r="A10">
        <v>1969</v>
      </c>
      <c r="B10" s="6">
        <v>1</v>
      </c>
      <c r="C10" s="1">
        <v>5283.5969999999998</v>
      </c>
      <c r="D10" s="1">
        <f t="shared" si="4"/>
        <v>1.5523196020344798</v>
      </c>
      <c r="E10" s="7">
        <v>5110.844525651125</v>
      </c>
      <c r="F10" s="1">
        <f t="shared" si="0"/>
        <v>3.3801160156963661</v>
      </c>
      <c r="G10" s="1">
        <f t="shared" si="1"/>
        <v>8.5391199387499555</v>
      </c>
      <c r="J10">
        <v>1967</v>
      </c>
      <c r="K10" s="6">
        <v>9</v>
      </c>
      <c r="M10">
        <f>L9+1/3*(L12-L9)</f>
        <v>8.4763176287285109</v>
      </c>
      <c r="N10" s="1">
        <f t="shared" si="2"/>
        <v>4799.7428796829308</v>
      </c>
      <c r="O10" s="1">
        <f t="shared" si="3"/>
        <v>0.38243337185033255</v>
      </c>
    </row>
    <row r="11" spans="1:15" x14ac:dyDescent="0.2">
      <c r="A11">
        <v>1969</v>
      </c>
      <c r="B11" s="6">
        <v>2</v>
      </c>
      <c r="C11" s="1">
        <v>5299.625</v>
      </c>
      <c r="D11" s="1">
        <f t="shared" si="4"/>
        <v>0.30289475651379405</v>
      </c>
      <c r="E11" s="7">
        <v>5162.5168141941776</v>
      </c>
      <c r="F11" s="1">
        <f t="shared" si="0"/>
        <v>2.6558399854281767</v>
      </c>
      <c r="G11" s="1">
        <f t="shared" si="1"/>
        <v>8.5491794942507493</v>
      </c>
      <c r="J11">
        <v>1967</v>
      </c>
      <c r="K11" s="6">
        <v>10</v>
      </c>
      <c r="M11">
        <f>L9+2/3*(L12-L9)</f>
        <v>8.480141962447016</v>
      </c>
      <c r="N11" s="1">
        <f t="shared" si="2"/>
        <v>4818.1338423924699</v>
      </c>
      <c r="O11" s="1">
        <f t="shared" si="3"/>
        <v>0.38243337185051018</v>
      </c>
    </row>
    <row r="12" spans="1:15" x14ac:dyDescent="0.2">
      <c r="A12">
        <v>1969</v>
      </c>
      <c r="B12" s="6">
        <v>3</v>
      </c>
      <c r="C12" s="1">
        <v>5334.6</v>
      </c>
      <c r="D12" s="1">
        <f t="shared" si="4"/>
        <v>0.65778420351492173</v>
      </c>
      <c r="E12" s="7">
        <v>5211.7147729901544</v>
      </c>
      <c r="F12" s="1">
        <f t="shared" si="0"/>
        <v>2.3578655464167264</v>
      </c>
      <c r="G12" s="1">
        <f t="shared" si="1"/>
        <v>8.558664211687816</v>
      </c>
      <c r="J12">
        <v>1967</v>
      </c>
      <c r="K12" s="6">
        <v>11</v>
      </c>
      <c r="L12" s="1">
        <f>G5</f>
        <v>8.4839662961655193</v>
      </c>
      <c r="M12" s="1">
        <f>L12</f>
        <v>8.4839662961655193</v>
      </c>
      <c r="N12" s="1">
        <f t="shared" si="2"/>
        <v>4836.5952729411874</v>
      </c>
      <c r="O12" s="1">
        <f t="shared" si="3"/>
        <v>0.38243337185033255</v>
      </c>
    </row>
    <row r="13" spans="1:15" x14ac:dyDescent="0.2">
      <c r="A13">
        <v>1969</v>
      </c>
      <c r="B13" s="6">
        <v>4</v>
      </c>
      <c r="C13" s="1">
        <v>5308.5559999999996</v>
      </c>
      <c r="D13" s="1">
        <f t="shared" si="4"/>
        <v>-0.48940468378262381</v>
      </c>
      <c r="E13" s="7">
        <v>5258.8812936301556</v>
      </c>
      <c r="F13" s="1">
        <f t="shared" si="0"/>
        <v>0.94458694912951113</v>
      </c>
      <c r="G13" s="1">
        <f t="shared" si="1"/>
        <v>8.5676736012924088</v>
      </c>
      <c r="J13">
        <v>1967</v>
      </c>
      <c r="K13" s="6">
        <v>12</v>
      </c>
      <c r="M13">
        <f>L12+1/3*(L15-L12)</f>
        <v>8.4877589657361234</v>
      </c>
      <c r="N13" s="1">
        <f t="shared" si="2"/>
        <v>4854.9737102981189</v>
      </c>
      <c r="O13" s="1">
        <f t="shared" si="3"/>
        <v>0.37926695706040903</v>
      </c>
    </row>
    <row r="14" spans="1:15" x14ac:dyDescent="0.2">
      <c r="A14">
        <v>1970</v>
      </c>
      <c r="B14" s="6">
        <v>1</v>
      </c>
      <c r="C14" s="1">
        <v>5300.652</v>
      </c>
      <c r="D14" s="1">
        <f t="shared" si="4"/>
        <v>-0.14900266753858915</v>
      </c>
      <c r="E14" s="7">
        <v>5304.070427236833</v>
      </c>
      <c r="F14" s="1">
        <f t="shared" si="0"/>
        <v>-6.44491298471217E-2</v>
      </c>
      <c r="G14" s="1">
        <f t="shared" si="1"/>
        <v>8.5762298099142029</v>
      </c>
      <c r="J14">
        <v>1968</v>
      </c>
      <c r="K14" s="6">
        <v>1</v>
      </c>
      <c r="M14">
        <f>L12+2/3*(L15-L12)</f>
        <v>8.4915516353067293</v>
      </c>
      <c r="N14" s="1">
        <f t="shared" si="2"/>
        <v>4873.4219833433108</v>
      </c>
      <c r="O14" s="1">
        <f t="shared" si="3"/>
        <v>0.37926695706058666</v>
      </c>
    </row>
    <row r="15" spans="1:15" x14ac:dyDescent="0.2">
      <c r="A15">
        <v>1970</v>
      </c>
      <c r="B15" s="6">
        <v>2</v>
      </c>
      <c r="C15" s="1">
        <v>5308.1639999999998</v>
      </c>
      <c r="D15" s="1">
        <f t="shared" si="4"/>
        <v>0.14161808924750829</v>
      </c>
      <c r="E15" s="7">
        <v>5347.1374266213079</v>
      </c>
      <c r="F15" s="1">
        <f t="shared" si="0"/>
        <v>-0.72886525091490073</v>
      </c>
      <c r="G15" s="1">
        <f t="shared" si="1"/>
        <v>8.5843166362495165</v>
      </c>
      <c r="J15">
        <v>1968</v>
      </c>
      <c r="K15" s="6">
        <v>2</v>
      </c>
      <c r="L15" s="1">
        <f>G6</f>
        <v>8.4953443048773334</v>
      </c>
      <c r="M15" s="1">
        <f>L15</f>
        <v>8.4953443048773334</v>
      </c>
      <c r="N15" s="1">
        <f t="shared" si="2"/>
        <v>4891.9403574433427</v>
      </c>
      <c r="O15" s="1">
        <f t="shared" si="3"/>
        <v>0.37926695706040903</v>
      </c>
    </row>
    <row r="16" spans="1:15" x14ac:dyDescent="0.2">
      <c r="A16">
        <v>1970</v>
      </c>
      <c r="B16" s="6">
        <v>3</v>
      </c>
      <c r="C16" s="1">
        <v>5357.0770000000002</v>
      </c>
      <c r="D16" s="1">
        <f t="shared" si="4"/>
        <v>0.91724777598809482</v>
      </c>
      <c r="E16" s="7">
        <v>5389.2315319375984</v>
      </c>
      <c r="F16" s="1">
        <f t="shared" si="0"/>
        <v>-0.59664409938678942</v>
      </c>
      <c r="G16" s="1">
        <f t="shared" si="1"/>
        <v>8.592158080814178</v>
      </c>
      <c r="J16">
        <v>1968</v>
      </c>
      <c r="K16" s="6">
        <v>3</v>
      </c>
      <c r="M16">
        <f>L15+1/3*(L18-L15)</f>
        <v>8.4990447511408238</v>
      </c>
      <c r="N16" s="1">
        <f t="shared" si="2"/>
        <v>4910.0762546217138</v>
      </c>
      <c r="O16" s="1">
        <f t="shared" si="3"/>
        <v>0.37004462634904201</v>
      </c>
    </row>
    <row r="17" spans="1:15" x14ac:dyDescent="0.2">
      <c r="A17">
        <v>1970</v>
      </c>
      <c r="B17" s="6">
        <v>4</v>
      </c>
      <c r="C17" s="1">
        <v>5299.6719999999996</v>
      </c>
      <c r="D17" s="1">
        <f t="shared" si="4"/>
        <v>-1.0773558661599125</v>
      </c>
      <c r="E17" s="7">
        <v>5431.2086436692152</v>
      </c>
      <c r="F17" s="1">
        <f t="shared" si="0"/>
        <v>-2.4218668863428605</v>
      </c>
      <c r="G17" s="1">
        <f t="shared" si="1"/>
        <v>8.5999169744704123</v>
      </c>
      <c r="J17">
        <v>1968</v>
      </c>
      <c r="K17" s="6">
        <v>4</v>
      </c>
      <c r="M17">
        <f>L15+2/3*(L18-L15)</f>
        <v>8.502745197404316</v>
      </c>
      <c r="N17" s="1">
        <f t="shared" si="2"/>
        <v>4928.2793870365094</v>
      </c>
      <c r="O17" s="1">
        <f t="shared" si="3"/>
        <v>0.37004462634921964</v>
      </c>
    </row>
    <row r="18" spans="1:15" x14ac:dyDescent="0.2">
      <c r="A18">
        <v>1971</v>
      </c>
      <c r="B18" s="6">
        <v>1</v>
      </c>
      <c r="C18" s="1">
        <v>5443.6189999999997</v>
      </c>
      <c r="D18" s="1">
        <f t="shared" si="4"/>
        <v>2.6799165184653972</v>
      </c>
      <c r="E18" s="7">
        <v>5474.8700790686707</v>
      </c>
      <c r="F18" s="1">
        <f t="shared" si="0"/>
        <v>-0.57080950994889967</v>
      </c>
      <c r="G18" s="1">
        <f t="shared" si="1"/>
        <v>8.6079238245526728</v>
      </c>
      <c r="J18">
        <v>1968</v>
      </c>
      <c r="K18" s="6">
        <v>5</v>
      </c>
      <c r="L18" s="1">
        <f>G7</f>
        <v>8.5064456436678064</v>
      </c>
      <c r="M18" s="1">
        <f>L18</f>
        <v>8.5064456436678064</v>
      </c>
      <c r="N18" s="1">
        <f t="shared" si="2"/>
        <v>4946.5500039489953</v>
      </c>
      <c r="O18" s="1">
        <f t="shared" si="3"/>
        <v>0.37004462634904201</v>
      </c>
    </row>
    <row r="19" spans="1:15" x14ac:dyDescent="0.2">
      <c r="A19">
        <v>1971</v>
      </c>
      <c r="B19" s="6">
        <v>2</v>
      </c>
      <c r="C19" s="1">
        <v>5473.0590000000002</v>
      </c>
      <c r="D19" s="1">
        <f t="shared" si="4"/>
        <v>0.53935952621433358</v>
      </c>
      <c r="E19" s="7">
        <v>5521.3416413738123</v>
      </c>
      <c r="F19" s="1">
        <f t="shared" si="0"/>
        <v>-0.87447299062258788</v>
      </c>
      <c r="G19" s="1">
        <f t="shared" si="1"/>
        <v>8.6163761607125551</v>
      </c>
      <c r="J19">
        <v>1968</v>
      </c>
      <c r="K19" s="6">
        <v>6</v>
      </c>
      <c r="M19">
        <f>L18+1/3*(L21-L18)</f>
        <v>8.5101412637714233</v>
      </c>
      <c r="N19" s="1">
        <f t="shared" si="2"/>
        <v>4964.8643942574154</v>
      </c>
      <c r="O19" s="1">
        <f t="shared" si="3"/>
        <v>0.36956201036169034</v>
      </c>
    </row>
    <row r="20" spans="1:15" x14ac:dyDescent="0.2">
      <c r="A20">
        <v>1971</v>
      </c>
      <c r="B20" s="6">
        <v>3</v>
      </c>
      <c r="C20" s="1">
        <v>5518.0720000000001</v>
      </c>
      <c r="D20" s="1">
        <f t="shared" si="4"/>
        <v>0.8190831618485106</v>
      </c>
      <c r="E20" s="7">
        <v>5569.3140516613103</v>
      </c>
      <c r="F20" s="1">
        <f t="shared" si="0"/>
        <v>-0.92007832896449093</v>
      </c>
      <c r="G20" s="1">
        <f t="shared" si="1"/>
        <v>8.6250271748280447</v>
      </c>
      <c r="J20">
        <v>1968</v>
      </c>
      <c r="K20" s="6">
        <v>7</v>
      </c>
      <c r="M20">
        <f>L18+2/3*(L21-L18)</f>
        <v>8.5138368838750385</v>
      </c>
      <c r="N20" s="1">
        <f t="shared" si="2"/>
        <v>4983.2465928144229</v>
      </c>
      <c r="O20" s="1">
        <f t="shared" si="3"/>
        <v>0.36956201036151271</v>
      </c>
    </row>
    <row r="21" spans="1:15" x14ac:dyDescent="0.2">
      <c r="A21">
        <v>1971</v>
      </c>
      <c r="B21" s="6">
        <v>4</v>
      </c>
      <c r="C21" s="1">
        <v>5531.0320000000002</v>
      </c>
      <c r="D21" s="1">
        <f t="shared" si="4"/>
        <v>0.23458926521939816</v>
      </c>
      <c r="E21" s="7">
        <v>5617.418731483026</v>
      </c>
      <c r="F21" s="1">
        <f t="shared" si="0"/>
        <v>-1.5378367825575889</v>
      </c>
      <c r="G21" s="1">
        <f t="shared" si="1"/>
        <v>8.6336275369291169</v>
      </c>
      <c r="J21">
        <v>1968</v>
      </c>
      <c r="K21" s="6">
        <v>8</v>
      </c>
      <c r="L21" s="1">
        <f>G8</f>
        <v>8.5175325039786554</v>
      </c>
      <c r="M21" s="1">
        <f>L21</f>
        <v>8.5175325039786554</v>
      </c>
      <c r="N21" s="1">
        <f t="shared" si="2"/>
        <v>5001.6968506771846</v>
      </c>
      <c r="O21" s="1">
        <f t="shared" si="3"/>
        <v>0.36956201036169034</v>
      </c>
    </row>
    <row r="22" spans="1:15" x14ac:dyDescent="0.2">
      <c r="A22">
        <v>1972</v>
      </c>
      <c r="B22" s="6">
        <v>1</v>
      </c>
      <c r="C22" s="1">
        <v>5632.6490000000003</v>
      </c>
      <c r="D22" s="1">
        <f t="shared" si="4"/>
        <v>1.8205430023737534</v>
      </c>
      <c r="E22" s="7">
        <v>5664.3909529100883</v>
      </c>
      <c r="F22" s="1">
        <f t="shared" si="0"/>
        <v>-0.5603771557078141</v>
      </c>
      <c r="G22" s="1">
        <f t="shared" si="1"/>
        <v>8.6419546571634758</v>
      </c>
      <c r="J22">
        <v>1968</v>
      </c>
      <c r="K22" s="6">
        <v>9</v>
      </c>
      <c r="M22">
        <f>L21+1/3*(L24-L21)</f>
        <v>8.5212092361349274</v>
      </c>
      <c r="N22" s="1">
        <f t="shared" si="2"/>
        <v>5020.1205991633442</v>
      </c>
      <c r="O22" s="1">
        <f t="shared" si="3"/>
        <v>0.36767321562720667</v>
      </c>
    </row>
    <row r="23" spans="1:15" x14ac:dyDescent="0.2">
      <c r="A23">
        <v>1972</v>
      </c>
      <c r="B23" s="6">
        <v>2</v>
      </c>
      <c r="C23" s="1">
        <v>5760.47</v>
      </c>
      <c r="D23" s="1">
        <f t="shared" si="4"/>
        <v>2.2439222009380089</v>
      </c>
      <c r="E23" s="7">
        <v>5709.1653680908466</v>
      </c>
      <c r="F23" s="1">
        <f t="shared" si="0"/>
        <v>0.89863629096997855</v>
      </c>
      <c r="G23" s="1">
        <f t="shared" si="1"/>
        <v>8.6498281217543891</v>
      </c>
      <c r="J23">
        <v>1968</v>
      </c>
      <c r="K23" s="6">
        <v>10</v>
      </c>
      <c r="M23">
        <f>L21+2/3*(L24-L21)</f>
        <v>8.5248859682912013</v>
      </c>
      <c r="N23" s="1">
        <f t="shared" si="2"/>
        <v>5038.612211520197</v>
      </c>
      <c r="O23" s="1">
        <f t="shared" si="3"/>
        <v>0.36767321562738431</v>
      </c>
    </row>
    <row r="24" spans="1:15" x14ac:dyDescent="0.2">
      <c r="A24">
        <v>1972</v>
      </c>
      <c r="B24" s="6">
        <v>3</v>
      </c>
      <c r="C24" s="1">
        <v>5814.8540000000003</v>
      </c>
      <c r="D24" s="1">
        <f t="shared" si="4"/>
        <v>0.93966095736259803</v>
      </c>
      <c r="E24" s="7">
        <v>5752.6790842282426</v>
      </c>
      <c r="F24" s="1">
        <f t="shared" si="0"/>
        <v>1.08079930865983</v>
      </c>
      <c r="G24" s="1">
        <f t="shared" si="1"/>
        <v>8.6574209529726609</v>
      </c>
      <c r="J24">
        <v>1968</v>
      </c>
      <c r="K24" s="6">
        <v>11</v>
      </c>
      <c r="L24" s="1">
        <f>G9</f>
        <v>8.5285627004474733</v>
      </c>
      <c r="M24" s="1">
        <f>L24</f>
        <v>8.5285627004474733</v>
      </c>
      <c r="N24" s="1">
        <f t="shared" si="2"/>
        <v>5057.1719377242689</v>
      </c>
      <c r="O24" s="1">
        <f t="shared" si="3"/>
        <v>0.36767321562720667</v>
      </c>
    </row>
    <row r="25" spans="1:15" x14ac:dyDescent="0.2">
      <c r="A25">
        <v>1972</v>
      </c>
      <c r="B25" s="6">
        <v>4</v>
      </c>
      <c r="C25" s="1">
        <v>5912.22</v>
      </c>
      <c r="D25" s="1">
        <f t="shared" si="4"/>
        <v>1.6605717228014072</v>
      </c>
      <c r="E25" s="7">
        <v>5796.1329440783666</v>
      </c>
      <c r="F25" s="1">
        <f t="shared" si="0"/>
        <v>2.0028363227974966</v>
      </c>
      <c r="G25" s="1">
        <f t="shared" si="1"/>
        <v>8.6649462403891082</v>
      </c>
      <c r="J25">
        <v>1968</v>
      </c>
      <c r="K25" s="6">
        <v>12</v>
      </c>
      <c r="M25">
        <f>L24+1/3*(L27-L24)</f>
        <v>8.5320817798816346</v>
      </c>
      <c r="N25" s="1">
        <f t="shared" si="2"/>
        <v>5074.9998780561073</v>
      </c>
      <c r="O25" s="1">
        <f t="shared" si="3"/>
        <v>0.35190794341612985</v>
      </c>
    </row>
    <row r="26" spans="1:15" x14ac:dyDescent="0.2">
      <c r="A26">
        <v>1973</v>
      </c>
      <c r="B26" s="6">
        <v>1</v>
      </c>
      <c r="C26" s="1">
        <v>6058.5439999999999</v>
      </c>
      <c r="D26" s="1">
        <f t="shared" si="4"/>
        <v>2.4448111784003856</v>
      </c>
      <c r="E26" s="7">
        <v>5841.0329158676304</v>
      </c>
      <c r="F26" s="1">
        <f t="shared" si="0"/>
        <v>3.7238462317424004</v>
      </c>
      <c r="G26" s="1">
        <f t="shared" si="1"/>
        <v>8.6726629293381841</v>
      </c>
      <c r="J26">
        <v>1969</v>
      </c>
      <c r="K26" s="6">
        <v>1</v>
      </c>
      <c r="M26">
        <f>L24+2/3*(L27-L24)</f>
        <v>8.5356008593157942</v>
      </c>
      <c r="N26" s="1">
        <f t="shared" si="2"/>
        <v>5092.8906668456111</v>
      </c>
      <c r="O26" s="1">
        <f t="shared" si="3"/>
        <v>0.35190794341595222</v>
      </c>
    </row>
    <row r="27" spans="1:15" x14ac:dyDescent="0.2">
      <c r="A27">
        <v>1973</v>
      </c>
      <c r="B27" s="6">
        <v>2</v>
      </c>
      <c r="C27" s="1">
        <v>6124.5060000000003</v>
      </c>
      <c r="D27" s="1">
        <f t="shared" si="4"/>
        <v>1.0828592930138825</v>
      </c>
      <c r="E27" s="7">
        <v>5889.3928121928684</v>
      </c>
      <c r="F27" s="1">
        <f t="shared" si="0"/>
        <v>3.9921464793513994</v>
      </c>
      <c r="G27" s="1">
        <f t="shared" si="1"/>
        <v>8.6809081834187829</v>
      </c>
      <c r="J27">
        <v>1969</v>
      </c>
      <c r="K27" s="6">
        <v>2</v>
      </c>
      <c r="L27" s="1">
        <f>G10</f>
        <v>8.5391199387499555</v>
      </c>
      <c r="M27" s="1">
        <f>L27</f>
        <v>8.5391199387499555</v>
      </c>
      <c r="N27" s="1">
        <f t="shared" si="2"/>
        <v>5110.8445256511241</v>
      </c>
      <c r="O27" s="1">
        <f t="shared" si="3"/>
        <v>0.35190794341612985</v>
      </c>
    </row>
    <row r="28" spans="1:15" x14ac:dyDescent="0.2">
      <c r="A28">
        <v>1973</v>
      </c>
      <c r="B28" s="6">
        <v>3</v>
      </c>
      <c r="C28" s="1">
        <v>6092.3010000000004</v>
      </c>
      <c r="D28" s="1">
        <f t="shared" si="4"/>
        <v>-0.52722572435417447</v>
      </c>
      <c r="E28" s="7">
        <v>5939.3808528942918</v>
      </c>
      <c r="F28" s="1">
        <f t="shared" si="0"/>
        <v>2.5746816190645561</v>
      </c>
      <c r="G28" s="1">
        <f t="shared" si="1"/>
        <v>8.6893601734045198</v>
      </c>
      <c r="J28">
        <v>1969</v>
      </c>
      <c r="K28" s="6">
        <v>3</v>
      </c>
      <c r="M28">
        <f>L27+1/3*(L30-L27)</f>
        <v>8.5424731239168867</v>
      </c>
      <c r="N28" s="1">
        <f t="shared" si="2"/>
        <v>5128.0108986339819</v>
      </c>
      <c r="O28" s="1">
        <f t="shared" si="3"/>
        <v>0.33531851669312829</v>
      </c>
    </row>
    <row r="29" spans="1:15" x14ac:dyDescent="0.2">
      <c r="A29">
        <v>1973</v>
      </c>
      <c r="B29" s="6">
        <v>4</v>
      </c>
      <c r="C29" s="1">
        <v>6150.1310000000003</v>
      </c>
      <c r="D29" s="1">
        <f t="shared" si="4"/>
        <v>0.9447539531183935</v>
      </c>
      <c r="E29" s="7">
        <v>5991.006667040293</v>
      </c>
      <c r="F29" s="1">
        <f t="shared" si="0"/>
        <v>2.6560533446763568</v>
      </c>
      <c r="G29" s="1">
        <f t="shared" si="1"/>
        <v>8.6980147349259518</v>
      </c>
      <c r="J29">
        <v>1969</v>
      </c>
      <c r="K29" s="6">
        <v>4</v>
      </c>
      <c r="M29">
        <f>L27+2/3*(L30-L27)</f>
        <v>8.545826309083818</v>
      </c>
      <c r="N29" s="1">
        <f t="shared" si="2"/>
        <v>5145.2349302601251</v>
      </c>
      <c r="O29" s="1">
        <f t="shared" si="3"/>
        <v>0.33531851669312829</v>
      </c>
    </row>
    <row r="30" spans="1:15" x14ac:dyDescent="0.2">
      <c r="A30">
        <v>1974</v>
      </c>
      <c r="B30" s="6">
        <v>1</v>
      </c>
      <c r="C30" s="1">
        <v>6097.2579999999998</v>
      </c>
      <c r="D30" s="1">
        <f t="shared" si="4"/>
        <v>-0.86342204811273859</v>
      </c>
      <c r="E30" s="7">
        <v>6043.3971206724545</v>
      </c>
      <c r="F30" s="1">
        <f t="shared" si="0"/>
        <v>0.89123514890829814</v>
      </c>
      <c r="G30" s="1">
        <f t="shared" si="1"/>
        <v>8.706721570017768</v>
      </c>
      <c r="J30">
        <v>1969</v>
      </c>
      <c r="K30" s="6">
        <v>5</v>
      </c>
      <c r="L30" s="1">
        <f>G11</f>
        <v>8.5491794942507493</v>
      </c>
      <c r="M30" s="1">
        <f>L30</f>
        <v>8.5491794942507493</v>
      </c>
      <c r="N30" s="1">
        <f t="shared" si="2"/>
        <v>5162.5168141941749</v>
      </c>
      <c r="O30" s="1">
        <f t="shared" si="3"/>
        <v>0.33531851669312829</v>
      </c>
    </row>
    <row r="31" spans="1:15" x14ac:dyDescent="0.2">
      <c r="A31">
        <v>1974</v>
      </c>
      <c r="B31" s="6">
        <v>2</v>
      </c>
      <c r="C31" s="1">
        <v>6111.7510000000002</v>
      </c>
      <c r="D31" s="1">
        <f t="shared" si="4"/>
        <v>0.23741495820974734</v>
      </c>
      <c r="E31" s="7">
        <v>6095.9829363821764</v>
      </c>
      <c r="F31" s="1">
        <f t="shared" si="0"/>
        <v>0.25866318495932905</v>
      </c>
      <c r="G31" s="1">
        <f t="shared" si="1"/>
        <v>8.7153852982126594</v>
      </c>
      <c r="J31">
        <v>1969</v>
      </c>
      <c r="K31" s="6">
        <v>6</v>
      </c>
      <c r="M31">
        <f>L30+1/3*(L33-L30)</f>
        <v>8.5523410667297721</v>
      </c>
      <c r="N31" s="1">
        <f t="shared" si="2"/>
        <v>5178.8643135616348</v>
      </c>
      <c r="O31" s="1">
        <f t="shared" si="3"/>
        <v>0.31615724790228228</v>
      </c>
    </row>
    <row r="32" spans="1:15" x14ac:dyDescent="0.2">
      <c r="A32">
        <v>1974</v>
      </c>
      <c r="B32" s="6">
        <v>3</v>
      </c>
      <c r="C32" s="1">
        <v>6053.9780000000001</v>
      </c>
      <c r="D32" s="1">
        <f t="shared" si="4"/>
        <v>-0.94977348736389189</v>
      </c>
      <c r="E32" s="7">
        <v>6147.6943091448766</v>
      </c>
      <c r="F32" s="1">
        <f t="shared" si="0"/>
        <v>-1.5244139417516345</v>
      </c>
      <c r="G32" s="1">
        <f t="shared" si="1"/>
        <v>8.723832381422449</v>
      </c>
      <c r="J32">
        <v>1969</v>
      </c>
      <c r="K32" s="6">
        <v>7</v>
      </c>
      <c r="M32">
        <f>L30+2/3*(L33-L30)</f>
        <v>8.5555026392087932</v>
      </c>
      <c r="N32" s="1">
        <f t="shared" si="2"/>
        <v>5195.2635785204029</v>
      </c>
      <c r="O32" s="1">
        <f t="shared" si="3"/>
        <v>0.31615724790210464</v>
      </c>
    </row>
    <row r="33" spans="1:15" x14ac:dyDescent="0.2">
      <c r="A33">
        <v>1974</v>
      </c>
      <c r="B33" s="6">
        <v>4</v>
      </c>
      <c r="C33" s="1">
        <v>6030.4639999999999</v>
      </c>
      <c r="D33" s="1">
        <f t="shared" si="4"/>
        <v>-0.38916202628218599</v>
      </c>
      <c r="E33" s="7">
        <v>6198.816224406326</v>
      </c>
      <c r="F33" s="1">
        <f t="shared" si="0"/>
        <v>-2.7158770047655323</v>
      </c>
      <c r="G33" s="1">
        <f t="shared" si="1"/>
        <v>8.732113621256067</v>
      </c>
      <c r="J33">
        <v>1969</v>
      </c>
      <c r="K33" s="6">
        <v>8</v>
      </c>
      <c r="L33" s="1">
        <f>G12</f>
        <v>8.558664211687816</v>
      </c>
      <c r="M33" s="1">
        <f>L33</f>
        <v>8.558664211687816</v>
      </c>
      <c r="N33" s="1">
        <f t="shared" si="2"/>
        <v>5211.7147729901517</v>
      </c>
      <c r="O33" s="1">
        <f t="shared" si="3"/>
        <v>0.31615724790228228</v>
      </c>
    </row>
    <row r="34" spans="1:15" x14ac:dyDescent="0.2">
      <c r="A34">
        <v>1975</v>
      </c>
      <c r="B34" s="6">
        <v>1</v>
      </c>
      <c r="C34" s="1">
        <v>5957.0349999999999</v>
      </c>
      <c r="D34" s="1">
        <f t="shared" si="4"/>
        <v>-1.2251082299137295</v>
      </c>
      <c r="E34" s="7">
        <v>6248.9172327205288</v>
      </c>
      <c r="F34" s="1">
        <f t="shared" si="0"/>
        <v>-4.6709249274766718</v>
      </c>
      <c r="G34" s="1">
        <f t="shared" si="1"/>
        <v>8.7401634849574705</v>
      </c>
      <c r="J34">
        <v>1969</v>
      </c>
      <c r="K34" s="6">
        <v>9</v>
      </c>
      <c r="M34">
        <f>L33+1/3*(L36-L33)</f>
        <v>8.5616673415560136</v>
      </c>
      <c r="N34" s="1">
        <f t="shared" si="2"/>
        <v>5227.3897545112623</v>
      </c>
      <c r="O34" s="1">
        <f t="shared" si="3"/>
        <v>0.30031298681976182</v>
      </c>
    </row>
    <row r="35" spans="1:15" x14ac:dyDescent="0.2">
      <c r="A35">
        <v>1975</v>
      </c>
      <c r="B35" s="6">
        <v>2</v>
      </c>
      <c r="C35" s="1">
        <v>5999.61</v>
      </c>
      <c r="D35" s="1">
        <f t="shared" si="4"/>
        <v>0.71215930455164056</v>
      </c>
      <c r="E35" s="7">
        <v>6298.4327116076875</v>
      </c>
      <c r="F35" s="1">
        <f t="shared" si="0"/>
        <v>-4.7443979366005307</v>
      </c>
      <c r="G35" s="1">
        <f t="shared" si="1"/>
        <v>8.7480561054944701</v>
      </c>
      <c r="J35">
        <v>1969</v>
      </c>
      <c r="K35" s="6">
        <v>10</v>
      </c>
      <c r="M35">
        <f>L33+2/3*(L36-L33)</f>
        <v>8.5646704714242112</v>
      </c>
      <c r="N35" s="1">
        <f t="shared" si="2"/>
        <v>5243.1118807930497</v>
      </c>
      <c r="O35" s="1">
        <f t="shared" si="3"/>
        <v>0.30031298681976182</v>
      </c>
    </row>
    <row r="36" spans="1:15" x14ac:dyDescent="0.2">
      <c r="A36">
        <v>1975</v>
      </c>
      <c r="B36" s="6">
        <v>3</v>
      </c>
      <c r="C36" s="1">
        <v>6102.326</v>
      </c>
      <c r="D36" s="1">
        <f t="shared" si="4"/>
        <v>1.6975542858466142</v>
      </c>
      <c r="E36" s="7">
        <v>6347.675316519736</v>
      </c>
      <c r="F36" s="1">
        <f t="shared" si="0"/>
        <v>-3.8651837765113495</v>
      </c>
      <c r="G36" s="1">
        <f t="shared" si="1"/>
        <v>8.7558439329720876</v>
      </c>
      <c r="J36">
        <v>1969</v>
      </c>
      <c r="K36" s="6">
        <v>11</v>
      </c>
      <c r="L36" s="1">
        <f>G13</f>
        <v>8.5676736012924088</v>
      </c>
      <c r="M36" s="1">
        <f>L36</f>
        <v>8.5676736012924088</v>
      </c>
      <c r="N36" s="1">
        <f t="shared" si="2"/>
        <v>5258.8812936301601</v>
      </c>
      <c r="O36" s="1">
        <f t="shared" si="3"/>
        <v>0.30031298681976182</v>
      </c>
    </row>
    <row r="37" spans="1:15" x14ac:dyDescent="0.2">
      <c r="A37">
        <v>1975</v>
      </c>
      <c r="B37" s="6">
        <v>4</v>
      </c>
      <c r="C37" s="1">
        <v>6184.53</v>
      </c>
      <c r="D37" s="1">
        <f t="shared" si="4"/>
        <v>1.3381002684001331</v>
      </c>
      <c r="E37" s="7">
        <v>6396.9195958252576</v>
      </c>
      <c r="F37" s="1">
        <f t="shared" si="0"/>
        <v>-3.3201854837110467</v>
      </c>
      <c r="G37" s="1">
        <f t="shared" si="1"/>
        <v>8.7635718403271028</v>
      </c>
      <c r="J37">
        <v>1969</v>
      </c>
      <c r="K37" s="6">
        <v>12</v>
      </c>
      <c r="M37">
        <f>L36+1/3*(L39-L36)</f>
        <v>8.5705256708330069</v>
      </c>
      <c r="N37" s="1">
        <f t="shared" si="2"/>
        <v>5273.9013977946333</v>
      </c>
      <c r="O37" s="1">
        <f t="shared" si="3"/>
        <v>0.28520695405980234</v>
      </c>
    </row>
    <row r="38" spans="1:15" x14ac:dyDescent="0.2">
      <c r="A38">
        <v>1976</v>
      </c>
      <c r="B38" s="6">
        <v>1</v>
      </c>
      <c r="C38" s="1">
        <v>6323.6490000000003</v>
      </c>
      <c r="D38" s="1">
        <f t="shared" si="4"/>
        <v>2.2245402302655037</v>
      </c>
      <c r="E38" s="7">
        <v>6445.588479604985</v>
      </c>
      <c r="F38" s="1">
        <f t="shared" si="0"/>
        <v>-1.8918284962005205</v>
      </c>
      <c r="G38" s="1">
        <f t="shared" si="1"/>
        <v>8.7711512191343726</v>
      </c>
      <c r="J38">
        <v>1970</v>
      </c>
      <c r="K38" s="6">
        <v>1</v>
      </c>
      <c r="M38">
        <f>L36+2/3*(L39-L36)</f>
        <v>8.5733777403736049</v>
      </c>
      <c r="N38" s="1">
        <f t="shared" si="2"/>
        <v>5288.9644014878295</v>
      </c>
      <c r="O38" s="1">
        <f t="shared" si="3"/>
        <v>0.28520695405980234</v>
      </c>
    </row>
    <row r="39" spans="1:15" x14ac:dyDescent="0.2">
      <c r="A39">
        <v>1976</v>
      </c>
      <c r="B39" s="6">
        <v>2</v>
      </c>
      <c r="C39" s="1">
        <v>6370.0249999999996</v>
      </c>
      <c r="D39" s="1">
        <f t="shared" si="4"/>
        <v>0.73069792625659602</v>
      </c>
      <c r="E39" s="7">
        <v>6494.4295660852385</v>
      </c>
      <c r="F39" s="1">
        <f t="shared" si="0"/>
        <v>-1.9155580150548634</v>
      </c>
      <c r="G39" s="1">
        <f t="shared" si="1"/>
        <v>8.7787000986249666</v>
      </c>
      <c r="J39">
        <v>1970</v>
      </c>
      <c r="K39" s="6">
        <v>2</v>
      </c>
      <c r="L39" s="1">
        <f>G14</f>
        <v>8.5762298099142029</v>
      </c>
      <c r="M39" s="1">
        <f>L39</f>
        <v>8.5762298099142029</v>
      </c>
      <c r="N39" s="1">
        <f t="shared" si="2"/>
        <v>5304.0704272368348</v>
      </c>
      <c r="O39" s="1">
        <f t="shared" si="3"/>
        <v>0.28520695405980234</v>
      </c>
    </row>
    <row r="40" spans="1:15" x14ac:dyDescent="0.2">
      <c r="A40">
        <v>1976</v>
      </c>
      <c r="B40" s="6">
        <v>3</v>
      </c>
      <c r="C40" s="1">
        <v>6404.8950000000004</v>
      </c>
      <c r="D40" s="1">
        <f t="shared" si="4"/>
        <v>0.54591475485477048</v>
      </c>
      <c r="E40" s="7">
        <v>6544.3713527317586</v>
      </c>
      <c r="F40" s="1">
        <f t="shared" si="0"/>
        <v>-2.1312414166952509</v>
      </c>
      <c r="G40" s="1">
        <f t="shared" si="1"/>
        <v>8.7863606237281164</v>
      </c>
      <c r="J40">
        <v>1970</v>
      </c>
      <c r="K40" s="6">
        <v>3</v>
      </c>
      <c r="M40">
        <f>L39+1/3*(L42-L39)</f>
        <v>8.5789254186926414</v>
      </c>
      <c r="N40" s="1">
        <f t="shared" si="2"/>
        <v>5318.3874138700749</v>
      </c>
      <c r="O40" s="1">
        <f t="shared" si="3"/>
        <v>0.26956087784384408</v>
      </c>
    </row>
    <row r="41" spans="1:15" x14ac:dyDescent="0.2">
      <c r="A41">
        <v>1976</v>
      </c>
      <c r="B41" s="6">
        <v>4</v>
      </c>
      <c r="C41" s="1">
        <v>6451.1769999999997</v>
      </c>
      <c r="D41" s="1">
        <f t="shared" si="4"/>
        <v>0.72000530085727377</v>
      </c>
      <c r="E41" s="7">
        <v>6594.9370873778871</v>
      </c>
      <c r="F41" s="1">
        <f t="shared" si="0"/>
        <v>-2.1798553264902432</v>
      </c>
      <c r="G41" s="1">
        <f t="shared" si="1"/>
        <v>8.7940575256635931</v>
      </c>
      <c r="J41">
        <v>1970</v>
      </c>
      <c r="K41" s="6">
        <v>4</v>
      </c>
      <c r="M41">
        <f>L39+2/3*(L42-L39)</f>
        <v>8.581621027471078</v>
      </c>
      <c r="N41" s="1">
        <f t="shared" si="2"/>
        <v>5332.7430455607318</v>
      </c>
      <c r="O41" s="1">
        <f t="shared" si="3"/>
        <v>0.26956087784366645</v>
      </c>
    </row>
    <row r="42" spans="1:15" x14ac:dyDescent="0.2">
      <c r="A42">
        <v>1977</v>
      </c>
      <c r="B42" s="6">
        <v>1</v>
      </c>
      <c r="C42" s="1">
        <v>6527.7030000000004</v>
      </c>
      <c r="D42" s="1">
        <f t="shared" si="4"/>
        <v>1.1792525523015129</v>
      </c>
      <c r="E42" s="7">
        <v>6647.4916989301219</v>
      </c>
      <c r="F42" s="1">
        <f t="shared" si="0"/>
        <v>-1.8020135166080919</v>
      </c>
      <c r="G42" s="1">
        <f t="shared" si="1"/>
        <v>8.8019948743657555</v>
      </c>
      <c r="J42">
        <v>1970</v>
      </c>
      <c r="K42" s="6">
        <v>5</v>
      </c>
      <c r="L42" s="1">
        <f>G15</f>
        <v>8.5843166362495165</v>
      </c>
      <c r="M42" s="1">
        <f>L42</f>
        <v>8.5843166362495165</v>
      </c>
      <c r="N42" s="1">
        <f t="shared" si="2"/>
        <v>5347.1374266213106</v>
      </c>
      <c r="O42" s="1">
        <f t="shared" si="3"/>
        <v>0.26956087784384408</v>
      </c>
    </row>
    <row r="43" spans="1:15" x14ac:dyDescent="0.2">
      <c r="A43">
        <v>1977</v>
      </c>
      <c r="B43" s="6">
        <v>2</v>
      </c>
      <c r="C43" s="1">
        <v>6654.4660000000003</v>
      </c>
      <c r="D43" s="1">
        <f t="shared" si="4"/>
        <v>1.9233087903616664</v>
      </c>
      <c r="E43" s="7">
        <v>6701.7160628849742</v>
      </c>
      <c r="F43" s="1">
        <f t="shared" si="0"/>
        <v>-0.70504423705222141</v>
      </c>
      <c r="G43" s="1">
        <f t="shared" si="1"/>
        <v>8.8101189013724817</v>
      </c>
      <c r="J43">
        <v>1970</v>
      </c>
      <c r="K43" s="6">
        <v>6</v>
      </c>
      <c r="M43">
        <f>L42+1/3*(L45-L42)</f>
        <v>8.5869304511044042</v>
      </c>
      <c r="N43" s="1">
        <f t="shared" si="2"/>
        <v>5361.132135679667</v>
      </c>
      <c r="O43" s="1">
        <f t="shared" si="3"/>
        <v>0.26138148548877638</v>
      </c>
    </row>
    <row r="44" spans="1:15" x14ac:dyDescent="0.2">
      <c r="A44">
        <v>1977</v>
      </c>
      <c r="B44" s="6">
        <v>3</v>
      </c>
      <c r="C44" s="1">
        <v>6774.4570000000003</v>
      </c>
      <c r="D44" s="1">
        <f t="shared" si="4"/>
        <v>1.7871007745393186</v>
      </c>
      <c r="E44" s="7">
        <v>6757.0967562431006</v>
      </c>
      <c r="F44" s="1">
        <f t="shared" si="0"/>
        <v>0.2569186794737055</v>
      </c>
      <c r="G44" s="1">
        <f t="shared" si="1"/>
        <v>8.8183486028581335</v>
      </c>
      <c r="J44">
        <v>1970</v>
      </c>
      <c r="K44" s="6">
        <v>7</v>
      </c>
      <c r="M44">
        <f>L42+2/3*(L45-L42)</f>
        <v>8.5895442659592902</v>
      </c>
      <c r="N44" s="1">
        <f t="shared" si="2"/>
        <v>5375.1634721642422</v>
      </c>
      <c r="O44" s="1">
        <f t="shared" si="3"/>
        <v>0.26138148548859874</v>
      </c>
    </row>
    <row r="45" spans="1:15" x14ac:dyDescent="0.2">
      <c r="A45">
        <v>1977</v>
      </c>
      <c r="B45" s="6">
        <v>4</v>
      </c>
      <c r="C45" s="1">
        <v>6774.5919999999996</v>
      </c>
      <c r="D45" s="1">
        <f t="shared" si="4"/>
        <v>1.992759787050602E-3</v>
      </c>
      <c r="E45" s="7">
        <v>6814.1531570700336</v>
      </c>
      <c r="F45" s="1">
        <f t="shared" si="0"/>
        <v>-0.58057334723958798</v>
      </c>
      <c r="G45" s="1">
        <f t="shared" si="1"/>
        <v>8.8267570747910344</v>
      </c>
      <c r="J45">
        <v>1970</v>
      </c>
      <c r="K45" s="6">
        <v>8</v>
      </c>
      <c r="L45" s="1">
        <f>G16</f>
        <v>8.592158080814178</v>
      </c>
      <c r="M45" s="1">
        <f>L45</f>
        <v>8.592158080814178</v>
      </c>
      <c r="N45" s="1">
        <f t="shared" si="2"/>
        <v>5389.2315319375957</v>
      </c>
      <c r="O45" s="1">
        <f t="shared" si="3"/>
        <v>0.26138148548877638</v>
      </c>
    </row>
    <row r="46" spans="1:15" x14ac:dyDescent="0.2">
      <c r="A46">
        <v>1978</v>
      </c>
      <c r="B46">
        <v>1</v>
      </c>
      <c r="C46" s="1">
        <v>6796.26</v>
      </c>
      <c r="D46" s="1">
        <f t="shared" si="4"/>
        <v>0.31933173264118153</v>
      </c>
      <c r="E46" s="7">
        <v>6872.5753452798917</v>
      </c>
      <c r="F46" s="1">
        <f t="shared" si="0"/>
        <v>-1.1104330101277871</v>
      </c>
      <c r="G46" s="1">
        <f t="shared" si="1"/>
        <v>8.8352941832793981</v>
      </c>
      <c r="J46">
        <v>1970</v>
      </c>
      <c r="K46" s="6">
        <v>9</v>
      </c>
      <c r="M46">
        <f>L45+1/3*(L48-L45)</f>
        <v>8.5947443786995894</v>
      </c>
      <c r="N46" s="1">
        <f t="shared" si="2"/>
        <v>5403.1877297156962</v>
      </c>
      <c r="O46" s="1">
        <f t="shared" si="3"/>
        <v>0.2586297885411426</v>
      </c>
    </row>
    <row r="47" spans="1:15" x14ac:dyDescent="0.2">
      <c r="A47">
        <v>1978</v>
      </c>
      <c r="B47">
        <v>2</v>
      </c>
      <c r="C47" s="1">
        <v>7058.92</v>
      </c>
      <c r="D47" s="1">
        <f t="shared" si="4"/>
        <v>3.7919604422528508</v>
      </c>
      <c r="E47" s="7">
        <v>6931.9252413345876</v>
      </c>
      <c r="F47" s="1">
        <f t="shared" si="0"/>
        <v>1.832027239822942</v>
      </c>
      <c r="G47" s="1">
        <f t="shared" si="1"/>
        <v>8.8438928662035678</v>
      </c>
      <c r="J47">
        <v>1970</v>
      </c>
      <c r="K47" s="6">
        <v>10</v>
      </c>
      <c r="M47">
        <f>L45+2/3*(L48-L45)</f>
        <v>8.5973306765850008</v>
      </c>
      <c r="N47" s="1">
        <f t="shared" si="2"/>
        <v>5417.1800690949267</v>
      </c>
      <c r="O47" s="1">
        <f t="shared" si="3"/>
        <v>0.2586297885411426</v>
      </c>
    </row>
    <row r="48" spans="1:15" x14ac:dyDescent="0.2">
      <c r="A48">
        <v>1978</v>
      </c>
      <c r="B48">
        <v>3</v>
      </c>
      <c r="C48" s="1">
        <v>7129.915</v>
      </c>
      <c r="D48" s="1">
        <f t="shared" si="4"/>
        <v>1.0007247597409119</v>
      </c>
      <c r="E48" s="7">
        <v>6992.7450868962496</v>
      </c>
      <c r="F48" s="1">
        <f t="shared" si="0"/>
        <v>1.9616032244732295</v>
      </c>
      <c r="G48" s="1">
        <f t="shared" si="1"/>
        <v>8.8526284744291655</v>
      </c>
      <c r="J48">
        <v>1970</v>
      </c>
      <c r="K48" s="6">
        <v>11</v>
      </c>
      <c r="L48" s="1">
        <f>G17</f>
        <v>8.5999169744704123</v>
      </c>
      <c r="M48" s="1">
        <f>L48</f>
        <v>8.5999169744704123</v>
      </c>
      <c r="N48" s="1">
        <f t="shared" si="2"/>
        <v>5431.2086436692116</v>
      </c>
      <c r="O48" s="1">
        <f t="shared" si="3"/>
        <v>0.2586297885411426</v>
      </c>
    </row>
    <row r="49" spans="1:15" x14ac:dyDescent="0.2">
      <c r="A49">
        <v>1978</v>
      </c>
      <c r="B49">
        <v>4</v>
      </c>
      <c r="C49" s="1">
        <v>7225.75</v>
      </c>
      <c r="D49" s="1">
        <f t="shared" si="4"/>
        <v>1.3351721942857608</v>
      </c>
      <c r="E49" s="7">
        <v>7054.8409907845389</v>
      </c>
      <c r="F49" s="1">
        <f t="shared" si="0"/>
        <v>2.422577765235423</v>
      </c>
      <c r="G49" s="1">
        <f t="shared" si="1"/>
        <v>8.8614693255190335</v>
      </c>
      <c r="J49">
        <v>1970</v>
      </c>
      <c r="K49" s="6">
        <v>12</v>
      </c>
      <c r="M49">
        <f>L48+1/3*(L51-L48)</f>
        <v>8.6025859244978324</v>
      </c>
      <c r="N49" s="1">
        <f t="shared" si="2"/>
        <v>5445.7236293972273</v>
      </c>
      <c r="O49" s="1">
        <f t="shared" si="3"/>
        <v>0.26689500274201805</v>
      </c>
    </row>
    <row r="50" spans="1:15" x14ac:dyDescent="0.2">
      <c r="A50">
        <v>1979</v>
      </c>
      <c r="B50">
        <v>1</v>
      </c>
      <c r="C50" s="1">
        <v>7238.7269999999999</v>
      </c>
      <c r="D50" s="1">
        <f t="shared" si="4"/>
        <v>0.17943273692839767</v>
      </c>
      <c r="E50" s="7">
        <v>7119.0643988076308</v>
      </c>
      <c r="F50" s="1">
        <f>(C50/E50-1)*100</f>
        <v>1.6808753859904879</v>
      </c>
      <c r="G50" s="1">
        <f t="shared" ref="G50:G81" si="5">LN(E50)</f>
        <v>8.8705315911098221</v>
      </c>
      <c r="J50">
        <v>1971</v>
      </c>
      <c r="K50" s="6">
        <v>1</v>
      </c>
      <c r="M50">
        <f>L48+2/3*(L51-L48)</f>
        <v>8.6052548745252526</v>
      </c>
      <c r="N50" s="1">
        <f t="shared" si="2"/>
        <v>5460.2774066400798</v>
      </c>
      <c r="O50" s="1">
        <f t="shared" si="3"/>
        <v>0.26689500274201805</v>
      </c>
    </row>
    <row r="51" spans="1:15" x14ac:dyDescent="0.2">
      <c r="A51">
        <v>1979</v>
      </c>
      <c r="B51">
        <v>2</v>
      </c>
      <c r="C51" s="1">
        <v>7246.4539999999997</v>
      </c>
      <c r="D51" s="1">
        <f>(LN(C51)-LN(C50))*100</f>
        <v>0.10668835595399884</v>
      </c>
      <c r="E51" s="7">
        <v>7181.6448292312816</v>
      </c>
      <c r="F51" s="1">
        <f t="shared" ref="F51:F114" si="6">(C51/E51-1)*100</f>
        <v>0.90242795779773566</v>
      </c>
      <c r="G51" s="1">
        <f t="shared" si="5"/>
        <v>8.8792837206574955</v>
      </c>
      <c r="J51">
        <v>1971</v>
      </c>
      <c r="K51" s="6">
        <v>2</v>
      </c>
      <c r="L51" s="1">
        <f>G18</f>
        <v>8.6079238245526728</v>
      </c>
      <c r="M51" s="1">
        <f>L51</f>
        <v>8.6079238245526728</v>
      </c>
      <c r="N51" s="1">
        <f t="shared" si="2"/>
        <v>5474.8700790686689</v>
      </c>
      <c r="O51" s="1">
        <f t="shared" si="3"/>
        <v>0.26689500274201805</v>
      </c>
    </row>
    <row r="52" spans="1:15" x14ac:dyDescent="0.2">
      <c r="A52">
        <v>1979</v>
      </c>
      <c r="B52">
        <v>3</v>
      </c>
      <c r="C52" s="1">
        <v>7300.2809999999999</v>
      </c>
      <c r="D52" s="1">
        <f t="shared" ref="D52:D115" si="7">(LN(C52)-LN(C51))*100</f>
        <v>0.74005947959889795</v>
      </c>
      <c r="E52" s="7">
        <v>7241.2082450284124</v>
      </c>
      <c r="F52" s="1">
        <f t="shared" si="6"/>
        <v>0.81578588783364214</v>
      </c>
      <c r="G52" s="1">
        <f t="shared" si="5"/>
        <v>8.8875433561284964</v>
      </c>
      <c r="J52">
        <v>1971</v>
      </c>
      <c r="K52" s="6">
        <v>3</v>
      </c>
      <c r="M52">
        <f>L51+1/3*(L54-L51)</f>
        <v>8.6107412699393002</v>
      </c>
      <c r="N52" s="1">
        <f t="shared" si="2"/>
        <v>5490.3169766924302</v>
      </c>
      <c r="O52" s="1">
        <f t="shared" si="3"/>
        <v>0.28174453866274263</v>
      </c>
    </row>
    <row r="53" spans="1:15" x14ac:dyDescent="0.2">
      <c r="A53">
        <v>1979</v>
      </c>
      <c r="B53">
        <v>4</v>
      </c>
      <c r="C53" s="1">
        <v>7318.5349999999999</v>
      </c>
      <c r="D53" s="1">
        <f t="shared" si="7"/>
        <v>0.24973307670048683</v>
      </c>
      <c r="E53" s="7">
        <v>7296.7818643585251</v>
      </c>
      <c r="F53" s="1">
        <f t="shared" si="6"/>
        <v>0.29811958265779648</v>
      </c>
      <c r="G53" s="1">
        <f t="shared" si="5"/>
        <v>8.8951886894389105</v>
      </c>
      <c r="J53">
        <v>1971</v>
      </c>
      <c r="K53" s="6">
        <v>4</v>
      </c>
      <c r="M53">
        <f>L51+2/3*(L54-L51)</f>
        <v>8.6135587153259277</v>
      </c>
      <c r="N53" s="1">
        <f t="shared" si="2"/>
        <v>5505.8074564729823</v>
      </c>
      <c r="O53" s="1">
        <f t="shared" si="3"/>
        <v>0.28174453866274263</v>
      </c>
    </row>
    <row r="54" spans="1:15" x14ac:dyDescent="0.2">
      <c r="A54">
        <v>1980</v>
      </c>
      <c r="B54">
        <v>1</v>
      </c>
      <c r="C54" s="1">
        <v>7341.5569999999998</v>
      </c>
      <c r="D54" s="1">
        <f t="shared" si="7"/>
        <v>0.31407741404319012</v>
      </c>
      <c r="E54" s="7">
        <v>7347.149549168098</v>
      </c>
      <c r="F54" s="1">
        <f t="shared" si="6"/>
        <v>-7.6118624381771305E-2</v>
      </c>
      <c r="G54" s="1">
        <f t="shared" si="5"/>
        <v>8.9020677005469242</v>
      </c>
      <c r="J54">
        <v>1971</v>
      </c>
      <c r="K54" s="6">
        <v>5</v>
      </c>
      <c r="L54" s="1">
        <f>G19</f>
        <v>8.6163761607125551</v>
      </c>
      <c r="M54" s="1">
        <f>L54</f>
        <v>8.6163761607125551</v>
      </c>
      <c r="N54" s="1">
        <f t="shared" si="2"/>
        <v>5521.3416413738132</v>
      </c>
      <c r="O54" s="1">
        <f t="shared" si="3"/>
        <v>0.28174453866274263</v>
      </c>
    </row>
    <row r="55" spans="1:15" x14ac:dyDescent="0.2">
      <c r="A55">
        <v>1980</v>
      </c>
      <c r="B55">
        <v>2</v>
      </c>
      <c r="C55" s="1">
        <v>7190.2889999999998</v>
      </c>
      <c r="D55" s="1">
        <f t="shared" si="7"/>
        <v>-2.0819579831574231</v>
      </c>
      <c r="E55" s="7">
        <v>7391.4670081180802</v>
      </c>
      <c r="F55" s="1">
        <f t="shared" si="6"/>
        <v>-2.7217602121084483</v>
      </c>
      <c r="G55" s="1">
        <f t="shared" si="5"/>
        <v>8.9080815068417802</v>
      </c>
      <c r="J55">
        <v>1971</v>
      </c>
      <c r="K55" s="6">
        <v>6</v>
      </c>
      <c r="M55">
        <f>L54+1/3*(L57-L54)</f>
        <v>8.619259832084385</v>
      </c>
      <c r="N55" s="1">
        <f t="shared" si="2"/>
        <v>5537.2863548068635</v>
      </c>
      <c r="O55" s="1">
        <f t="shared" si="3"/>
        <v>0.28836713718298768</v>
      </c>
    </row>
    <row r="56" spans="1:15" x14ac:dyDescent="0.2">
      <c r="A56">
        <v>1980</v>
      </c>
      <c r="B56">
        <v>3</v>
      </c>
      <c r="C56" s="1">
        <v>7181.7430000000004</v>
      </c>
      <c r="D56" s="1">
        <f t="shared" si="7"/>
        <v>-0.11892543806233391</v>
      </c>
      <c r="E56" s="7">
        <v>7429.8679451473308</v>
      </c>
      <c r="F56" s="1">
        <f t="shared" si="6"/>
        <v>-3.3395606352517815</v>
      </c>
      <c r="G56" s="1">
        <f t="shared" si="5"/>
        <v>8.9132633643570003</v>
      </c>
      <c r="J56">
        <v>1971</v>
      </c>
      <c r="K56" s="6">
        <v>7</v>
      </c>
      <c r="M56">
        <f>L54+2/3*(L57-L54)</f>
        <v>8.6221435034562148</v>
      </c>
      <c r="N56" s="1">
        <f t="shared" si="2"/>
        <v>5553.2771139119577</v>
      </c>
      <c r="O56" s="1">
        <f t="shared" si="3"/>
        <v>0.28836713718298768</v>
      </c>
    </row>
    <row r="57" spans="1:15" x14ac:dyDescent="0.2">
      <c r="A57">
        <v>1980</v>
      </c>
      <c r="B57">
        <v>4</v>
      </c>
      <c r="C57" s="1">
        <v>7315.6769999999997</v>
      </c>
      <c r="D57" s="1">
        <f t="shared" si="7"/>
        <v>1.8477468485921023</v>
      </c>
      <c r="E57" s="7">
        <v>7470.0081315671841</v>
      </c>
      <c r="F57" s="1">
        <f t="shared" si="6"/>
        <v>-2.0660102217961884</v>
      </c>
      <c r="G57" s="1">
        <f t="shared" si="5"/>
        <v>8.9186513666894811</v>
      </c>
      <c r="J57">
        <v>1971</v>
      </c>
      <c r="K57" s="6">
        <v>8</v>
      </c>
      <c r="L57" s="1">
        <f>G20</f>
        <v>8.6250271748280447</v>
      </c>
      <c r="M57" s="1">
        <f>L57</f>
        <v>8.6250271748280447</v>
      </c>
      <c r="N57" s="1">
        <f t="shared" si="2"/>
        <v>5569.3140516613139</v>
      </c>
      <c r="O57" s="1">
        <f t="shared" si="3"/>
        <v>0.28836713718298768</v>
      </c>
    </row>
    <row r="58" spans="1:15" x14ac:dyDescent="0.2">
      <c r="A58">
        <v>1981</v>
      </c>
      <c r="B58">
        <v>1</v>
      </c>
      <c r="C58" s="1">
        <v>7459.0219999999999</v>
      </c>
      <c r="D58" s="1">
        <f t="shared" si="7"/>
        <v>1.9404726680360085</v>
      </c>
      <c r="E58" s="7">
        <v>7512.1112993364504</v>
      </c>
      <c r="F58" s="1">
        <f t="shared" si="6"/>
        <v>-0.70671609113591716</v>
      </c>
      <c r="G58" s="1">
        <f t="shared" si="5"/>
        <v>8.9242718369839373</v>
      </c>
      <c r="J58">
        <v>1971</v>
      </c>
      <c r="K58" s="6">
        <v>9</v>
      </c>
      <c r="M58">
        <f>L57+1/3*(L60-L57)</f>
        <v>8.6278939621950688</v>
      </c>
      <c r="N58" s="1">
        <f t="shared" si="2"/>
        <v>5585.3029983323831</v>
      </c>
      <c r="O58" s="1">
        <f t="shared" si="3"/>
        <v>0.28667873670240596</v>
      </c>
    </row>
    <row r="59" spans="1:15" x14ac:dyDescent="0.2">
      <c r="A59">
        <v>1981</v>
      </c>
      <c r="B59">
        <v>2</v>
      </c>
      <c r="C59" s="1">
        <v>7403.7449999999999</v>
      </c>
      <c r="D59" s="1">
        <f t="shared" si="7"/>
        <v>-0.74383531503450229</v>
      </c>
      <c r="E59" s="7">
        <v>7560.539227980742</v>
      </c>
      <c r="F59" s="1">
        <f t="shared" si="6"/>
        <v>-2.0738498042634834</v>
      </c>
      <c r="G59" s="1">
        <f t="shared" si="5"/>
        <v>8.930697793082448</v>
      </c>
      <c r="J59">
        <v>1971</v>
      </c>
      <c r="K59" s="6">
        <v>10</v>
      </c>
      <c r="M59">
        <f>L57+2/3*(L60-L57)</f>
        <v>8.6307607495620928</v>
      </c>
      <c r="N59" s="1">
        <f t="shared" si="2"/>
        <v>5601.3378476789476</v>
      </c>
      <c r="O59" s="1">
        <f t="shared" si="3"/>
        <v>0.28667873670240596</v>
      </c>
    </row>
    <row r="60" spans="1:15" x14ac:dyDescent="0.2">
      <c r="A60">
        <v>1981</v>
      </c>
      <c r="B60">
        <v>3</v>
      </c>
      <c r="C60" s="1">
        <v>7492.4049999999997</v>
      </c>
      <c r="D60" s="1">
        <f t="shared" si="7"/>
        <v>1.1903887506921507</v>
      </c>
      <c r="E60" s="7">
        <v>7611.8807925211941</v>
      </c>
      <c r="F60" s="1">
        <f t="shared" si="6"/>
        <v>-1.5695962112094786</v>
      </c>
      <c r="G60" s="1">
        <f t="shared" si="5"/>
        <v>8.9374655678258872</v>
      </c>
      <c r="J60">
        <v>1971</v>
      </c>
      <c r="K60" s="6">
        <v>11</v>
      </c>
      <c r="L60" s="1">
        <f>G21</f>
        <v>8.6336275369291169</v>
      </c>
      <c r="M60" s="1">
        <f>L60</f>
        <v>8.6336275369291169</v>
      </c>
      <c r="N60" s="1">
        <f t="shared" si="2"/>
        <v>5617.4187314830242</v>
      </c>
      <c r="O60" s="1">
        <f t="shared" si="3"/>
        <v>0.28667873670240596</v>
      </c>
    </row>
    <row r="61" spans="1:15" x14ac:dyDescent="0.2">
      <c r="A61">
        <v>1981</v>
      </c>
      <c r="B61">
        <v>4</v>
      </c>
      <c r="C61" s="1">
        <v>7410.768</v>
      </c>
      <c r="D61" s="1">
        <f t="shared" si="7"/>
        <v>-1.0955763120232831</v>
      </c>
      <c r="E61" s="7">
        <v>7666.119259547203</v>
      </c>
      <c r="F61" s="1">
        <f t="shared" si="6"/>
        <v>-3.3309064326020543</v>
      </c>
      <c r="G61" s="1">
        <f t="shared" si="5"/>
        <v>8.9445658027653838</v>
      </c>
      <c r="J61">
        <v>1971</v>
      </c>
      <c r="K61" s="6">
        <v>12</v>
      </c>
      <c r="M61">
        <f>L60+1/3*(L63-L60)</f>
        <v>8.6364032436739038</v>
      </c>
      <c r="N61" s="1">
        <f t="shared" si="2"/>
        <v>5633.0326984160793</v>
      </c>
      <c r="O61" s="1">
        <f t="shared" si="3"/>
        <v>0.27757067447868877</v>
      </c>
    </row>
    <row r="62" spans="1:15" x14ac:dyDescent="0.2">
      <c r="A62">
        <v>1982</v>
      </c>
      <c r="B62">
        <v>1</v>
      </c>
      <c r="C62" s="1">
        <v>7295.6310000000003</v>
      </c>
      <c r="D62" s="1">
        <f t="shared" si="7"/>
        <v>-1.5658401826907919</v>
      </c>
      <c r="E62" s="7">
        <v>7722.4897982405619</v>
      </c>
      <c r="F62" s="1">
        <f t="shared" si="6"/>
        <v>-5.5274763631000701</v>
      </c>
      <c r="G62" s="1">
        <f t="shared" si="5"/>
        <v>8.951892103748234</v>
      </c>
      <c r="J62">
        <v>1972</v>
      </c>
      <c r="K62" s="6">
        <v>1</v>
      </c>
      <c r="M62">
        <f>L60+2/3*(L63-L60)</f>
        <v>8.6391789504186889</v>
      </c>
      <c r="N62" s="1">
        <f t="shared" si="2"/>
        <v>5648.6900653474231</v>
      </c>
      <c r="O62" s="1">
        <f t="shared" si="3"/>
        <v>0.27757067447851114</v>
      </c>
    </row>
    <row r="63" spans="1:15" x14ac:dyDescent="0.2">
      <c r="A63">
        <v>1982</v>
      </c>
      <c r="B63">
        <v>2</v>
      </c>
      <c r="C63" s="1">
        <v>7328.9120000000003</v>
      </c>
      <c r="D63" s="1">
        <f t="shared" si="7"/>
        <v>0.45513979413804861</v>
      </c>
      <c r="E63" s="7">
        <v>7780.3755499427534</v>
      </c>
      <c r="F63" s="1">
        <f t="shared" si="6"/>
        <v>-5.8025932944338994</v>
      </c>
      <c r="G63" s="1">
        <f t="shared" si="5"/>
        <v>8.9593598872082882</v>
      </c>
      <c r="J63">
        <v>1972</v>
      </c>
      <c r="K63" s="6">
        <v>2</v>
      </c>
      <c r="L63" s="1">
        <f>G22</f>
        <v>8.6419546571634758</v>
      </c>
      <c r="M63" s="1">
        <f>L63</f>
        <v>8.6419546571634758</v>
      </c>
      <c r="N63" s="1">
        <f t="shared" si="2"/>
        <v>5664.3909529100865</v>
      </c>
      <c r="O63" s="1">
        <f t="shared" si="3"/>
        <v>0.27757067447868877</v>
      </c>
    </row>
    <row r="64" spans="1:15" x14ac:dyDescent="0.2">
      <c r="A64">
        <v>1982</v>
      </c>
      <c r="B64">
        <v>3</v>
      </c>
      <c r="C64" s="1">
        <v>7300.8959999999997</v>
      </c>
      <c r="D64" s="1">
        <f t="shared" si="7"/>
        <v>-0.38299934280559</v>
      </c>
      <c r="E64" s="7">
        <v>7839.4843765540818</v>
      </c>
      <c r="F64" s="1">
        <f t="shared" si="6"/>
        <v>-6.8702015423981688</v>
      </c>
      <c r="G64" s="1">
        <f t="shared" si="5"/>
        <v>8.9669283428849518</v>
      </c>
      <c r="J64">
        <v>1972</v>
      </c>
      <c r="K64" s="6">
        <v>3</v>
      </c>
      <c r="M64">
        <f>L63+1/3*(L66-L63)</f>
        <v>8.6445791453604475</v>
      </c>
      <c r="N64" s="1">
        <f t="shared" si="2"/>
        <v>5679.2766051740819</v>
      </c>
      <c r="O64" s="1">
        <f t="shared" si="3"/>
        <v>0.26244881969716971</v>
      </c>
    </row>
    <row r="65" spans="1:15" x14ac:dyDescent="0.2">
      <c r="A65">
        <v>1982</v>
      </c>
      <c r="B65">
        <v>4</v>
      </c>
      <c r="C65" s="1">
        <v>7303.817</v>
      </c>
      <c r="D65" s="1">
        <f t="shared" si="7"/>
        <v>4.0000786581018133E-2</v>
      </c>
      <c r="E65" s="7">
        <v>7899.930112733643</v>
      </c>
      <c r="F65" s="1">
        <f t="shared" si="6"/>
        <v>-7.5458023580839972</v>
      </c>
      <c r="G65" s="1">
        <f t="shared" si="5"/>
        <v>8.9746091919265698</v>
      </c>
      <c r="J65">
        <v>1972</v>
      </c>
      <c r="K65" s="6">
        <v>4</v>
      </c>
      <c r="M65">
        <f>L63+2/3*(L66-L63)</f>
        <v>8.6472036335574174</v>
      </c>
      <c r="N65" s="1">
        <f t="shared" si="2"/>
        <v>5694.2013759673418</v>
      </c>
      <c r="O65" s="1">
        <f t="shared" si="3"/>
        <v>0.26244881969699208</v>
      </c>
    </row>
    <row r="66" spans="1:15" x14ac:dyDescent="0.2">
      <c r="A66">
        <v>1983</v>
      </c>
      <c r="B66">
        <v>1</v>
      </c>
      <c r="C66" s="1">
        <v>7400.0659999999998</v>
      </c>
      <c r="D66" s="1">
        <f t="shared" si="7"/>
        <v>1.3091830874991217</v>
      </c>
      <c r="E66" s="7">
        <v>7960.3048117895742</v>
      </c>
      <c r="F66" s="1">
        <f t="shared" si="6"/>
        <v>-7.0379065253862505</v>
      </c>
      <c r="G66" s="1">
        <f t="shared" si="5"/>
        <v>8.9822225710436623</v>
      </c>
      <c r="J66">
        <v>1972</v>
      </c>
      <c r="K66" s="6">
        <v>5</v>
      </c>
      <c r="L66" s="1">
        <f>G23</f>
        <v>8.6498281217543891</v>
      </c>
      <c r="M66" s="1">
        <f>L66</f>
        <v>8.6498281217543891</v>
      </c>
      <c r="N66" s="1">
        <f t="shared" si="2"/>
        <v>5709.1653680908485</v>
      </c>
      <c r="O66" s="1">
        <f t="shared" si="3"/>
        <v>0.26244881969716971</v>
      </c>
    </row>
    <row r="67" spans="1:15" x14ac:dyDescent="0.2">
      <c r="A67">
        <v>1983</v>
      </c>
      <c r="B67">
        <v>2</v>
      </c>
      <c r="C67" s="1">
        <v>7568.4560000000001</v>
      </c>
      <c r="D67" s="1">
        <f t="shared" si="7"/>
        <v>2.2500164544913659</v>
      </c>
      <c r="E67" s="7">
        <v>8022.2961828797997</v>
      </c>
      <c r="F67" s="1">
        <f t="shared" si="6"/>
        <v>-5.657235441497777</v>
      </c>
      <c r="G67" s="1">
        <f t="shared" si="5"/>
        <v>8.9899799669747509</v>
      </c>
      <c r="J67">
        <v>1972</v>
      </c>
      <c r="K67" s="6">
        <v>6</v>
      </c>
      <c r="M67">
        <f>L66+1/3*(L69-L66)</f>
        <v>8.6523590654938136</v>
      </c>
      <c r="N67" s="1">
        <f t="shared" ref="N67:N98" si="8">EXP(M67)</f>
        <v>5723.6332454052699</v>
      </c>
      <c r="O67" s="1">
        <f t="shared" si="3"/>
        <v>0.25309437394245293</v>
      </c>
    </row>
    <row r="68" spans="1:15" x14ac:dyDescent="0.2">
      <c r="A68">
        <v>1983</v>
      </c>
      <c r="B68">
        <v>3</v>
      </c>
      <c r="C68" s="1">
        <v>7719.7460000000001</v>
      </c>
      <c r="D68" s="1">
        <f t="shared" si="7"/>
        <v>1.979237830682834</v>
      </c>
      <c r="E68" s="7">
        <v>8086.2177289398714</v>
      </c>
      <c r="F68" s="1">
        <f t="shared" si="6"/>
        <v>-4.5320536896786834</v>
      </c>
      <c r="G68" s="1">
        <f t="shared" si="5"/>
        <v>8.9979163764941337</v>
      </c>
      <c r="J68">
        <v>1972</v>
      </c>
      <c r="K68" s="6">
        <v>7</v>
      </c>
      <c r="M68">
        <f>L66+2/3*(L69-L66)</f>
        <v>8.6548900092332364</v>
      </c>
      <c r="N68" s="1">
        <f t="shared" si="8"/>
        <v>5738.1377864805781</v>
      </c>
      <c r="O68" s="1">
        <f t="shared" si="3"/>
        <v>0.2530943739422753</v>
      </c>
    </row>
    <row r="69" spans="1:15" x14ac:dyDescent="0.2">
      <c r="A69">
        <v>1983</v>
      </c>
      <c r="B69">
        <v>4</v>
      </c>
      <c r="C69" s="1">
        <v>7880.7939999999999</v>
      </c>
      <c r="D69" s="1">
        <f t="shared" si="7"/>
        <v>2.0647198274003742</v>
      </c>
      <c r="E69" s="7">
        <v>8152.8993099266499</v>
      </c>
      <c r="F69" s="1">
        <f t="shared" si="6"/>
        <v>-3.3375281551109692</v>
      </c>
      <c r="G69" s="1">
        <f t="shared" si="5"/>
        <v>9.0061288865224576</v>
      </c>
      <c r="J69">
        <v>1972</v>
      </c>
      <c r="K69" s="6">
        <v>8</v>
      </c>
      <c r="L69" s="1">
        <f>G24</f>
        <v>8.6574209529726609</v>
      </c>
      <c r="M69" s="1">
        <f>L69</f>
        <v>8.6574209529726609</v>
      </c>
      <c r="N69" s="1">
        <f t="shared" si="8"/>
        <v>5752.6790842282389</v>
      </c>
      <c r="O69" s="1">
        <f t="shared" ref="O69:O132" si="9">(M69-M68)*100</f>
        <v>0.25309437394245293</v>
      </c>
    </row>
    <row r="70" spans="1:15" x14ac:dyDescent="0.2">
      <c r="A70">
        <v>1984</v>
      </c>
      <c r="B70">
        <v>1</v>
      </c>
      <c r="C70" s="1">
        <v>8034.8469999999998</v>
      </c>
      <c r="D70" s="1">
        <f t="shared" si="7"/>
        <v>1.9359297100569606</v>
      </c>
      <c r="E70" s="7">
        <v>8222.3718697575187</v>
      </c>
      <c r="F70" s="1">
        <f t="shared" si="6"/>
        <v>-2.280666366444084</v>
      </c>
      <c r="G70" s="1">
        <f t="shared" si="5"/>
        <v>9.0146139950603779</v>
      </c>
      <c r="J70">
        <v>1972</v>
      </c>
      <c r="K70" s="6">
        <v>9</v>
      </c>
      <c r="M70">
        <f>L69+1/3*(L72-L69)</f>
        <v>8.6599293821114767</v>
      </c>
      <c r="N70" s="1">
        <f t="shared" si="8"/>
        <v>5767.1273857636761</v>
      </c>
      <c r="O70" s="1">
        <f t="shared" si="9"/>
        <v>0.25084291388157709</v>
      </c>
    </row>
    <row r="71" spans="1:15" x14ac:dyDescent="0.2">
      <c r="A71">
        <v>1984</v>
      </c>
      <c r="B71">
        <v>2</v>
      </c>
      <c r="C71" s="1">
        <v>8173.67</v>
      </c>
      <c r="D71" s="1">
        <f t="shared" si="7"/>
        <v>1.7130055100595953</v>
      </c>
      <c r="E71" s="7">
        <v>8294.6552337152643</v>
      </c>
      <c r="F71" s="1">
        <f t="shared" si="6"/>
        <v>-1.4585926757208156</v>
      </c>
      <c r="G71" s="1">
        <f t="shared" si="5"/>
        <v>9.0233666386161406</v>
      </c>
      <c r="J71">
        <v>1972</v>
      </c>
      <c r="K71" s="6">
        <v>10</v>
      </c>
      <c r="M71">
        <f>L69+2/3*(L72-L69)</f>
        <v>8.6624378112502924</v>
      </c>
      <c r="N71" s="1">
        <f t="shared" si="8"/>
        <v>5781.6119753336452</v>
      </c>
      <c r="O71" s="1">
        <f t="shared" si="9"/>
        <v>0.25084291388157709</v>
      </c>
    </row>
    <row r="72" spans="1:15" x14ac:dyDescent="0.2">
      <c r="A72">
        <v>1984</v>
      </c>
      <c r="B72">
        <v>3</v>
      </c>
      <c r="C72" s="1">
        <v>8252.4650000000001</v>
      </c>
      <c r="D72" s="1">
        <f t="shared" si="7"/>
        <v>0.95939311809871697</v>
      </c>
      <c r="E72" s="7">
        <v>8368.8418660053067</v>
      </c>
      <c r="F72" s="1">
        <f t="shared" si="6"/>
        <v>-1.3905970248767163</v>
      </c>
      <c r="G72" s="1">
        <f t="shared" si="5"/>
        <v>9.0322707866464835</v>
      </c>
      <c r="J72">
        <v>1972</v>
      </c>
      <c r="K72" s="6">
        <v>11</v>
      </c>
      <c r="L72" s="1">
        <f>G25</f>
        <v>8.6649462403891082</v>
      </c>
      <c r="M72" s="1">
        <f>L72</f>
        <v>8.6649462403891082</v>
      </c>
      <c r="N72" s="1">
        <f t="shared" si="8"/>
        <v>5796.1329440783702</v>
      </c>
      <c r="O72" s="1">
        <f t="shared" si="9"/>
        <v>0.25084291388157709</v>
      </c>
    </row>
    <row r="73" spans="1:15" x14ac:dyDescent="0.2">
      <c r="A73">
        <v>1984</v>
      </c>
      <c r="B73">
        <v>4</v>
      </c>
      <c r="C73" s="1">
        <v>8320.1990000000005</v>
      </c>
      <c r="D73" s="1">
        <f t="shared" si="7"/>
        <v>0.81742292191417931</v>
      </c>
      <c r="E73" s="7">
        <v>8444.4889968935076</v>
      </c>
      <c r="F73" s="1">
        <f t="shared" si="6"/>
        <v>-1.4718474609799359</v>
      </c>
      <c r="G73" s="1">
        <f t="shared" si="5"/>
        <v>9.0412693178662469</v>
      </c>
      <c r="J73">
        <v>1972</v>
      </c>
      <c r="K73" s="6">
        <v>12</v>
      </c>
      <c r="M73">
        <f>L72+1/3*(L75-L72)</f>
        <v>8.6675184700388002</v>
      </c>
      <c r="N73" s="1">
        <f t="shared" si="8"/>
        <v>5811.0611202084592</v>
      </c>
      <c r="O73" s="1">
        <f t="shared" si="9"/>
        <v>0.25722296496919483</v>
      </c>
    </row>
    <row r="74" spans="1:15" x14ac:dyDescent="0.2">
      <c r="A74">
        <v>1985</v>
      </c>
      <c r="B74">
        <v>1</v>
      </c>
      <c r="C74" s="1">
        <v>8400.82</v>
      </c>
      <c r="D74" s="1">
        <f t="shared" si="7"/>
        <v>0.96431473161473491</v>
      </c>
      <c r="E74" s="7">
        <v>8520.7765009578434</v>
      </c>
      <c r="F74" s="1">
        <f t="shared" si="6"/>
        <v>-1.4078118460724709</v>
      </c>
      <c r="G74" s="1">
        <f t="shared" si="5"/>
        <v>9.0502627542805669</v>
      </c>
      <c r="J74">
        <v>1973</v>
      </c>
      <c r="K74" s="6">
        <v>1</v>
      </c>
      <c r="M74">
        <f>L72+2/3*(L75-L72)</f>
        <v>8.6700906996884921</v>
      </c>
      <c r="N74" s="1">
        <f t="shared" si="8"/>
        <v>5826.0277444633093</v>
      </c>
      <c r="O74" s="1">
        <f t="shared" si="9"/>
        <v>0.25722296496919483</v>
      </c>
    </row>
    <row r="75" spans="1:15" x14ac:dyDescent="0.2">
      <c r="A75">
        <v>1985</v>
      </c>
      <c r="B75">
        <v>2</v>
      </c>
      <c r="C75" s="1">
        <v>8474.7870000000003</v>
      </c>
      <c r="D75" s="1">
        <f t="shared" si="7"/>
        <v>0.87662000748611746</v>
      </c>
      <c r="E75" s="7">
        <v>8597.5295245828347</v>
      </c>
      <c r="F75" s="1">
        <f t="shared" si="6"/>
        <v>-1.4276487708693275</v>
      </c>
      <c r="G75" s="1">
        <f t="shared" si="5"/>
        <v>9.0592301763898337</v>
      </c>
      <c r="J75">
        <v>1973</v>
      </c>
      <c r="K75" s="6">
        <v>2</v>
      </c>
      <c r="L75" s="1">
        <f>G26</f>
        <v>8.6726629293381841</v>
      </c>
      <c r="M75" s="1">
        <f>L75</f>
        <v>8.6726629293381841</v>
      </c>
      <c r="N75" s="1">
        <f t="shared" si="8"/>
        <v>5841.0329158676313</v>
      </c>
      <c r="O75" s="1">
        <f t="shared" si="9"/>
        <v>0.25722296496919483</v>
      </c>
    </row>
    <row r="76" spans="1:15" x14ac:dyDescent="0.2">
      <c r="A76">
        <v>1985</v>
      </c>
      <c r="B76">
        <v>3</v>
      </c>
      <c r="C76" s="1">
        <v>8604.2199999999993</v>
      </c>
      <c r="D76" s="1">
        <f t="shared" si="7"/>
        <v>1.5157260373827697</v>
      </c>
      <c r="E76" s="7">
        <v>8674.3184594828581</v>
      </c>
      <c r="F76" s="1">
        <f t="shared" si="6"/>
        <v>-0.80811489467770281</v>
      </c>
      <c r="G76" s="1">
        <f t="shared" si="5"/>
        <v>9.0681220379803928</v>
      </c>
      <c r="J76">
        <v>1973</v>
      </c>
      <c r="K76" s="6">
        <v>3</v>
      </c>
      <c r="M76">
        <f>L75+1/3*(L78-L75)</f>
        <v>8.6754113473650509</v>
      </c>
      <c r="N76" s="1">
        <f t="shared" si="8"/>
        <v>5857.1085972560113</v>
      </c>
      <c r="O76" s="1">
        <f t="shared" si="9"/>
        <v>0.27484180268668723</v>
      </c>
    </row>
    <row r="77" spans="1:15" x14ac:dyDescent="0.2">
      <c r="A77">
        <v>1985</v>
      </c>
      <c r="B77">
        <v>4</v>
      </c>
      <c r="C77" s="1">
        <v>8668.1880000000001</v>
      </c>
      <c r="D77" s="1">
        <f t="shared" si="7"/>
        <v>0.74069918286916447</v>
      </c>
      <c r="E77" s="7">
        <v>8750.7024282110269</v>
      </c>
      <c r="F77" s="1">
        <f t="shared" si="6"/>
        <v>-0.94294633931342187</v>
      </c>
      <c r="G77" s="1">
        <f t="shared" si="5"/>
        <v>9.0768892536394254</v>
      </c>
      <c r="J77">
        <v>1973</v>
      </c>
      <c r="K77" s="6">
        <v>4</v>
      </c>
      <c r="M77">
        <f>L75+2/3*(L78-L75)</f>
        <v>8.678159765391916</v>
      </c>
      <c r="N77" s="1">
        <f t="shared" si="8"/>
        <v>5873.2285221088196</v>
      </c>
      <c r="O77" s="1">
        <f t="shared" si="9"/>
        <v>0.2748418026865096</v>
      </c>
    </row>
    <row r="78" spans="1:15" x14ac:dyDescent="0.2">
      <c r="A78">
        <v>1986</v>
      </c>
      <c r="B78">
        <v>1</v>
      </c>
      <c r="C78" s="1">
        <v>8749.1270000000004</v>
      </c>
      <c r="D78" s="1">
        <f t="shared" si="7"/>
        <v>0.9294151553612906</v>
      </c>
      <c r="E78" s="7">
        <v>8826.4531322180173</v>
      </c>
      <c r="F78" s="1">
        <f t="shared" si="6"/>
        <v>-0.87607254080083186</v>
      </c>
      <c r="G78" s="1">
        <f t="shared" si="5"/>
        <v>9.085508529120947</v>
      </c>
      <c r="J78">
        <v>1973</v>
      </c>
      <c r="K78" s="6">
        <v>5</v>
      </c>
      <c r="L78" s="1">
        <f>G27</f>
        <v>8.6809081834187829</v>
      </c>
      <c r="M78" s="1">
        <f>L78</f>
        <v>8.6809081834187829</v>
      </c>
      <c r="N78" s="1">
        <f t="shared" si="8"/>
        <v>5889.3928121928693</v>
      </c>
      <c r="O78" s="1">
        <f t="shared" si="9"/>
        <v>0.27484180268668723</v>
      </c>
    </row>
    <row r="79" spans="1:15" x14ac:dyDescent="0.2">
      <c r="A79">
        <v>1986</v>
      </c>
      <c r="B79">
        <v>2</v>
      </c>
      <c r="C79" s="1">
        <v>8788.5239999999994</v>
      </c>
      <c r="D79" s="1">
        <f t="shared" si="7"/>
        <v>0.44928555450756136</v>
      </c>
      <c r="E79" s="7">
        <v>8901.6849937789702</v>
      </c>
      <c r="F79" s="1">
        <f t="shared" si="6"/>
        <v>-1.2712311641903118</v>
      </c>
      <c r="G79" s="1">
        <f t="shared" si="5"/>
        <v>9.0939958629441922</v>
      </c>
      <c r="J79">
        <v>1973</v>
      </c>
      <c r="K79" s="6">
        <v>6</v>
      </c>
      <c r="M79">
        <f>L78+1/3*(L81-L78)</f>
        <v>8.6837255134140285</v>
      </c>
      <c r="N79" s="1">
        <f t="shared" si="8"/>
        <v>5906.0085702628267</v>
      </c>
      <c r="O79" s="1">
        <f t="shared" si="9"/>
        <v>0.28173299952456432</v>
      </c>
    </row>
    <row r="80" spans="1:15" x14ac:dyDescent="0.2">
      <c r="A80">
        <v>1986</v>
      </c>
      <c r="B80">
        <v>3</v>
      </c>
      <c r="C80" s="1">
        <v>8872.6010000000006</v>
      </c>
      <c r="D80" s="1">
        <f t="shared" si="7"/>
        <v>0.95212094535028768</v>
      </c>
      <c r="E80" s="7">
        <v>8976.7388140116909</v>
      </c>
      <c r="F80" s="1">
        <f t="shared" si="6"/>
        <v>-1.1600851508472454</v>
      </c>
      <c r="G80" s="1">
        <f t="shared" si="5"/>
        <v>9.1023919343141149</v>
      </c>
      <c r="J80">
        <v>1973</v>
      </c>
      <c r="K80" s="6">
        <v>7</v>
      </c>
      <c r="M80">
        <f>L78+2/3*(L81-L78)</f>
        <v>8.6865428434092742</v>
      </c>
      <c r="N80" s="1">
        <f t="shared" si="8"/>
        <v>5922.6712064108879</v>
      </c>
      <c r="O80" s="1">
        <f t="shared" si="9"/>
        <v>0.28173299952456432</v>
      </c>
    </row>
    <row r="81" spans="1:15" x14ac:dyDescent="0.2">
      <c r="A81">
        <v>1986</v>
      </c>
      <c r="B81">
        <v>4</v>
      </c>
      <c r="C81" s="1">
        <v>8920.1929999999993</v>
      </c>
      <c r="D81" s="1">
        <f t="shared" si="7"/>
        <v>0.53495941671162228</v>
      </c>
      <c r="E81" s="7">
        <v>9051.4472595712123</v>
      </c>
      <c r="F81" s="1">
        <f t="shared" si="6"/>
        <v>-1.4500914141925891</v>
      </c>
      <c r="G81" s="1">
        <f t="shared" si="5"/>
        <v>9.1106799420930855</v>
      </c>
      <c r="J81">
        <v>1973</v>
      </c>
      <c r="K81" s="6">
        <v>8</v>
      </c>
      <c r="L81" s="1">
        <f>G28</f>
        <v>8.6893601734045198</v>
      </c>
      <c r="M81" s="1">
        <f>L81</f>
        <v>8.6893601734045198</v>
      </c>
      <c r="N81" s="1">
        <f t="shared" si="8"/>
        <v>5939.3808528942891</v>
      </c>
      <c r="O81" s="1">
        <f t="shared" si="9"/>
        <v>0.28173299952456432</v>
      </c>
    </row>
    <row r="82" spans="1:15" x14ac:dyDescent="0.2">
      <c r="A82">
        <v>1987</v>
      </c>
      <c r="B82">
        <v>1</v>
      </c>
      <c r="C82" s="1">
        <v>8986.3670000000002</v>
      </c>
      <c r="D82" s="1">
        <f t="shared" si="7"/>
        <v>0.73910679935416113</v>
      </c>
      <c r="E82" s="7">
        <v>9125.7076023261834</v>
      </c>
      <c r="F82" s="1">
        <f t="shared" si="6"/>
        <v>-1.5269018951545754</v>
      </c>
      <c r="G82" s="1">
        <f t="shared" ref="G82:G113" si="10">LN(E82)</f>
        <v>9.1188507209046019</v>
      </c>
      <c r="J82">
        <v>1973</v>
      </c>
      <c r="K82" s="6">
        <v>9</v>
      </c>
      <c r="M82">
        <f>L81+1/3*(L84-L81)</f>
        <v>8.6922450272449971</v>
      </c>
      <c r="N82" s="1">
        <f t="shared" si="8"/>
        <v>5956.5398372384607</v>
      </c>
      <c r="O82" s="1">
        <f t="shared" si="9"/>
        <v>0.28848538404773194</v>
      </c>
    </row>
    <row r="83" spans="1:15" x14ac:dyDescent="0.2">
      <c r="A83">
        <v>1987</v>
      </c>
      <c r="B83">
        <v>2</v>
      </c>
      <c r="C83" s="1">
        <v>9083.2559999999994</v>
      </c>
      <c r="D83" s="1">
        <f t="shared" si="7"/>
        <v>1.0724067520746061</v>
      </c>
      <c r="E83" s="7">
        <v>9199.5073840751902</v>
      </c>
      <c r="F83" s="1">
        <f t="shared" si="6"/>
        <v>-1.2636696642738476</v>
      </c>
      <c r="G83" s="1">
        <f t="shared" si="10"/>
        <v>9.1269052163943165</v>
      </c>
      <c r="J83">
        <v>1973</v>
      </c>
      <c r="K83" s="6">
        <v>10</v>
      </c>
      <c r="M83">
        <f>L81+2/3*(L84-L81)</f>
        <v>8.6951298810854745</v>
      </c>
      <c r="N83" s="1">
        <f t="shared" si="8"/>
        <v>5973.7483942150357</v>
      </c>
      <c r="O83" s="1">
        <f t="shared" si="9"/>
        <v>0.28848538404773194</v>
      </c>
    </row>
    <row r="84" spans="1:15" x14ac:dyDescent="0.2">
      <c r="A84">
        <v>1987</v>
      </c>
      <c r="B84">
        <v>3</v>
      </c>
      <c r="C84" s="1">
        <v>9162.0239999999994</v>
      </c>
      <c r="D84" s="1">
        <f t="shared" si="7"/>
        <v>0.86343963330755003</v>
      </c>
      <c r="E84" s="7">
        <v>9272.9344276729353</v>
      </c>
      <c r="F84" s="1">
        <f t="shared" si="6"/>
        <v>-1.1960661270498107</v>
      </c>
      <c r="G84" s="1">
        <f t="shared" si="10"/>
        <v>9.1348551594577359</v>
      </c>
      <c r="J84">
        <v>1973</v>
      </c>
      <c r="K84" s="6">
        <v>11</v>
      </c>
      <c r="L84" s="1">
        <f>G29</f>
        <v>8.6980147349259518</v>
      </c>
      <c r="M84" s="1">
        <f>L84</f>
        <v>8.6980147349259518</v>
      </c>
      <c r="N84" s="1">
        <f t="shared" si="8"/>
        <v>5991.006667040293</v>
      </c>
      <c r="O84" s="1">
        <f t="shared" si="9"/>
        <v>0.28848538404773194</v>
      </c>
    </row>
    <row r="85" spans="1:15" x14ac:dyDescent="0.2">
      <c r="A85">
        <v>1987</v>
      </c>
      <c r="B85">
        <v>4</v>
      </c>
      <c r="C85" s="1">
        <v>9319.3320000000003</v>
      </c>
      <c r="D85" s="1">
        <f t="shared" si="7"/>
        <v>1.7023837332557079</v>
      </c>
      <c r="E85" s="7">
        <v>9346.699627107133</v>
      </c>
      <c r="F85" s="1">
        <f t="shared" si="6"/>
        <v>-0.2928052489004962</v>
      </c>
      <c r="G85" s="1">
        <f t="shared" si="10"/>
        <v>9.1427785789121945</v>
      </c>
      <c r="J85">
        <v>1973</v>
      </c>
      <c r="K85" s="6">
        <v>12</v>
      </c>
      <c r="M85">
        <f>L84+1/3*(L87-L84)</f>
        <v>8.7009170132898905</v>
      </c>
      <c r="N85" s="1">
        <f t="shared" si="8"/>
        <v>6008.4194922785591</v>
      </c>
      <c r="O85" s="1">
        <f t="shared" si="9"/>
        <v>0.29022783639387484</v>
      </c>
    </row>
    <row r="86" spans="1:15" x14ac:dyDescent="0.2">
      <c r="A86">
        <v>1988</v>
      </c>
      <c r="B86">
        <v>1</v>
      </c>
      <c r="C86" s="1">
        <v>9367.5020000000004</v>
      </c>
      <c r="D86" s="1">
        <f t="shared" si="7"/>
        <v>0.51555128807532213</v>
      </c>
      <c r="E86" s="7">
        <v>9420.1194505723433</v>
      </c>
      <c r="F86" s="1">
        <f t="shared" si="6"/>
        <v>-0.55856457923307845</v>
      </c>
      <c r="G86" s="1">
        <f t="shared" si="10"/>
        <v>9.150603048017862</v>
      </c>
      <c r="J86">
        <v>1974</v>
      </c>
      <c r="K86" s="6">
        <v>1</v>
      </c>
      <c r="M86">
        <f>L84+2/3*(L87-L84)</f>
        <v>8.7038192916538293</v>
      </c>
      <c r="N86" s="1">
        <f t="shared" si="8"/>
        <v>6025.8829277897948</v>
      </c>
      <c r="O86" s="1">
        <f t="shared" si="9"/>
        <v>0.29022783639387484</v>
      </c>
    </row>
    <row r="87" spans="1:15" x14ac:dyDescent="0.2">
      <c r="A87">
        <v>1988</v>
      </c>
      <c r="B87">
        <v>2</v>
      </c>
      <c r="C87" s="1">
        <v>9490.5939999999991</v>
      </c>
      <c r="D87" s="1">
        <f t="shared" si="7"/>
        <v>1.3054737675524564</v>
      </c>
      <c r="E87" s="7">
        <v>9494.0348938158313</v>
      </c>
      <c r="F87" s="1">
        <f t="shared" si="6"/>
        <v>-3.6242691904087021E-2</v>
      </c>
      <c r="G87" s="1">
        <f t="shared" si="10"/>
        <v>9.1584189744590319</v>
      </c>
      <c r="J87">
        <v>1974</v>
      </c>
      <c r="K87" s="6">
        <v>2</v>
      </c>
      <c r="L87" s="1">
        <f>G30</f>
        <v>8.706721570017768</v>
      </c>
      <c r="M87" s="1">
        <f>L87</f>
        <v>8.706721570017768</v>
      </c>
      <c r="N87" s="1">
        <f t="shared" si="8"/>
        <v>6043.3971206724573</v>
      </c>
      <c r="O87" s="1">
        <f t="shared" si="9"/>
        <v>0.29022783639387484</v>
      </c>
    </row>
    <row r="88" spans="1:15" x14ac:dyDescent="0.2">
      <c r="A88">
        <v>1988</v>
      </c>
      <c r="B88">
        <v>3</v>
      </c>
      <c r="C88" s="1">
        <v>9546.2060000000001</v>
      </c>
      <c r="D88" s="1">
        <f t="shared" si="7"/>
        <v>0.58425952047755914</v>
      </c>
      <c r="E88" s="7">
        <v>9568.0992974425662</v>
      </c>
      <c r="F88" s="1">
        <f t="shared" si="6"/>
        <v>-0.22881553338830463</v>
      </c>
      <c r="G88" s="1">
        <f t="shared" si="10"/>
        <v>9.1661898542137532</v>
      </c>
      <c r="J88">
        <v>1974</v>
      </c>
      <c r="K88" s="6">
        <v>3</v>
      </c>
      <c r="M88">
        <f>L87+1/3*(L90-L87)</f>
        <v>8.7096094794160646</v>
      </c>
      <c r="N88" s="1">
        <f t="shared" si="8"/>
        <v>6060.8751293203595</v>
      </c>
      <c r="O88" s="1">
        <f t="shared" si="9"/>
        <v>0.28879093982965287</v>
      </c>
    </row>
    <row r="89" spans="1:15" x14ac:dyDescent="0.2">
      <c r="A89">
        <v>1988</v>
      </c>
      <c r="B89">
        <v>4</v>
      </c>
      <c r="C89" s="1">
        <v>9673.4050000000007</v>
      </c>
      <c r="D89" s="1">
        <f t="shared" si="7"/>
        <v>1.3236569374035057</v>
      </c>
      <c r="E89" s="7">
        <v>9642.5938575384243</v>
      </c>
      <c r="F89" s="1">
        <f t="shared" si="6"/>
        <v>0.31953168324607706</v>
      </c>
      <c r="G89" s="1">
        <f t="shared" si="10"/>
        <v>9.1739454237698741</v>
      </c>
      <c r="J89">
        <v>1974</v>
      </c>
      <c r="K89" s="6">
        <v>4</v>
      </c>
      <c r="M89">
        <f>L87+2/3*(L90-L87)</f>
        <v>8.7124973888143629</v>
      </c>
      <c r="N89" s="1">
        <f t="shared" si="8"/>
        <v>6078.4036858273985</v>
      </c>
      <c r="O89" s="1">
        <f t="shared" si="9"/>
        <v>0.28879093982983051</v>
      </c>
    </row>
    <row r="90" spans="1:15" x14ac:dyDescent="0.2">
      <c r="A90">
        <v>1989</v>
      </c>
      <c r="B90">
        <v>1</v>
      </c>
      <c r="C90" s="1">
        <v>9771.7250000000004</v>
      </c>
      <c r="D90" s="1">
        <f t="shared" si="7"/>
        <v>1.0112643926211362</v>
      </c>
      <c r="E90" s="7">
        <v>9717.0802178389895</v>
      </c>
      <c r="F90" s="1">
        <f t="shared" si="6"/>
        <v>0.56235804311557391</v>
      </c>
      <c r="G90" s="1">
        <f t="shared" si="10"/>
        <v>9.1816404632174233</v>
      </c>
      <c r="J90">
        <v>1974</v>
      </c>
      <c r="K90" s="6">
        <v>5</v>
      </c>
      <c r="L90" s="1">
        <f>G31</f>
        <v>8.7153852982126594</v>
      </c>
      <c r="M90" s="1">
        <f>L90</f>
        <v>8.7153852982126594</v>
      </c>
      <c r="N90" s="1">
        <f t="shared" si="8"/>
        <v>6095.9829363821782</v>
      </c>
      <c r="O90" s="1">
        <f t="shared" si="9"/>
        <v>0.28879093982965287</v>
      </c>
    </row>
    <row r="91" spans="1:15" x14ac:dyDescent="0.2">
      <c r="A91">
        <v>1989</v>
      </c>
      <c r="B91">
        <v>2</v>
      </c>
      <c r="C91" s="1">
        <v>9846.2929999999997</v>
      </c>
      <c r="D91" s="1">
        <f t="shared" si="7"/>
        <v>0.76020278003472441</v>
      </c>
      <c r="E91" s="7">
        <v>9791.5381887860513</v>
      </c>
      <c r="F91" s="1">
        <f t="shared" si="6"/>
        <v>0.55920540938765306</v>
      </c>
      <c r="G91" s="1">
        <f t="shared" si="10"/>
        <v>9.1892738415470134</v>
      </c>
      <c r="J91">
        <v>1974</v>
      </c>
      <c r="K91" s="6">
        <v>6</v>
      </c>
      <c r="M91">
        <f>L90+1/3*(L93-L90)</f>
        <v>8.7182009926159232</v>
      </c>
      <c r="N91" s="1">
        <f t="shared" si="8"/>
        <v>6113.1715490025836</v>
      </c>
      <c r="O91" s="1">
        <f t="shared" si="9"/>
        <v>0.28156944032637909</v>
      </c>
    </row>
    <row r="92" spans="1:15" x14ac:dyDescent="0.2">
      <c r="A92">
        <v>1989</v>
      </c>
      <c r="B92">
        <v>3</v>
      </c>
      <c r="C92" s="1">
        <v>9919.2279999999992</v>
      </c>
      <c r="D92" s="1">
        <f t="shared" si="7"/>
        <v>0.7380056517089173</v>
      </c>
      <c r="E92" s="7">
        <v>9856.6894163714405</v>
      </c>
      <c r="F92" s="1">
        <f t="shared" si="6"/>
        <v>0.6344785859305313</v>
      </c>
      <c r="G92" s="1">
        <f t="shared" si="10"/>
        <v>9.1959056322283139</v>
      </c>
      <c r="J92">
        <v>1974</v>
      </c>
      <c r="K92" s="6">
        <v>7</v>
      </c>
      <c r="M92">
        <f>L90+2/3*(L93-L90)</f>
        <v>8.7210166870191852</v>
      </c>
      <c r="N92" s="1">
        <f t="shared" si="8"/>
        <v>6130.4086277041488</v>
      </c>
      <c r="O92" s="1">
        <f t="shared" si="9"/>
        <v>0.28156944032620146</v>
      </c>
    </row>
    <row r="93" spans="1:15" x14ac:dyDescent="0.2">
      <c r="A93">
        <v>1989</v>
      </c>
      <c r="B93">
        <v>4</v>
      </c>
      <c r="C93" s="1">
        <v>9938.7669999999998</v>
      </c>
      <c r="D93" s="1">
        <f t="shared" si="7"/>
        <v>0.19678730209609085</v>
      </c>
      <c r="E93" s="7">
        <v>9932.2786332210308</v>
      </c>
      <c r="F93" s="1">
        <f t="shared" si="6"/>
        <v>6.532606482934078E-2</v>
      </c>
      <c r="G93" s="1">
        <f t="shared" si="10"/>
        <v>9.2035452003244629</v>
      </c>
      <c r="J93">
        <v>1974</v>
      </c>
      <c r="K93" s="6">
        <v>8</v>
      </c>
      <c r="L93" s="1">
        <f>G32</f>
        <v>8.723832381422449</v>
      </c>
      <c r="M93" s="1">
        <f>L93</f>
        <v>8.723832381422449</v>
      </c>
      <c r="N93" s="1">
        <f t="shared" si="8"/>
        <v>6147.6943091448738</v>
      </c>
      <c r="O93" s="1">
        <f t="shared" si="9"/>
        <v>0.28156944032637909</v>
      </c>
    </row>
    <row r="94" spans="1:15" x14ac:dyDescent="0.2">
      <c r="A94">
        <v>1990</v>
      </c>
      <c r="B94">
        <v>1</v>
      </c>
      <c r="C94" s="1">
        <v>10047.386</v>
      </c>
      <c r="D94" s="1">
        <f t="shared" si="7"/>
        <v>1.0869532462091769</v>
      </c>
      <c r="E94" s="7">
        <v>10006.568518061171</v>
      </c>
      <c r="F94" s="1">
        <f t="shared" si="6"/>
        <v>0.40790688501415318</v>
      </c>
      <c r="G94" s="1">
        <f t="shared" si="10"/>
        <v>9.2109970081495725</v>
      </c>
      <c r="J94">
        <v>1974</v>
      </c>
      <c r="K94" s="6">
        <v>9</v>
      </c>
      <c r="M94">
        <f>L93+1/3*(L96-L93)</f>
        <v>8.7265927947003217</v>
      </c>
      <c r="N94" s="1">
        <f t="shared" si="8"/>
        <v>6164.6879300617684</v>
      </c>
      <c r="O94" s="1">
        <f t="shared" si="9"/>
        <v>0.27604132778726864</v>
      </c>
    </row>
    <row r="95" spans="1:15" x14ac:dyDescent="0.2">
      <c r="A95">
        <v>1990</v>
      </c>
      <c r="B95">
        <v>2</v>
      </c>
      <c r="C95" s="1">
        <v>10083.855</v>
      </c>
      <c r="D95" s="1">
        <f t="shared" si="7"/>
        <v>0.3623128836839129</v>
      </c>
      <c r="E95" s="7">
        <v>10079.193683426791</v>
      </c>
      <c r="F95" s="1">
        <f t="shared" si="6"/>
        <v>4.6246919343095882E-2</v>
      </c>
      <c r="G95" s="1">
        <f t="shared" si="10"/>
        <v>9.2182285467023188</v>
      </c>
      <c r="J95">
        <v>1974</v>
      </c>
      <c r="K95" s="6">
        <v>10</v>
      </c>
      <c r="M95">
        <f>L93+2/3*(L96-L93)</f>
        <v>8.7293532079781944</v>
      </c>
      <c r="N95" s="1">
        <f t="shared" si="8"/>
        <v>6181.7285251997855</v>
      </c>
      <c r="O95" s="1">
        <f t="shared" si="9"/>
        <v>0.27604132778726864</v>
      </c>
    </row>
    <row r="96" spans="1:15" x14ac:dyDescent="0.2">
      <c r="A96">
        <v>1990</v>
      </c>
      <c r="B96">
        <v>3</v>
      </c>
      <c r="C96" s="1">
        <v>10090.569</v>
      </c>
      <c r="D96" s="1">
        <f t="shared" si="7"/>
        <v>6.6559523561693368E-2</v>
      </c>
      <c r="E96" s="7">
        <v>10149.425927599619</v>
      </c>
      <c r="F96" s="1">
        <f t="shared" si="6"/>
        <v>-0.57990400658591845</v>
      </c>
      <c r="G96" s="1">
        <f t="shared" si="10"/>
        <v>9.2251724240132411</v>
      </c>
      <c r="J96">
        <v>1974</v>
      </c>
      <c r="K96" s="6">
        <v>11</v>
      </c>
      <c r="L96" s="1">
        <f>G33</f>
        <v>8.732113621256067</v>
      </c>
      <c r="M96" s="1">
        <f>L96</f>
        <v>8.732113621256067</v>
      </c>
      <c r="N96" s="1">
        <f t="shared" si="8"/>
        <v>6198.8162244063215</v>
      </c>
      <c r="O96" s="1">
        <f t="shared" si="9"/>
        <v>0.27604132778726864</v>
      </c>
    </row>
    <row r="97" spans="1:15" x14ac:dyDescent="0.2">
      <c r="A97">
        <v>1990</v>
      </c>
      <c r="B97">
        <v>4</v>
      </c>
      <c r="C97" s="1">
        <v>9998.7039999999997</v>
      </c>
      <c r="D97" s="1">
        <f t="shared" si="7"/>
        <v>-0.91457406480710546</v>
      </c>
      <c r="E97" s="7">
        <v>10217.225625724301</v>
      </c>
      <c r="F97" s="1">
        <f t="shared" si="6"/>
        <v>-2.1387569750257907</v>
      </c>
      <c r="G97" s="1">
        <f t="shared" si="10"/>
        <v>9.2318303617110331</v>
      </c>
      <c r="J97">
        <v>1974</v>
      </c>
      <c r="K97" s="6">
        <v>12</v>
      </c>
      <c r="M97">
        <f>L96+1/3*(L99-L96)</f>
        <v>8.7347969091565343</v>
      </c>
      <c r="N97" s="1">
        <f t="shared" si="8"/>
        <v>6215.4717687954862</v>
      </c>
      <c r="O97" s="1">
        <f t="shared" si="9"/>
        <v>0.2683287900467235</v>
      </c>
    </row>
    <row r="98" spans="1:15" x14ac:dyDescent="0.2">
      <c r="A98">
        <v>1991</v>
      </c>
      <c r="B98">
        <v>1</v>
      </c>
      <c r="C98" s="1">
        <v>9951.9159999999993</v>
      </c>
      <c r="D98" s="1">
        <f t="shared" si="7"/>
        <v>-0.46903891485072791</v>
      </c>
      <c r="E98" s="7">
        <v>10283.01087996352</v>
      </c>
      <c r="F98" s="1">
        <f t="shared" si="6"/>
        <v>-3.2198242696471313</v>
      </c>
      <c r="G98" s="1">
        <f t="shared" si="10"/>
        <v>9.2382483832820697</v>
      </c>
      <c r="J98">
        <v>1975</v>
      </c>
      <c r="K98" s="6">
        <v>1</v>
      </c>
      <c r="M98">
        <f>L96+2/3*(L99-L96)</f>
        <v>8.7374801970570033</v>
      </c>
      <c r="N98" s="1">
        <f t="shared" si="8"/>
        <v>6232.172064819305</v>
      </c>
      <c r="O98" s="1">
        <f t="shared" si="9"/>
        <v>0.26832879004690113</v>
      </c>
    </row>
    <row r="99" spans="1:15" x14ac:dyDescent="0.2">
      <c r="A99">
        <v>1991</v>
      </c>
      <c r="B99">
        <v>2</v>
      </c>
      <c r="C99" s="1">
        <v>10029.51</v>
      </c>
      <c r="D99" s="1">
        <f t="shared" si="7"/>
        <v>0.77666518940624485</v>
      </c>
      <c r="E99" s="7">
        <v>10346.859532717581</v>
      </c>
      <c r="F99" s="1">
        <f t="shared" si="6"/>
        <v>-3.0671097033268535</v>
      </c>
      <c r="G99" s="1">
        <f t="shared" si="10"/>
        <v>9.2444383258597203</v>
      </c>
      <c r="J99">
        <v>1975</v>
      </c>
      <c r="K99" s="6">
        <v>2</v>
      </c>
      <c r="L99" s="1">
        <f>G34</f>
        <v>8.7401634849574705</v>
      </c>
      <c r="M99" s="1">
        <f>L99</f>
        <v>8.7401634849574705</v>
      </c>
      <c r="N99" s="1">
        <f t="shared" ref="N99:N146" si="11">EXP(M99)</f>
        <v>6248.9172327205279</v>
      </c>
      <c r="O99" s="1">
        <f t="shared" si="9"/>
        <v>0.2683287900467235</v>
      </c>
    </row>
    <row r="100" spans="1:15" x14ac:dyDescent="0.2">
      <c r="A100">
        <v>1991</v>
      </c>
      <c r="B100">
        <v>3</v>
      </c>
      <c r="C100" s="1">
        <v>10080.195</v>
      </c>
      <c r="D100" s="1">
        <f t="shared" si="7"/>
        <v>0.50408603534055629</v>
      </c>
      <c r="E100" s="7">
        <v>10409.384121426971</v>
      </c>
      <c r="F100" s="1">
        <f t="shared" si="6"/>
        <v>-3.1624264950445902</v>
      </c>
      <c r="G100" s="1">
        <f t="shared" si="10"/>
        <v>9.2504629976520398</v>
      </c>
      <c r="J100">
        <v>1975</v>
      </c>
      <c r="K100" s="6">
        <v>3</v>
      </c>
      <c r="M100">
        <f>L99+1/3*(L102-L99)</f>
        <v>8.7427943584698031</v>
      </c>
      <c r="N100" s="1">
        <f t="shared" si="11"/>
        <v>6265.3789884524158</v>
      </c>
      <c r="O100" s="1">
        <f t="shared" si="9"/>
        <v>0.26308735123325988</v>
      </c>
    </row>
    <row r="101" spans="1:15" x14ac:dyDescent="0.2">
      <c r="A101">
        <v>1991</v>
      </c>
      <c r="B101">
        <v>4</v>
      </c>
      <c r="C101" s="1">
        <v>10115.329</v>
      </c>
      <c r="D101" s="1">
        <f t="shared" si="7"/>
        <v>0.34793883481079035</v>
      </c>
      <c r="E101" s="7">
        <v>10471.642872616019</v>
      </c>
      <c r="F101" s="1">
        <f t="shared" si="6"/>
        <v>-3.4026549315179788</v>
      </c>
      <c r="G101" s="1">
        <f t="shared" si="10"/>
        <v>9.2564262039348755</v>
      </c>
      <c r="J101">
        <v>1975</v>
      </c>
      <c r="K101" s="6">
        <v>4</v>
      </c>
      <c r="M101">
        <f>L99+2/3*(L102-L99)</f>
        <v>8.7454252319821375</v>
      </c>
      <c r="N101" s="1">
        <f t="shared" si="11"/>
        <v>6281.8841100014133</v>
      </c>
      <c r="O101" s="1">
        <f t="shared" si="9"/>
        <v>0.26308735123343752</v>
      </c>
    </row>
    <row r="102" spans="1:15" x14ac:dyDescent="0.2">
      <c r="A102">
        <v>1992</v>
      </c>
      <c r="B102">
        <v>1</v>
      </c>
      <c r="C102" s="1">
        <v>10236.434999999999</v>
      </c>
      <c r="D102" s="1">
        <f t="shared" si="7"/>
        <v>1.1901418421425447</v>
      </c>
      <c r="E102" s="7">
        <v>10533.754722186621</v>
      </c>
      <c r="F102" s="1">
        <f t="shared" si="6"/>
        <v>-2.8225426737950698</v>
      </c>
      <c r="G102" s="1">
        <f t="shared" si="10"/>
        <v>9.2623401153775866</v>
      </c>
      <c r="J102">
        <v>1975</v>
      </c>
      <c r="K102" s="6">
        <v>5</v>
      </c>
      <c r="L102" s="1">
        <f>G35</f>
        <v>8.7480561054944701</v>
      </c>
      <c r="M102" s="1">
        <f>L102</f>
        <v>8.7480561054944701</v>
      </c>
      <c r="N102" s="1">
        <f t="shared" si="11"/>
        <v>6298.4327116076865</v>
      </c>
      <c r="O102" s="1">
        <f t="shared" si="9"/>
        <v>0.26308735123325988</v>
      </c>
    </row>
    <row r="103" spans="1:15" x14ac:dyDescent="0.2">
      <c r="A103">
        <v>1992</v>
      </c>
      <c r="B103">
        <v>2</v>
      </c>
      <c r="C103" s="1">
        <v>10347.429</v>
      </c>
      <c r="D103" s="1">
        <f t="shared" si="7"/>
        <v>1.07846685927111</v>
      </c>
      <c r="E103" s="7">
        <v>10596.596075537071</v>
      </c>
      <c r="F103" s="1">
        <f t="shared" si="6"/>
        <v>-2.3513878773985586</v>
      </c>
      <c r="G103" s="1">
        <f t="shared" si="10"/>
        <v>9.2682881035791684</v>
      </c>
      <c r="J103">
        <v>1975</v>
      </c>
      <c r="K103" s="6">
        <v>6</v>
      </c>
      <c r="M103">
        <f>L102+1/3*(L105-L102)</f>
        <v>8.7506520479870087</v>
      </c>
      <c r="N103" s="1">
        <f t="shared" si="11"/>
        <v>6314.8043214050067</v>
      </c>
      <c r="O103" s="1">
        <f t="shared" si="9"/>
        <v>0.25959424925385832</v>
      </c>
    </row>
    <row r="104" spans="1:15" x14ac:dyDescent="0.2">
      <c r="A104">
        <v>1992</v>
      </c>
      <c r="B104">
        <v>3</v>
      </c>
      <c r="C104" s="1">
        <v>10449.673000000001</v>
      </c>
      <c r="D104" s="1">
        <f t="shared" si="7"/>
        <v>0.98326029987454433</v>
      </c>
      <c r="E104" s="7">
        <v>10660.762526064989</v>
      </c>
      <c r="F104" s="1">
        <f t="shared" si="6"/>
        <v>-1.9800602963332747</v>
      </c>
      <c r="G104" s="1">
        <f t="shared" si="10"/>
        <v>9.2743252266873739</v>
      </c>
      <c r="J104">
        <v>1975</v>
      </c>
      <c r="K104" s="6">
        <v>7</v>
      </c>
      <c r="M104">
        <f>L102+2/3*(L105-L102)</f>
        <v>8.753247990479549</v>
      </c>
      <c r="N104" s="1">
        <f t="shared" si="11"/>
        <v>6331.2184861711103</v>
      </c>
      <c r="O104" s="1">
        <f t="shared" si="9"/>
        <v>0.25959424925403596</v>
      </c>
    </row>
    <row r="105" spans="1:15" x14ac:dyDescent="0.2">
      <c r="A105">
        <v>1992</v>
      </c>
      <c r="B105">
        <v>4</v>
      </c>
      <c r="C105" s="1">
        <v>10558.647999999999</v>
      </c>
      <c r="D105" s="1">
        <f t="shared" si="7"/>
        <v>1.0374553723314861</v>
      </c>
      <c r="E105" s="7">
        <v>10725.82370241647</v>
      </c>
      <c r="F105" s="1">
        <f t="shared" si="6"/>
        <v>-1.5586281021830239</v>
      </c>
      <c r="G105" s="1">
        <f t="shared" si="10"/>
        <v>9.2804095429372016</v>
      </c>
      <c r="J105">
        <v>1975</v>
      </c>
      <c r="K105" s="6">
        <v>8</v>
      </c>
      <c r="L105" s="1">
        <f>G36</f>
        <v>8.7558439329720876</v>
      </c>
      <c r="M105" s="1">
        <f>L105</f>
        <v>8.7558439329720876</v>
      </c>
      <c r="N105" s="1">
        <f t="shared" si="11"/>
        <v>6347.675316519737</v>
      </c>
      <c r="O105" s="1">
        <f t="shared" si="9"/>
        <v>0.25959424925385832</v>
      </c>
    </row>
    <row r="106" spans="1:15" x14ac:dyDescent="0.2">
      <c r="A106">
        <v>1993</v>
      </c>
      <c r="B106">
        <v>1</v>
      </c>
      <c r="C106" s="1">
        <v>10576.275</v>
      </c>
      <c r="D106" s="1">
        <f t="shared" si="7"/>
        <v>0.1668045262061213</v>
      </c>
      <c r="E106" s="7">
        <v>10791.84130381919</v>
      </c>
      <c r="F106" s="1">
        <f t="shared" si="6"/>
        <v>-1.9974932706145587</v>
      </c>
      <c r="G106" s="1">
        <f t="shared" si="10"/>
        <v>9.2865456927960768</v>
      </c>
      <c r="J106">
        <v>1975</v>
      </c>
      <c r="K106" s="6">
        <v>9</v>
      </c>
      <c r="M106">
        <f>L105+1/3*(L108-L105)</f>
        <v>8.7584199020904254</v>
      </c>
      <c r="N106" s="1">
        <f t="shared" si="11"/>
        <v>6364.0478105743996</v>
      </c>
      <c r="O106" s="1">
        <f t="shared" si="9"/>
        <v>0.25759691183377953</v>
      </c>
    </row>
    <row r="107" spans="1:15" x14ac:dyDescent="0.2">
      <c r="A107">
        <v>1993</v>
      </c>
      <c r="B107">
        <v>2</v>
      </c>
      <c r="C107" s="1">
        <v>10637.847</v>
      </c>
      <c r="D107" s="1">
        <f t="shared" si="7"/>
        <v>0.58048287734244752</v>
      </c>
      <c r="E107" s="7">
        <v>10859.65868023003</v>
      </c>
      <c r="F107" s="1">
        <f t="shared" si="6"/>
        <v>-2.0425290219649117</v>
      </c>
      <c r="G107" s="1">
        <f t="shared" si="10"/>
        <v>9.2928101639175988</v>
      </c>
      <c r="J107">
        <v>1975</v>
      </c>
      <c r="K107" s="6">
        <v>10</v>
      </c>
      <c r="M107">
        <f>L105+2/3*(L108-L105)</f>
        <v>8.760995871208765</v>
      </c>
      <c r="N107" s="1">
        <f t="shared" si="11"/>
        <v>6380.4625340356197</v>
      </c>
      <c r="O107" s="1">
        <f t="shared" si="9"/>
        <v>0.25759691183395717</v>
      </c>
    </row>
    <row r="108" spans="1:15" x14ac:dyDescent="0.2">
      <c r="A108">
        <v>1993</v>
      </c>
      <c r="B108">
        <v>3</v>
      </c>
      <c r="C108" s="1">
        <v>10688.606</v>
      </c>
      <c r="D108" s="1">
        <f t="shared" si="7"/>
        <v>0.47602004747613336</v>
      </c>
      <c r="E108" s="7">
        <v>10928.48273574514</v>
      </c>
      <c r="F108" s="1">
        <f t="shared" si="6"/>
        <v>-2.1949683368263528</v>
      </c>
      <c r="G108" s="1">
        <f t="shared" si="10"/>
        <v>9.2991277550429299</v>
      </c>
      <c r="J108">
        <v>1975</v>
      </c>
      <c r="K108" s="6">
        <v>11</v>
      </c>
      <c r="L108" s="1">
        <f>G37</f>
        <v>8.7635718403271028</v>
      </c>
      <c r="M108" s="1">
        <f>L108</f>
        <v>8.7635718403271028</v>
      </c>
      <c r="N108" s="1">
        <f t="shared" si="11"/>
        <v>6396.9195958252521</v>
      </c>
      <c r="O108" s="1">
        <f t="shared" si="9"/>
        <v>0.25759691183377953</v>
      </c>
    </row>
    <row r="109" spans="1:15" x14ac:dyDescent="0.2">
      <c r="A109">
        <v>1993</v>
      </c>
      <c r="B109">
        <v>4</v>
      </c>
      <c r="C109" s="1">
        <v>10833.986999999999</v>
      </c>
      <c r="D109" s="1">
        <f t="shared" si="7"/>
        <v>1.3509823020076084</v>
      </c>
      <c r="E109" s="7">
        <v>10998.28839890448</v>
      </c>
      <c r="F109" s="1">
        <f t="shared" si="6"/>
        <v>-1.4938815290645335</v>
      </c>
      <c r="G109" s="1">
        <f t="shared" si="10"/>
        <v>9.305494939573963</v>
      </c>
      <c r="J109">
        <v>1975</v>
      </c>
      <c r="K109" s="6">
        <v>12</v>
      </c>
      <c r="M109">
        <f>L108+1/3*(L111-L108)</f>
        <v>8.766098299929526</v>
      </c>
      <c r="N109" s="1">
        <f t="shared" si="11"/>
        <v>6413.1015877310047</v>
      </c>
      <c r="O109" s="1">
        <f t="shared" si="9"/>
        <v>0.25264596024232588</v>
      </c>
    </row>
    <row r="110" spans="1:15" x14ac:dyDescent="0.2">
      <c r="A110">
        <v>1994</v>
      </c>
      <c r="B110">
        <v>1</v>
      </c>
      <c r="C110" s="1">
        <v>10939.116</v>
      </c>
      <c r="D110" s="1">
        <f t="shared" si="7"/>
        <v>0.96568520325881479</v>
      </c>
      <c r="E110" s="7">
        <v>11068.947189839349</v>
      </c>
      <c r="F110" s="1">
        <f t="shared" si="6"/>
        <v>-1.1729316945203849</v>
      </c>
      <c r="G110" s="1">
        <f t="shared" si="10"/>
        <v>9.3118989163777073</v>
      </c>
      <c r="J110">
        <v>1976</v>
      </c>
      <c r="K110" s="6">
        <v>1</v>
      </c>
      <c r="M110">
        <f>L108+2/3*(L111-L108)</f>
        <v>8.7686247595319493</v>
      </c>
      <c r="N110" s="1">
        <f t="shared" si="11"/>
        <v>6429.3245144739267</v>
      </c>
      <c r="O110" s="1">
        <f t="shared" si="9"/>
        <v>0.25264596024232588</v>
      </c>
    </row>
    <row r="111" spans="1:15" x14ac:dyDescent="0.2">
      <c r="A111">
        <v>1994</v>
      </c>
      <c r="B111">
        <v>2</v>
      </c>
      <c r="C111" s="1">
        <v>11087.361000000001</v>
      </c>
      <c r="D111" s="1">
        <f t="shared" si="7"/>
        <v>1.3460821575336013</v>
      </c>
      <c r="E111" s="7">
        <v>11140.34352110178</v>
      </c>
      <c r="F111" s="1">
        <f t="shared" si="6"/>
        <v>-0.47559144833748679</v>
      </c>
      <c r="G111" s="1">
        <f t="shared" si="10"/>
        <v>9.3183283497295122</v>
      </c>
      <c r="J111">
        <v>1976</v>
      </c>
      <c r="K111" s="6">
        <v>2</v>
      </c>
      <c r="L111" s="1">
        <f>G38</f>
        <v>8.7711512191343726</v>
      </c>
      <c r="M111" s="1">
        <f>L111</f>
        <v>8.7711512191343726</v>
      </c>
      <c r="N111" s="1">
        <f t="shared" si="11"/>
        <v>6445.5884796049831</v>
      </c>
      <c r="O111" s="1">
        <f t="shared" si="9"/>
        <v>0.25264596024232588</v>
      </c>
    </row>
    <row r="112" spans="1:15" x14ac:dyDescent="0.2">
      <c r="A112">
        <v>1994</v>
      </c>
      <c r="B112">
        <v>3</v>
      </c>
      <c r="C112" s="1">
        <v>11152.175999999999</v>
      </c>
      <c r="D112" s="1">
        <f t="shared" si="7"/>
        <v>0.5828824899406726</v>
      </c>
      <c r="E112" s="7">
        <v>11213.206264654</v>
      </c>
      <c r="F112" s="1">
        <f t="shared" si="6"/>
        <v>-0.54427131021729247</v>
      </c>
      <c r="G112" s="1">
        <f t="shared" si="10"/>
        <v>9.3248474934271606</v>
      </c>
      <c r="J112">
        <v>1976</v>
      </c>
      <c r="K112" s="6">
        <v>3</v>
      </c>
      <c r="M112">
        <f>L111+1/3*(L114-L111)</f>
        <v>8.7736675122979033</v>
      </c>
      <c r="N112" s="1">
        <f t="shared" si="11"/>
        <v>6461.8278928247455</v>
      </c>
      <c r="O112" s="1">
        <f t="shared" si="9"/>
        <v>0.25162931635307473</v>
      </c>
    </row>
    <row r="113" spans="1:15" x14ac:dyDescent="0.2">
      <c r="A113">
        <v>1994</v>
      </c>
      <c r="B113">
        <v>4</v>
      </c>
      <c r="C113" s="1">
        <v>11279.932000000001</v>
      </c>
      <c r="D113" s="1">
        <f t="shared" si="7"/>
        <v>1.1390581866788096</v>
      </c>
      <c r="E113" s="7">
        <v>11287.17002885369</v>
      </c>
      <c r="F113" s="1">
        <f t="shared" si="6"/>
        <v>-6.4126161253763581E-2</v>
      </c>
      <c r="G113" s="1">
        <f t="shared" si="10"/>
        <v>9.3314219639737921</v>
      </c>
      <c r="J113">
        <v>1976</v>
      </c>
      <c r="K113" s="6">
        <v>4</v>
      </c>
      <c r="L113" s="1"/>
      <c r="M113">
        <f>L111+2/3*(L114-L111)</f>
        <v>8.7761838054614358</v>
      </c>
      <c r="N113" s="1">
        <f t="shared" si="11"/>
        <v>6478.1082206239344</v>
      </c>
      <c r="O113" s="1">
        <f t="shared" si="9"/>
        <v>0.25162931635325236</v>
      </c>
    </row>
    <row r="114" spans="1:15" x14ac:dyDescent="0.2">
      <c r="A114">
        <v>1995</v>
      </c>
      <c r="B114">
        <v>1</v>
      </c>
      <c r="C114" s="1">
        <v>11319.950999999999</v>
      </c>
      <c r="D114" s="1">
        <f t="shared" si="7"/>
        <v>0.35415264608129604</v>
      </c>
      <c r="E114" s="7">
        <v>11361.822811563519</v>
      </c>
      <c r="F114" s="1">
        <f t="shared" si="6"/>
        <v>-0.36853075653411338</v>
      </c>
      <c r="G114" s="1">
        <f t="shared" ref="G114:G145" si="12">LN(E114)</f>
        <v>9.3380141381674058</v>
      </c>
      <c r="J114">
        <v>1976</v>
      </c>
      <c r="K114" s="6">
        <v>5</v>
      </c>
      <c r="L114" s="1">
        <f>G39</f>
        <v>8.7787000986249666</v>
      </c>
      <c r="M114" s="1">
        <f>L114</f>
        <v>8.7787000986249666</v>
      </c>
      <c r="N114" s="1">
        <f t="shared" si="11"/>
        <v>6494.4295660852413</v>
      </c>
      <c r="O114" s="1">
        <f t="shared" si="9"/>
        <v>0.25162931635307473</v>
      </c>
    </row>
    <row r="115" spans="1:15" x14ac:dyDescent="0.2">
      <c r="A115">
        <v>1995</v>
      </c>
      <c r="B115">
        <v>2</v>
      </c>
      <c r="C115" s="1">
        <v>11353.721</v>
      </c>
      <c r="D115" s="1">
        <f t="shared" si="7"/>
        <v>0.29787874650892832</v>
      </c>
      <c r="E115" s="7">
        <v>11437.846726697</v>
      </c>
      <c r="F115" s="1">
        <f t="shared" ref="F115:F178" si="13">(C115/E115-1)*100</f>
        <v>-0.73550318261078607</v>
      </c>
      <c r="G115" s="1">
        <f t="shared" si="12"/>
        <v>9.3446830240267591</v>
      </c>
      <c r="J115">
        <v>1976</v>
      </c>
      <c r="K115" s="6">
        <v>6</v>
      </c>
      <c r="M115">
        <f>L114+1/3*(L117-L114)</f>
        <v>8.7812536069926832</v>
      </c>
      <c r="N115" s="1">
        <f t="shared" si="11"/>
        <v>6511.0343375146949</v>
      </c>
      <c r="O115" s="1">
        <f t="shared" si="9"/>
        <v>0.2553508367716617</v>
      </c>
    </row>
    <row r="116" spans="1:15" x14ac:dyDescent="0.2">
      <c r="A116">
        <v>1995</v>
      </c>
      <c r="B116">
        <v>3</v>
      </c>
      <c r="C116" s="1">
        <v>11450.31</v>
      </c>
      <c r="D116" s="1">
        <f t="shared" ref="D116:D179" si="14">(LN(C116)-LN(C115))*100</f>
        <v>0.84712722607065416</v>
      </c>
      <c r="E116" s="7">
        <v>11514.70412254511</v>
      </c>
      <c r="F116" s="1">
        <f t="shared" si="13"/>
        <v>-0.55923384448091085</v>
      </c>
      <c r="G116" s="1">
        <f t="shared" si="12"/>
        <v>9.3513801169654904</v>
      </c>
      <c r="J116">
        <v>1976</v>
      </c>
      <c r="K116" s="6">
        <v>7</v>
      </c>
      <c r="L116" s="1"/>
      <c r="M116">
        <f>L114+2/3*(L117-L114)</f>
        <v>8.7838071153603998</v>
      </c>
      <c r="N116" s="1">
        <f t="shared" si="11"/>
        <v>6527.6815635479634</v>
      </c>
      <c r="O116" s="1">
        <f t="shared" si="9"/>
        <v>0.2553508367716617</v>
      </c>
    </row>
    <row r="117" spans="1:15" x14ac:dyDescent="0.2">
      <c r="A117">
        <v>1995</v>
      </c>
      <c r="B117">
        <v>4</v>
      </c>
      <c r="C117" s="1">
        <v>11528.066999999999</v>
      </c>
      <c r="D117" s="1">
        <f t="shared" si="14"/>
        <v>0.67678667469301956</v>
      </c>
      <c r="E117" s="7">
        <v>11593.611621701009</v>
      </c>
      <c r="F117" s="1">
        <f t="shared" si="13"/>
        <v>-0.56535119374124809</v>
      </c>
      <c r="G117" s="1">
        <f t="shared" si="12"/>
        <v>9.3582095031240939</v>
      </c>
      <c r="J117">
        <v>1976</v>
      </c>
      <c r="K117" s="6">
        <v>8</v>
      </c>
      <c r="L117" s="1">
        <f>G40</f>
        <v>8.7863606237281164</v>
      </c>
      <c r="M117" s="1">
        <f>L117</f>
        <v>8.7863606237281164</v>
      </c>
      <c r="N117" s="1">
        <f t="shared" si="11"/>
        <v>6544.3713527317595</v>
      </c>
      <c r="O117" s="1">
        <f t="shared" si="9"/>
        <v>0.2553508367716617</v>
      </c>
    </row>
    <row r="118" spans="1:15" x14ac:dyDescent="0.2">
      <c r="A118">
        <v>1996</v>
      </c>
      <c r="B118">
        <v>1</v>
      </c>
      <c r="C118" s="1">
        <v>11614.418</v>
      </c>
      <c r="D118" s="1">
        <f t="shared" si="14"/>
        <v>0.74625867310000871</v>
      </c>
      <c r="E118" s="7">
        <v>11674.216233014649</v>
      </c>
      <c r="F118" s="1">
        <f t="shared" si="13"/>
        <v>-0.51222481938907327</v>
      </c>
      <c r="G118" s="1">
        <f t="shared" si="12"/>
        <v>9.3651379482078063</v>
      </c>
      <c r="J118">
        <v>1976</v>
      </c>
      <c r="K118" s="6">
        <v>9</v>
      </c>
      <c r="M118">
        <f>L117+1/3*(L120-L117)</f>
        <v>8.7889262577066081</v>
      </c>
      <c r="N118" s="1">
        <f t="shared" si="11"/>
        <v>6561.1833717637719</v>
      </c>
      <c r="O118" s="1">
        <f t="shared" si="9"/>
        <v>0.25656339784916327</v>
      </c>
    </row>
    <row r="119" spans="1:15" x14ac:dyDescent="0.2">
      <c r="A119">
        <v>1996</v>
      </c>
      <c r="B119">
        <v>2</v>
      </c>
      <c r="C119" s="1">
        <v>11808.14</v>
      </c>
      <c r="D119" s="1">
        <f t="shared" si="14"/>
        <v>1.6541866808907457</v>
      </c>
      <c r="E119" s="7">
        <v>11760.113983771351</v>
      </c>
      <c r="F119" s="1">
        <f t="shared" si="13"/>
        <v>0.4083805335128865</v>
      </c>
      <c r="G119" s="1">
        <f t="shared" si="12"/>
        <v>9.3724689139032105</v>
      </c>
      <c r="J119">
        <v>1976</v>
      </c>
      <c r="K119" s="6">
        <v>10</v>
      </c>
      <c r="M119">
        <f>L117+2/3*(L120-L117)</f>
        <v>8.7914918916851015</v>
      </c>
      <c r="N119" s="1">
        <f t="shared" si="11"/>
        <v>6578.0385796627943</v>
      </c>
      <c r="O119" s="1">
        <f t="shared" si="9"/>
        <v>0.2565633978493409</v>
      </c>
    </row>
    <row r="120" spans="1:15" x14ac:dyDescent="0.2">
      <c r="A120">
        <v>1996</v>
      </c>
      <c r="B120">
        <v>3</v>
      </c>
      <c r="C120" s="1">
        <v>11914.063</v>
      </c>
      <c r="D120" s="1">
        <f t="shared" si="14"/>
        <v>0.89303429327127759</v>
      </c>
      <c r="E120" s="7">
        <v>11852.4657305572</v>
      </c>
      <c r="F120" s="1">
        <f t="shared" si="13"/>
        <v>0.51970004253203417</v>
      </c>
      <c r="G120" s="1">
        <f t="shared" si="12"/>
        <v>9.3802912034459762</v>
      </c>
      <c r="J120">
        <v>1976</v>
      </c>
      <c r="K120" s="6">
        <v>11</v>
      </c>
      <c r="L120" s="1">
        <f>G41</f>
        <v>8.7940575256635931</v>
      </c>
      <c r="M120" s="1">
        <f>L120</f>
        <v>8.7940575256635931</v>
      </c>
      <c r="N120" s="1">
        <f t="shared" si="11"/>
        <v>6594.9370873778926</v>
      </c>
      <c r="O120" s="1">
        <f t="shared" si="9"/>
        <v>0.25656339784916327</v>
      </c>
    </row>
    <row r="121" spans="1:15" x14ac:dyDescent="0.2">
      <c r="A121">
        <v>1996</v>
      </c>
      <c r="B121">
        <v>4</v>
      </c>
      <c r="C121" s="1">
        <v>12037.775</v>
      </c>
      <c r="D121" s="1">
        <f t="shared" si="14"/>
        <v>1.0330155049368628</v>
      </c>
      <c r="E121" s="7">
        <v>11951.07790382539</v>
      </c>
      <c r="F121" s="1">
        <f t="shared" si="13"/>
        <v>0.72543327783729517</v>
      </c>
      <c r="G121" s="1">
        <f t="shared" si="12"/>
        <v>9.3885767544487138</v>
      </c>
      <c r="J121">
        <v>1976</v>
      </c>
      <c r="K121" s="6">
        <v>12</v>
      </c>
      <c r="M121">
        <f>L120+1/3*(L123-L120)</f>
        <v>8.7967033085643145</v>
      </c>
      <c r="N121" s="1">
        <f t="shared" si="11"/>
        <v>6612.4089623568725</v>
      </c>
      <c r="O121" s="1">
        <f t="shared" si="9"/>
        <v>0.26457829007213718</v>
      </c>
    </row>
    <row r="122" spans="1:15" x14ac:dyDescent="0.2">
      <c r="A122">
        <v>1997</v>
      </c>
      <c r="B122">
        <v>1</v>
      </c>
      <c r="C122" s="1">
        <v>12115.472</v>
      </c>
      <c r="D122" s="1">
        <f t="shared" si="14"/>
        <v>0.64336913380760308</v>
      </c>
      <c r="E122" s="7">
        <v>12055.79474049288</v>
      </c>
      <c r="F122" s="1">
        <f t="shared" si="13"/>
        <v>0.49500892136689068</v>
      </c>
      <c r="G122" s="1">
        <f t="shared" si="12"/>
        <v>9.3973007146548326</v>
      </c>
      <c r="J122">
        <v>1977</v>
      </c>
      <c r="K122" s="6">
        <v>1</v>
      </c>
      <c r="M122">
        <f>L120+2/3*(L123-L120)</f>
        <v>8.7993490914650341</v>
      </c>
      <c r="N122" s="1">
        <f t="shared" si="11"/>
        <v>6629.9271253308943</v>
      </c>
      <c r="O122" s="1">
        <f t="shared" si="9"/>
        <v>0.26457829007195954</v>
      </c>
    </row>
    <row r="123" spans="1:15" x14ac:dyDescent="0.2">
      <c r="A123">
        <v>1997</v>
      </c>
      <c r="B123">
        <v>2</v>
      </c>
      <c r="C123" s="1">
        <v>12317.221</v>
      </c>
      <c r="D123" s="1">
        <f t="shared" si="14"/>
        <v>1.6515051002674142</v>
      </c>
      <c r="E123" s="7">
        <v>12165.99189198605</v>
      </c>
      <c r="F123" s="1">
        <f t="shared" si="13"/>
        <v>1.2430479105741243</v>
      </c>
      <c r="G123" s="1">
        <f t="shared" si="12"/>
        <v>9.4063997884318056</v>
      </c>
      <c r="J123">
        <v>1977</v>
      </c>
      <c r="K123" s="6">
        <v>2</v>
      </c>
      <c r="L123" s="1">
        <f>G42</f>
        <v>8.8019948743657555</v>
      </c>
      <c r="M123" s="1">
        <f>L123</f>
        <v>8.8019948743657555</v>
      </c>
      <c r="N123" s="1">
        <f t="shared" si="11"/>
        <v>6647.4916989301228</v>
      </c>
      <c r="O123" s="1">
        <f t="shared" si="9"/>
        <v>0.26457829007213718</v>
      </c>
    </row>
    <row r="124" spans="1:15" x14ac:dyDescent="0.2">
      <c r="A124">
        <v>1997</v>
      </c>
      <c r="B124">
        <v>3</v>
      </c>
      <c r="C124" s="1">
        <v>12471.01</v>
      </c>
      <c r="D124" s="1">
        <f t="shared" si="14"/>
        <v>1.2408386319378906</v>
      </c>
      <c r="E124" s="7">
        <v>12282.139623590059</v>
      </c>
      <c r="F124" s="1">
        <f t="shared" si="13"/>
        <v>1.5377644465723428</v>
      </c>
      <c r="G124" s="1">
        <f t="shared" si="12"/>
        <v>9.4159014229724285</v>
      </c>
      <c r="J124">
        <v>1977</v>
      </c>
      <c r="K124" s="6">
        <v>3</v>
      </c>
      <c r="M124">
        <f>L123+1/3*(L126-L123)</f>
        <v>8.8047028833679981</v>
      </c>
      <c r="N124" s="1">
        <f t="shared" si="11"/>
        <v>6665.5175623776295</v>
      </c>
      <c r="O124" s="1">
        <f t="shared" si="9"/>
        <v>0.27080090022426617</v>
      </c>
    </row>
    <row r="125" spans="1:15" x14ac:dyDescent="0.2">
      <c r="A125">
        <v>1997</v>
      </c>
      <c r="B125">
        <v>4</v>
      </c>
      <c r="C125" s="1">
        <v>12577.495000000001</v>
      </c>
      <c r="D125" s="1">
        <f t="shared" si="14"/>
        <v>0.85023550493712463</v>
      </c>
      <c r="E125" s="7">
        <v>12403.09148209846</v>
      </c>
      <c r="F125" s="1">
        <f t="shared" si="13"/>
        <v>1.4061294166318072</v>
      </c>
      <c r="G125" s="1">
        <f t="shared" si="12"/>
        <v>9.4257010335922455</v>
      </c>
      <c r="J125">
        <v>1977</v>
      </c>
      <c r="K125" s="6">
        <v>4</v>
      </c>
      <c r="M125">
        <f>L123+2/3*(L126-L123)</f>
        <v>8.807410892370239</v>
      </c>
      <c r="N125" s="1">
        <f t="shared" si="11"/>
        <v>6683.592306179964</v>
      </c>
      <c r="O125" s="1">
        <f t="shared" si="9"/>
        <v>0.27080090022408854</v>
      </c>
    </row>
    <row r="126" spans="1:15" x14ac:dyDescent="0.2">
      <c r="A126">
        <v>1998</v>
      </c>
      <c r="B126">
        <v>1</v>
      </c>
      <c r="C126" s="1">
        <v>12703.742</v>
      </c>
      <c r="D126" s="1">
        <f t="shared" si="14"/>
        <v>0.99874898863507866</v>
      </c>
      <c r="E126" s="7">
        <v>12528.53088861711</v>
      </c>
      <c r="F126" s="1">
        <f t="shared" si="13"/>
        <v>1.3984968624061178</v>
      </c>
      <c r="G126" s="1">
        <f t="shared" si="12"/>
        <v>9.4357637934994951</v>
      </c>
      <c r="J126">
        <v>1977</v>
      </c>
      <c r="K126" s="6">
        <v>5</v>
      </c>
      <c r="L126" s="1">
        <f>G43</f>
        <v>8.8101189013724817</v>
      </c>
      <c r="M126" s="1">
        <f>L126</f>
        <v>8.8101189013724817</v>
      </c>
      <c r="N126" s="1">
        <f t="shared" si="11"/>
        <v>6701.7160628849779</v>
      </c>
      <c r="O126" s="1">
        <f t="shared" si="9"/>
        <v>0.27080090022426617</v>
      </c>
    </row>
    <row r="127" spans="1:15" x14ac:dyDescent="0.2">
      <c r="A127">
        <v>1998</v>
      </c>
      <c r="B127">
        <v>2</v>
      </c>
      <c r="C127" s="1">
        <v>12821.339</v>
      </c>
      <c r="D127" s="1">
        <f t="shared" si="14"/>
        <v>0.92142964819217354</v>
      </c>
      <c r="E127" s="7">
        <v>12658.992515858539</v>
      </c>
      <c r="F127" s="1">
        <f t="shared" si="13"/>
        <v>1.282459752923315</v>
      </c>
      <c r="G127" s="1">
        <f t="shared" si="12"/>
        <v>9.4461231124255427</v>
      </c>
      <c r="J127">
        <v>1977</v>
      </c>
      <c r="K127" s="6">
        <v>6</v>
      </c>
      <c r="M127">
        <f>L126+1/3*(L129-L126)</f>
        <v>8.8128621352010317</v>
      </c>
      <c r="N127" s="1">
        <f t="shared" si="11"/>
        <v>6720.1256764905584</v>
      </c>
      <c r="O127" s="1">
        <f t="shared" si="9"/>
        <v>0.2743233828550018</v>
      </c>
    </row>
    <row r="128" spans="1:15" x14ac:dyDescent="0.2">
      <c r="A128">
        <v>1998</v>
      </c>
      <c r="B128">
        <v>3</v>
      </c>
      <c r="C128" s="1">
        <v>12982.752</v>
      </c>
      <c r="D128" s="1">
        <f t="shared" si="14"/>
        <v>1.251081507693641</v>
      </c>
      <c r="E128" s="7">
        <v>12792.91991794816</v>
      </c>
      <c r="F128" s="1">
        <f t="shared" si="13"/>
        <v>1.4838839238375146</v>
      </c>
      <c r="G128" s="1">
        <f t="shared" si="12"/>
        <v>9.4566471654637958</v>
      </c>
      <c r="J128">
        <v>1977</v>
      </c>
      <c r="K128" s="6">
        <v>7</v>
      </c>
      <c r="M128">
        <f>L126+2/3*(L129-L126)</f>
        <v>8.8156053690295835</v>
      </c>
      <c r="N128" s="1">
        <f t="shared" si="11"/>
        <v>6738.5858613035734</v>
      </c>
      <c r="O128" s="1">
        <f t="shared" si="9"/>
        <v>0.27432338285517943</v>
      </c>
    </row>
    <row r="129" spans="1:15" x14ac:dyDescent="0.2">
      <c r="A129">
        <v>1998</v>
      </c>
      <c r="B129">
        <v>4</v>
      </c>
      <c r="C129" s="1">
        <v>13191.67</v>
      </c>
      <c r="D129" s="1">
        <f t="shared" si="14"/>
        <v>1.5963862490524505</v>
      </c>
      <c r="E129" s="7">
        <v>12930.454186030611</v>
      </c>
      <c r="F129" s="1">
        <f t="shared" si="13"/>
        <v>2.0201596186125714</v>
      </c>
      <c r="G129" s="1">
        <f t="shared" si="12"/>
        <v>9.4673405976788043</v>
      </c>
      <c r="J129">
        <v>1977</v>
      </c>
      <c r="K129" s="6">
        <v>8</v>
      </c>
      <c r="L129" s="1">
        <f>G44</f>
        <v>8.8183486028581335</v>
      </c>
      <c r="M129" s="1">
        <f>L129</f>
        <v>8.8183486028581335</v>
      </c>
      <c r="N129" s="1">
        <f t="shared" si="11"/>
        <v>6757.0967562431033</v>
      </c>
      <c r="O129" s="1">
        <f t="shared" si="9"/>
        <v>0.2743233828550018</v>
      </c>
    </row>
    <row r="130" spans="1:15" x14ac:dyDescent="0.2">
      <c r="A130">
        <v>1999</v>
      </c>
      <c r="B130">
        <v>1</v>
      </c>
      <c r="C130" s="1">
        <v>13315.597</v>
      </c>
      <c r="D130" s="1">
        <f t="shared" si="14"/>
        <v>0.93504851274470724</v>
      </c>
      <c r="E130" s="7">
        <v>13071.535334705321</v>
      </c>
      <c r="F130" s="1">
        <f t="shared" si="13"/>
        <v>1.867123172950369</v>
      </c>
      <c r="G130" s="1">
        <f t="shared" si="12"/>
        <v>9.4781922698573187</v>
      </c>
      <c r="J130">
        <v>1977</v>
      </c>
      <c r="K130" s="6">
        <v>9</v>
      </c>
      <c r="M130">
        <f>L129+1/3*(L132-L129)</f>
        <v>8.8211514268357671</v>
      </c>
      <c r="N130" s="1">
        <f t="shared" si="11"/>
        <v>6776.0622751404389</v>
      </c>
      <c r="O130" s="1">
        <f t="shared" si="9"/>
        <v>0.28028239776336505</v>
      </c>
    </row>
    <row r="131" spans="1:15" x14ac:dyDescent="0.2">
      <c r="A131">
        <v>1999</v>
      </c>
      <c r="B131">
        <v>2</v>
      </c>
      <c r="C131" s="1">
        <v>13426.748</v>
      </c>
      <c r="D131" s="1">
        <f t="shared" si="14"/>
        <v>0.83127818495700723</v>
      </c>
      <c r="E131" s="7">
        <v>13215.18002433328</v>
      </c>
      <c r="F131" s="1">
        <f t="shared" si="13"/>
        <v>1.6009466029002661</v>
      </c>
      <c r="G131" s="1">
        <f t="shared" si="12"/>
        <v>9.4891214496722966</v>
      </c>
      <c r="J131">
        <v>1977</v>
      </c>
      <c r="K131" s="6">
        <v>10</v>
      </c>
      <c r="M131">
        <f>L129+2/3*(L132-L129)</f>
        <v>8.8239542508134008</v>
      </c>
      <c r="N131" s="1">
        <f t="shared" si="11"/>
        <v>6795.0810256134082</v>
      </c>
      <c r="O131" s="1">
        <f t="shared" si="9"/>
        <v>0.28028239776336505</v>
      </c>
    </row>
    <row r="132" spans="1:15" x14ac:dyDescent="0.2">
      <c r="A132">
        <v>1999</v>
      </c>
      <c r="B132">
        <v>3</v>
      </c>
      <c r="C132" s="1">
        <v>13604.771000000001</v>
      </c>
      <c r="D132" s="1">
        <f t="shared" si="14"/>
        <v>1.3171703285781433</v>
      </c>
      <c r="E132" s="7">
        <v>13360.999676380279</v>
      </c>
      <c r="F132" s="1">
        <f t="shared" si="13"/>
        <v>1.8244991357245777</v>
      </c>
      <c r="G132" s="1">
        <f t="shared" si="12"/>
        <v>9.5000952703676731</v>
      </c>
      <c r="J132">
        <v>1977</v>
      </c>
      <c r="K132" s="6">
        <v>11</v>
      </c>
      <c r="L132" s="1">
        <f>G45</f>
        <v>8.8267570747910344</v>
      </c>
      <c r="M132" s="1">
        <f>L132</f>
        <v>8.8267570747910344</v>
      </c>
      <c r="N132" s="1">
        <f t="shared" si="11"/>
        <v>6814.1531570700317</v>
      </c>
      <c r="O132" s="1">
        <f t="shared" si="9"/>
        <v>0.28028239776336505</v>
      </c>
    </row>
    <row r="133" spans="1:15" x14ac:dyDescent="0.2">
      <c r="A133">
        <v>1999</v>
      </c>
      <c r="B133">
        <v>4</v>
      </c>
      <c r="C133" s="1">
        <v>13827.98</v>
      </c>
      <c r="D133" s="1">
        <f t="shared" si="14"/>
        <v>1.6273535671066597</v>
      </c>
      <c r="E133" s="7">
        <v>13508.997005238019</v>
      </c>
      <c r="F133" s="1">
        <f t="shared" si="13"/>
        <v>2.3612633464815902</v>
      </c>
      <c r="G133" s="1">
        <f t="shared" si="12"/>
        <v>9.5111111872832268</v>
      </c>
      <c r="J133">
        <v>1977</v>
      </c>
      <c r="K133" s="6">
        <v>12</v>
      </c>
      <c r="M133">
        <f>L132+1/3*(L135-L132)</f>
        <v>8.8296027776204884</v>
      </c>
      <c r="N133" s="1">
        <f t="shared" si="11"/>
        <v>6833.5718287695327</v>
      </c>
      <c r="O133" s="1">
        <f t="shared" ref="O133:O196" si="15">(M133-M132)*100</f>
        <v>0.28457028294539555</v>
      </c>
    </row>
    <row r="134" spans="1:15" x14ac:dyDescent="0.2">
      <c r="A134">
        <v>2000</v>
      </c>
      <c r="B134">
        <v>1</v>
      </c>
      <c r="C134" s="1">
        <v>13878.147000000001</v>
      </c>
      <c r="D134" s="1">
        <f t="shared" si="14"/>
        <v>0.36213690080515448</v>
      </c>
      <c r="E134" s="7">
        <v>13657.90971844553</v>
      </c>
      <c r="F134" s="1">
        <f t="shared" si="13"/>
        <v>1.6125255335158073</v>
      </c>
      <c r="G134" s="1">
        <f t="shared" si="12"/>
        <v>9.5220740993399779</v>
      </c>
      <c r="J134">
        <v>1978</v>
      </c>
      <c r="K134" s="6">
        <v>1</v>
      </c>
      <c r="M134">
        <f>L132+2/3*(L135-L132)</f>
        <v>8.8324484804499441</v>
      </c>
      <c r="N134" s="1">
        <f t="shared" si="11"/>
        <v>6853.0458389391224</v>
      </c>
      <c r="O134" s="1">
        <f t="shared" si="15"/>
        <v>0.28457028294557318</v>
      </c>
    </row>
    <row r="135" spans="1:15" x14ac:dyDescent="0.2">
      <c r="A135">
        <v>2000</v>
      </c>
      <c r="B135">
        <v>2</v>
      </c>
      <c r="C135" s="1">
        <v>14130.907999999999</v>
      </c>
      <c r="D135" s="1">
        <f t="shared" si="14"/>
        <v>1.8049010344979521</v>
      </c>
      <c r="E135" s="7">
        <v>13802.55790999608</v>
      </c>
      <c r="F135" s="1">
        <f t="shared" si="13"/>
        <v>2.3789075339877508</v>
      </c>
      <c r="G135" s="1">
        <f t="shared" si="12"/>
        <v>9.5326092097658499</v>
      </c>
      <c r="J135">
        <v>1978</v>
      </c>
      <c r="K135">
        <v>2</v>
      </c>
      <c r="L135" s="1">
        <f>G46</f>
        <v>8.8352941832793981</v>
      </c>
      <c r="M135" s="1">
        <f>L135</f>
        <v>8.8352941832793981</v>
      </c>
      <c r="N135" s="1">
        <f t="shared" si="11"/>
        <v>6872.5753452798954</v>
      </c>
      <c r="O135" s="1">
        <f t="shared" si="15"/>
        <v>0.28457028294539555</v>
      </c>
    </row>
    <row r="136" spans="1:15" x14ac:dyDescent="0.2">
      <c r="A136">
        <v>2000</v>
      </c>
      <c r="B136">
        <v>3</v>
      </c>
      <c r="C136" s="1">
        <v>14145.312</v>
      </c>
      <c r="D136" s="1">
        <f t="shared" si="14"/>
        <v>0.10188067037173454</v>
      </c>
      <c r="E136" s="7">
        <v>13940.660485459979</v>
      </c>
      <c r="F136" s="1">
        <f t="shared" si="13"/>
        <v>1.4680187839985814</v>
      </c>
      <c r="G136" s="1">
        <f t="shared" si="12"/>
        <v>9.5425650637846289</v>
      </c>
      <c r="J136">
        <v>1978</v>
      </c>
      <c r="K136">
        <v>3</v>
      </c>
      <c r="M136">
        <f>L135+1/3*(L138-L135)</f>
        <v>8.8381604109207874</v>
      </c>
      <c r="N136" s="1">
        <f t="shared" si="11"/>
        <v>6892.3019676923377</v>
      </c>
      <c r="O136" s="1">
        <f t="shared" si="15"/>
        <v>0.28662276413893295</v>
      </c>
    </row>
    <row r="137" spans="1:15" x14ac:dyDescent="0.2">
      <c r="A137">
        <v>2000</v>
      </c>
      <c r="B137">
        <v>4</v>
      </c>
      <c r="C137" s="1">
        <v>14229.764999999999</v>
      </c>
      <c r="D137" s="1">
        <f t="shared" si="14"/>
        <v>0.59526357848902478</v>
      </c>
      <c r="E137" s="7">
        <v>14071.401933454321</v>
      </c>
      <c r="F137" s="1">
        <f t="shared" si="13"/>
        <v>1.1254249384290205</v>
      </c>
      <c r="G137" s="1">
        <f t="shared" si="12"/>
        <v>9.5518997850490681</v>
      </c>
      <c r="J137">
        <v>1978</v>
      </c>
      <c r="K137">
        <v>4</v>
      </c>
      <c r="M137">
        <f>L135+2/3*(L138-L135)</f>
        <v>8.8410266385621785</v>
      </c>
      <c r="N137" s="1">
        <f t="shared" si="11"/>
        <v>6912.0852122023698</v>
      </c>
      <c r="O137" s="1">
        <f t="shared" si="15"/>
        <v>0.28662276413911059</v>
      </c>
    </row>
    <row r="138" spans="1:15" x14ac:dyDescent="0.2">
      <c r="A138">
        <v>2001</v>
      </c>
      <c r="B138">
        <v>1</v>
      </c>
      <c r="C138" s="1">
        <v>14183.12</v>
      </c>
      <c r="D138" s="1">
        <f t="shared" si="14"/>
        <v>-0.32833724491432292</v>
      </c>
      <c r="E138" s="7">
        <v>14194.982061117889</v>
      </c>
      <c r="F138" s="1">
        <f t="shared" si="13"/>
        <v>-8.3565171599475629E-2</v>
      </c>
      <c r="G138" s="1">
        <f t="shared" si="12"/>
        <v>9.5606438051597351</v>
      </c>
      <c r="J138">
        <v>1978</v>
      </c>
      <c r="K138">
        <v>5</v>
      </c>
      <c r="L138" s="1">
        <f>G47</f>
        <v>8.8438928662035678</v>
      </c>
      <c r="M138" s="1">
        <f>L138</f>
        <v>8.8438928662035678</v>
      </c>
      <c r="N138" s="1">
        <f t="shared" si="11"/>
        <v>6931.9252413345921</v>
      </c>
      <c r="O138" s="1">
        <f t="shared" si="15"/>
        <v>0.28662276413893295</v>
      </c>
    </row>
    <row r="139" spans="1:15" x14ac:dyDescent="0.2">
      <c r="A139">
        <v>2001</v>
      </c>
      <c r="B139">
        <v>2</v>
      </c>
      <c r="C139" s="1">
        <v>14271.694</v>
      </c>
      <c r="D139" s="1">
        <f t="shared" si="14"/>
        <v>0.62256099147717237</v>
      </c>
      <c r="E139" s="7">
        <v>14311.5397227867</v>
      </c>
      <c r="F139" s="1">
        <f t="shared" si="13"/>
        <v>-0.27841674312134579</v>
      </c>
      <c r="G139" s="1">
        <f t="shared" si="12"/>
        <v>9.5688214644412959</v>
      </c>
      <c r="J139">
        <v>1978</v>
      </c>
      <c r="K139">
        <v>6</v>
      </c>
      <c r="M139">
        <f>L138+1/3*(L141-L138)</f>
        <v>8.8468047356120998</v>
      </c>
      <c r="N139" s="1">
        <f t="shared" si="11"/>
        <v>6952.1395187720664</v>
      </c>
      <c r="O139" s="1">
        <f t="shared" si="15"/>
        <v>0.29118694085319419</v>
      </c>
    </row>
    <row r="140" spans="1:15" x14ac:dyDescent="0.2">
      <c r="A140">
        <v>2001</v>
      </c>
      <c r="B140">
        <v>3</v>
      </c>
      <c r="C140" s="1">
        <v>14214.516</v>
      </c>
      <c r="D140" s="1">
        <f t="shared" si="14"/>
        <v>-0.40144390418177522</v>
      </c>
      <c r="E140" s="7">
        <v>14421.26931085664</v>
      </c>
      <c r="F140" s="1">
        <f t="shared" si="13"/>
        <v>-1.4336693005309376</v>
      </c>
      <c r="G140" s="1">
        <f t="shared" si="12"/>
        <v>9.5764594312962767</v>
      </c>
      <c r="J140">
        <v>1978</v>
      </c>
      <c r="K140">
        <v>7</v>
      </c>
      <c r="M140">
        <f>L138+2/3*(L141-L138)</f>
        <v>8.8497166050206335</v>
      </c>
      <c r="N140" s="1">
        <f t="shared" si="11"/>
        <v>6972.4127433271415</v>
      </c>
      <c r="O140" s="1">
        <f t="shared" si="15"/>
        <v>0.29118694085337182</v>
      </c>
    </row>
    <row r="141" spans="1:15" x14ac:dyDescent="0.2">
      <c r="A141">
        <v>2001</v>
      </c>
      <c r="B141">
        <v>4</v>
      </c>
      <c r="C141" s="1">
        <v>14253.574000000001</v>
      </c>
      <c r="D141" s="1">
        <f t="shared" si="14"/>
        <v>0.2743986302357726</v>
      </c>
      <c r="E141" s="7">
        <v>14525.225668496099</v>
      </c>
      <c r="F141" s="1">
        <f t="shared" si="13"/>
        <v>-1.8702061826501359</v>
      </c>
      <c r="G141" s="1">
        <f t="shared" si="12"/>
        <v>9.5836421181568117</v>
      </c>
      <c r="J141">
        <v>1978</v>
      </c>
      <c r="K141">
        <v>8</v>
      </c>
      <c r="L141" s="1">
        <f>G48</f>
        <v>8.8526284744291655</v>
      </c>
      <c r="M141" s="1">
        <f>L141</f>
        <v>8.8526284744291655</v>
      </c>
      <c r="N141" s="1">
        <f t="shared" si="11"/>
        <v>6992.7450868962505</v>
      </c>
      <c r="O141" s="1">
        <f t="shared" si="15"/>
        <v>0.29118694085319419</v>
      </c>
    </row>
    <row r="142" spans="1:15" x14ac:dyDescent="0.2">
      <c r="A142">
        <v>2002</v>
      </c>
      <c r="B142">
        <v>1</v>
      </c>
      <c r="C142" s="1">
        <v>14372.785</v>
      </c>
      <c r="D142" s="1">
        <f t="shared" si="14"/>
        <v>0.8328805568895703</v>
      </c>
      <c r="E142" s="7">
        <v>14624.00334547519</v>
      </c>
      <c r="F142" s="1">
        <f t="shared" si="13"/>
        <v>-1.7178493435788256</v>
      </c>
      <c r="G142" s="1">
        <f t="shared" si="12"/>
        <v>9.5904195224599871</v>
      </c>
      <c r="J142">
        <v>1978</v>
      </c>
      <c r="K142">
        <v>9</v>
      </c>
      <c r="M142">
        <f>L141+1/3*(L144-L141)</f>
        <v>8.8555754247924554</v>
      </c>
      <c r="N142" s="1">
        <f t="shared" si="11"/>
        <v>7013.3827537246743</v>
      </c>
      <c r="O142" s="1">
        <f t="shared" si="15"/>
        <v>0.29469503632899574</v>
      </c>
    </row>
    <row r="143" spans="1:15" x14ac:dyDescent="0.2">
      <c r="A143">
        <v>2002</v>
      </c>
      <c r="B143">
        <v>2</v>
      </c>
      <c r="C143" s="1">
        <v>14460.848</v>
      </c>
      <c r="D143" s="1">
        <f t="shared" si="14"/>
        <v>0.6108371693470005</v>
      </c>
      <c r="E143" s="7">
        <v>14719.43890107474</v>
      </c>
      <c r="F143" s="1">
        <f t="shared" si="13"/>
        <v>-1.7567986307946759</v>
      </c>
      <c r="G143" s="1">
        <f t="shared" si="12"/>
        <v>9.596924273422843</v>
      </c>
      <c r="J143">
        <v>1978</v>
      </c>
      <c r="K143">
        <v>10</v>
      </c>
      <c r="M143">
        <f>L141+2/3*(L144-L141)</f>
        <v>8.8585223751557436</v>
      </c>
      <c r="N143" s="1">
        <f t="shared" si="11"/>
        <v>7034.0813284350161</v>
      </c>
      <c r="O143" s="1">
        <f t="shared" si="15"/>
        <v>0.29469503632881811</v>
      </c>
    </row>
    <row r="144" spans="1:15" x14ac:dyDescent="0.2">
      <c r="A144">
        <v>2002</v>
      </c>
      <c r="B144">
        <v>3</v>
      </c>
      <c r="C144" s="1">
        <v>14519.633</v>
      </c>
      <c r="D144" s="1">
        <f t="shared" si="14"/>
        <v>0.40568740473787557</v>
      </c>
      <c r="E144" s="7">
        <v>14813.102098646221</v>
      </c>
      <c r="F144" s="1">
        <f t="shared" si="13"/>
        <v>-1.9811454528018246</v>
      </c>
      <c r="G144" s="1">
        <f t="shared" si="12"/>
        <v>9.6032673450612513</v>
      </c>
      <c r="J144">
        <v>1978</v>
      </c>
      <c r="K144">
        <v>11</v>
      </c>
      <c r="L144" s="1">
        <f>G49</f>
        <v>8.8614693255190335</v>
      </c>
      <c r="M144" s="1">
        <f>L144</f>
        <v>8.8614693255190335</v>
      </c>
      <c r="N144" s="1">
        <f t="shared" si="11"/>
        <v>7054.8409907845435</v>
      </c>
      <c r="O144" s="1">
        <f t="shared" si="15"/>
        <v>0.29469503632899574</v>
      </c>
    </row>
    <row r="145" spans="1:15" x14ac:dyDescent="0.2">
      <c r="A145">
        <v>2002</v>
      </c>
      <c r="B145">
        <v>4</v>
      </c>
      <c r="C145" s="1">
        <v>14537.58</v>
      </c>
      <c r="D145" s="1">
        <f t="shared" si="14"/>
        <v>0.1235287243973815</v>
      </c>
      <c r="E145" s="7">
        <v>14905.535686049079</v>
      </c>
      <c r="F145" s="1">
        <f t="shared" si="13"/>
        <v>-2.4685841139776676</v>
      </c>
      <c r="G145" s="1">
        <f t="shared" si="12"/>
        <v>9.6094879454897644</v>
      </c>
      <c r="J145">
        <v>1978</v>
      </c>
      <c r="K145">
        <v>12</v>
      </c>
      <c r="M145">
        <f>L144+1/3*(L147-L144)</f>
        <v>8.8644900807159637</v>
      </c>
      <c r="N145" s="1">
        <f t="shared" si="11"/>
        <v>7076.184158383563</v>
      </c>
      <c r="O145" s="1">
        <f t="shared" si="15"/>
        <v>0.3020755196930125</v>
      </c>
    </row>
    <row r="146" spans="1:15" x14ac:dyDescent="0.2">
      <c r="A146">
        <v>2003</v>
      </c>
      <c r="B146">
        <v>1</v>
      </c>
      <c r="C146" s="1">
        <v>14614.141</v>
      </c>
      <c r="D146" s="1">
        <f t="shared" si="14"/>
        <v>0.52526007658499907</v>
      </c>
      <c r="E146" s="7">
        <v>14997.83710804506</v>
      </c>
      <c r="F146" s="1">
        <f t="shared" si="13"/>
        <v>-2.558342948259118</v>
      </c>
      <c r="G146" s="1">
        <f t="shared" ref="G146:G177" si="16">LN(E146)</f>
        <v>9.6156612768905703</v>
      </c>
      <c r="J146">
        <v>1979</v>
      </c>
      <c r="K146">
        <v>1</v>
      </c>
      <c r="M146">
        <f>L144+2/3*(L147-L144)</f>
        <v>8.867510835912892</v>
      </c>
      <c r="N146" s="1">
        <f t="shared" si="11"/>
        <v>7097.5918959429355</v>
      </c>
      <c r="O146" s="1">
        <f t="shared" si="15"/>
        <v>0.30207551969283486</v>
      </c>
    </row>
    <row r="147" spans="1:15" x14ac:dyDescent="0.2">
      <c r="A147">
        <v>2003</v>
      </c>
      <c r="B147">
        <v>2</v>
      </c>
      <c r="C147" s="1">
        <v>14743.566999999999</v>
      </c>
      <c r="D147" s="1">
        <f t="shared" si="14"/>
        <v>0.88172304528679746</v>
      </c>
      <c r="E147" s="7">
        <v>15090.80738632598</v>
      </c>
      <c r="F147" s="1">
        <f t="shared" si="13"/>
        <v>-2.3010060193374482</v>
      </c>
      <c r="G147" s="1">
        <f t="shared" si="16"/>
        <v>9.6218410550572724</v>
      </c>
      <c r="J147">
        <v>1979</v>
      </c>
      <c r="K147">
        <v>2</v>
      </c>
      <c r="L147" s="1">
        <f>G50</f>
        <v>8.8705315911098221</v>
      </c>
      <c r="M147" s="1">
        <f>L147</f>
        <v>8.8705315911098221</v>
      </c>
      <c r="N147" s="1">
        <f>EXP(M147)</f>
        <v>7119.0643988076254</v>
      </c>
      <c r="O147" s="1">
        <f t="shared" si="15"/>
        <v>0.3020755196930125</v>
      </c>
    </row>
    <row r="148" spans="1:15" x14ac:dyDescent="0.2">
      <c r="A148">
        <v>2003</v>
      </c>
      <c r="B148">
        <v>3</v>
      </c>
      <c r="C148" s="1">
        <v>14988.781999999999</v>
      </c>
      <c r="D148" s="1">
        <f t="shared" si="14"/>
        <v>1.6495202585943503</v>
      </c>
      <c r="E148" s="7">
        <v>15183.877363796681</v>
      </c>
      <c r="F148" s="1">
        <f t="shared" si="13"/>
        <v>-1.2848850074477891</v>
      </c>
      <c r="G148" s="1">
        <f t="shared" si="16"/>
        <v>9.6279894441440597</v>
      </c>
      <c r="J148">
        <v>1979</v>
      </c>
      <c r="K148">
        <v>3</v>
      </c>
      <c r="M148">
        <f>L147+1/3*(L150-L147)</f>
        <v>8.8734489676257127</v>
      </c>
      <c r="N148" s="1">
        <f t="shared" ref="N148:N211" si="17">EXP(M148)</f>
        <v>7139.8637150661571</v>
      </c>
      <c r="O148" s="1">
        <f t="shared" si="15"/>
        <v>0.2917376515890524</v>
      </c>
    </row>
    <row r="149" spans="1:15" x14ac:dyDescent="0.2">
      <c r="A149">
        <v>2003</v>
      </c>
      <c r="B149">
        <v>4</v>
      </c>
      <c r="C149" s="1">
        <v>15162.76</v>
      </c>
      <c r="D149" s="1">
        <f t="shared" si="14"/>
        <v>1.1540367047402356</v>
      </c>
      <c r="E149" s="7">
        <v>15278.388684793341</v>
      </c>
      <c r="F149" s="1">
        <f t="shared" si="13"/>
        <v>-0.75681203809421227</v>
      </c>
      <c r="G149" s="1">
        <f t="shared" si="16"/>
        <v>9.6341946045941178</v>
      </c>
      <c r="J149">
        <v>1979</v>
      </c>
      <c r="K149">
        <v>4</v>
      </c>
      <c r="M149">
        <f>L147+2/3*(L150-L147)</f>
        <v>8.876366344141605</v>
      </c>
      <c r="N149" s="1">
        <f t="shared" si="17"/>
        <v>7160.7237993600202</v>
      </c>
      <c r="O149" s="1">
        <f t="shared" si="15"/>
        <v>0.29173765158923004</v>
      </c>
    </row>
    <row r="150" spans="1:15" x14ac:dyDescent="0.2">
      <c r="A150">
        <v>2004</v>
      </c>
      <c r="B150">
        <v>1</v>
      </c>
      <c r="C150" s="1">
        <v>15248.68</v>
      </c>
      <c r="D150" s="1">
        <f t="shared" si="14"/>
        <v>0.56505202389018905</v>
      </c>
      <c r="E150" s="7">
        <v>15374.83888275881</v>
      </c>
      <c r="F150" s="1">
        <f t="shared" si="13"/>
        <v>-0.82055417764593797</v>
      </c>
      <c r="G150" s="1">
        <f t="shared" si="16"/>
        <v>9.6404876134496522</v>
      </c>
      <c r="J150">
        <v>1979</v>
      </c>
      <c r="K150">
        <v>5</v>
      </c>
      <c r="L150" s="1">
        <f>G51</f>
        <v>8.8792837206574955</v>
      </c>
      <c r="M150" s="1">
        <f>L150</f>
        <v>8.8792837206574955</v>
      </c>
      <c r="N150" s="1">
        <f t="shared" si="17"/>
        <v>7181.6448292312816</v>
      </c>
      <c r="O150" s="1">
        <f t="shared" si="15"/>
        <v>0.2917376515890524</v>
      </c>
    </row>
    <row r="151" spans="1:15" x14ac:dyDescent="0.2">
      <c r="A151">
        <v>2004</v>
      </c>
      <c r="B151">
        <v>2</v>
      </c>
      <c r="C151" s="1">
        <v>15366.85</v>
      </c>
      <c r="D151" s="1">
        <f t="shared" si="14"/>
        <v>0.77196499189415846</v>
      </c>
      <c r="E151" s="7">
        <v>15472.99412403823</v>
      </c>
      <c r="F151" s="1">
        <f t="shared" si="13"/>
        <v>-0.68599602111480973</v>
      </c>
      <c r="G151" s="1">
        <f t="shared" si="16"/>
        <v>9.6468514687337823</v>
      </c>
      <c r="J151">
        <v>1979</v>
      </c>
      <c r="K151">
        <v>6</v>
      </c>
      <c r="M151">
        <f>L150+1/3*(L153-L150)</f>
        <v>8.8820369324811619</v>
      </c>
      <c r="N151" s="1">
        <f t="shared" si="17"/>
        <v>7201.4446627491852</v>
      </c>
      <c r="O151" s="1">
        <f t="shared" si="15"/>
        <v>0.27532118236663905</v>
      </c>
    </row>
    <row r="152" spans="1:15" x14ac:dyDescent="0.2">
      <c r="A152">
        <v>2004</v>
      </c>
      <c r="B152">
        <v>3</v>
      </c>
      <c r="C152" s="1">
        <v>15512.619000000001</v>
      </c>
      <c r="D152" s="1">
        <f t="shared" si="14"/>
        <v>0.9441229885171154</v>
      </c>
      <c r="E152" s="7">
        <v>15573.526926169099</v>
      </c>
      <c r="F152" s="1">
        <f t="shared" si="13"/>
        <v>-0.39109911619795712</v>
      </c>
      <c r="G152" s="1">
        <f t="shared" si="16"/>
        <v>9.6533277598035507</v>
      </c>
      <c r="J152">
        <v>1979</v>
      </c>
      <c r="K152">
        <v>7</v>
      </c>
      <c r="M152">
        <f>L150+2/3*(L153-L150)</f>
        <v>8.8847901443048301</v>
      </c>
      <c r="N152" s="1">
        <f t="shared" si="17"/>
        <v>7221.2990845148715</v>
      </c>
      <c r="O152" s="1">
        <f t="shared" si="15"/>
        <v>0.27532118236681669</v>
      </c>
    </row>
    <row r="153" spans="1:15" x14ac:dyDescent="0.2">
      <c r="A153">
        <v>2004</v>
      </c>
      <c r="B153">
        <v>4</v>
      </c>
      <c r="C153" s="1">
        <v>15670.88</v>
      </c>
      <c r="D153" s="1">
        <f t="shared" si="14"/>
        <v>1.0150391321133156</v>
      </c>
      <c r="E153" s="7">
        <v>15675.55862407544</v>
      </c>
      <c r="F153" s="1">
        <f t="shared" si="13"/>
        <v>-2.9846617831241762E-2</v>
      </c>
      <c r="G153" s="1">
        <f t="shared" si="16"/>
        <v>9.659858002765656</v>
      </c>
      <c r="J153">
        <v>1979</v>
      </c>
      <c r="K153">
        <v>8</v>
      </c>
      <c r="L153" s="1">
        <f>G52</f>
        <v>8.8875433561284964</v>
      </c>
      <c r="M153" s="1">
        <f>L153</f>
        <v>8.8875433561284964</v>
      </c>
      <c r="N153" s="1">
        <f t="shared" si="17"/>
        <v>7241.2082450284097</v>
      </c>
      <c r="O153" s="1">
        <f t="shared" si="15"/>
        <v>0.27532118236663905</v>
      </c>
    </row>
    <row r="154" spans="1:15" x14ac:dyDescent="0.2">
      <c r="A154">
        <v>2005</v>
      </c>
      <c r="B154">
        <v>1</v>
      </c>
      <c r="C154" s="1">
        <v>15844.727000000001</v>
      </c>
      <c r="D154" s="1">
        <f t="shared" si="14"/>
        <v>1.1032550529236573</v>
      </c>
      <c r="E154" s="7">
        <v>15775.79613692308</v>
      </c>
      <c r="F154" s="1">
        <f t="shared" si="13"/>
        <v>0.43694063030892405</v>
      </c>
      <c r="G154" s="1">
        <f t="shared" si="16"/>
        <v>9.6662321544036409</v>
      </c>
      <c r="J154">
        <v>1979</v>
      </c>
      <c r="K154">
        <v>9</v>
      </c>
      <c r="M154">
        <f>L153+1/3*(L156-L153)</f>
        <v>8.8900918005653011</v>
      </c>
      <c r="N154" s="1">
        <f t="shared" si="17"/>
        <v>7259.6855961473275</v>
      </c>
      <c r="O154" s="1">
        <f t="shared" si="15"/>
        <v>0.25484444368046866</v>
      </c>
    </row>
    <row r="155" spans="1:15" x14ac:dyDescent="0.2">
      <c r="A155">
        <v>2005</v>
      </c>
      <c r="B155">
        <v>2</v>
      </c>
      <c r="C155" s="1">
        <v>15922.781999999999</v>
      </c>
      <c r="D155" s="1">
        <f t="shared" si="14"/>
        <v>0.49141503086236327</v>
      </c>
      <c r="E155" s="7">
        <v>15873.169983958671</v>
      </c>
      <c r="F155" s="1">
        <f t="shared" si="13"/>
        <v>0.31255266648984037</v>
      </c>
      <c r="G155" s="1">
        <f t="shared" si="16"/>
        <v>9.6723855405150054</v>
      </c>
      <c r="J155">
        <v>1979</v>
      </c>
      <c r="K155">
        <v>10</v>
      </c>
      <c r="M155">
        <f>L153+2/3*(L156-L153)</f>
        <v>8.8926402450021058</v>
      </c>
      <c r="N155" s="1">
        <f t="shared" si="17"/>
        <v>7278.2100958211304</v>
      </c>
      <c r="O155" s="1">
        <f t="shared" si="15"/>
        <v>0.25484444368046866</v>
      </c>
    </row>
    <row r="156" spans="1:15" x14ac:dyDescent="0.2">
      <c r="A156">
        <v>2005</v>
      </c>
      <c r="B156">
        <v>3</v>
      </c>
      <c r="C156" s="1">
        <v>16047.587</v>
      </c>
      <c r="D156" s="1">
        <f t="shared" si="14"/>
        <v>0.78075817011313831</v>
      </c>
      <c r="E156" s="7">
        <v>15968.843339929679</v>
      </c>
      <c r="F156" s="1">
        <f t="shared" si="13"/>
        <v>0.49310810053113663</v>
      </c>
      <c r="G156" s="1">
        <f t="shared" si="16"/>
        <v>9.6783948115309695</v>
      </c>
      <c r="J156">
        <v>1979</v>
      </c>
      <c r="K156">
        <v>11</v>
      </c>
      <c r="L156" s="1">
        <f>G53</f>
        <v>8.8951886894389105</v>
      </c>
      <c r="M156" s="1">
        <f>L156</f>
        <v>8.8951886894389105</v>
      </c>
      <c r="N156" s="1">
        <f t="shared" si="17"/>
        <v>7296.7818643585251</v>
      </c>
      <c r="O156" s="1">
        <f t="shared" si="15"/>
        <v>0.25484444368046866</v>
      </c>
    </row>
    <row r="157" spans="1:15" x14ac:dyDescent="0.2">
      <c r="A157">
        <v>2005</v>
      </c>
      <c r="B157">
        <v>4</v>
      </c>
      <c r="C157" s="1">
        <v>16136.734</v>
      </c>
      <c r="D157" s="1">
        <f t="shared" si="14"/>
        <v>0.55397923720761355</v>
      </c>
      <c r="E157" s="7">
        <v>16062.03594163597</v>
      </c>
      <c r="F157" s="1">
        <f t="shared" si="13"/>
        <v>0.46505971369668053</v>
      </c>
      <c r="G157" s="1">
        <f t="shared" si="16"/>
        <v>9.6842137504271371</v>
      </c>
      <c r="J157">
        <v>1979</v>
      </c>
      <c r="K157">
        <v>12</v>
      </c>
      <c r="M157">
        <f>L156+1/3*(L159-L156)</f>
        <v>8.8974816931415823</v>
      </c>
      <c r="N157" s="1">
        <f t="shared" si="17"/>
        <v>7313.5326096121016</v>
      </c>
      <c r="O157" s="1">
        <f t="shared" si="15"/>
        <v>0.22930037026718253</v>
      </c>
    </row>
    <row r="158" spans="1:15" x14ac:dyDescent="0.2">
      <c r="A158">
        <v>2006</v>
      </c>
      <c r="B158">
        <v>1</v>
      </c>
      <c r="C158" s="1">
        <v>16353.834999999999</v>
      </c>
      <c r="D158" s="1">
        <f t="shared" si="14"/>
        <v>1.3364138447713003</v>
      </c>
      <c r="E158" s="7">
        <v>16152.594087556379</v>
      </c>
      <c r="F158" s="1">
        <f t="shared" si="13"/>
        <v>1.2458736432846562</v>
      </c>
      <c r="G158" s="1">
        <f t="shared" si="16"/>
        <v>9.6898359403685443</v>
      </c>
      <c r="J158">
        <v>1980</v>
      </c>
      <c r="K158">
        <v>1</v>
      </c>
      <c r="M158">
        <f>L156+2/3*(L159-L156)</f>
        <v>8.8997746968442524</v>
      </c>
      <c r="N158" s="1">
        <f t="shared" si="17"/>
        <v>7330.3218084568198</v>
      </c>
      <c r="O158" s="1">
        <f t="shared" si="15"/>
        <v>0.22930037026700489</v>
      </c>
    </row>
    <row r="159" spans="1:15" x14ac:dyDescent="0.2">
      <c r="A159">
        <v>2006</v>
      </c>
      <c r="B159">
        <v>2</v>
      </c>
      <c r="C159" s="1">
        <v>16396.151000000002</v>
      </c>
      <c r="D159" s="1">
        <f t="shared" si="14"/>
        <v>0.25841857488995146</v>
      </c>
      <c r="E159" s="7">
        <v>16240.797141806721</v>
      </c>
      <c r="F159" s="1">
        <f t="shared" si="13"/>
        <v>0.95656547419937787</v>
      </c>
      <c r="G159" s="1">
        <f t="shared" si="16"/>
        <v>9.6952816975976557</v>
      </c>
      <c r="J159">
        <v>1980</v>
      </c>
      <c r="K159">
        <v>2</v>
      </c>
      <c r="L159" s="1">
        <f>G54</f>
        <v>8.9020677005469242</v>
      </c>
      <c r="M159" s="1">
        <f>L159</f>
        <v>8.9020677005469242</v>
      </c>
      <c r="N159" s="1">
        <f t="shared" si="17"/>
        <v>7347.1495491680998</v>
      </c>
      <c r="O159" s="1">
        <f t="shared" si="15"/>
        <v>0.22930037026718253</v>
      </c>
    </row>
    <row r="160" spans="1:15" x14ac:dyDescent="0.2">
      <c r="A160">
        <v>2006</v>
      </c>
      <c r="B160">
        <v>3</v>
      </c>
      <c r="C160" s="1">
        <v>16420.738000000001</v>
      </c>
      <c r="D160" s="1">
        <f t="shared" si="14"/>
        <v>0.14984360400802643</v>
      </c>
      <c r="E160" s="7">
        <v>16324.82521231757</v>
      </c>
      <c r="F160" s="1">
        <f t="shared" si="13"/>
        <v>0.58752719514609808</v>
      </c>
      <c r="G160" s="1">
        <f t="shared" si="16"/>
        <v>9.7004422473380068</v>
      </c>
      <c r="J160">
        <v>1980</v>
      </c>
      <c r="K160">
        <v>3</v>
      </c>
      <c r="M160">
        <f>L159+1/3*(L162-L159)</f>
        <v>8.9040723026452095</v>
      </c>
      <c r="N160" s="1">
        <f t="shared" si="17"/>
        <v>7361.8924324412146</v>
      </c>
      <c r="O160" s="1">
        <f t="shared" si="15"/>
        <v>0.20046020982853463</v>
      </c>
    </row>
    <row r="161" spans="1:15" x14ac:dyDescent="0.2">
      <c r="A161">
        <v>2006</v>
      </c>
      <c r="B161">
        <v>4</v>
      </c>
      <c r="C161" s="1">
        <v>16561.866000000002</v>
      </c>
      <c r="D161" s="1">
        <f t="shared" si="14"/>
        <v>0.8557775565416037</v>
      </c>
      <c r="E161" s="7">
        <v>16404.43190398646</v>
      </c>
      <c r="F161" s="1">
        <f t="shared" si="13"/>
        <v>0.95970465137096284</v>
      </c>
      <c r="G161" s="1">
        <f t="shared" si="16"/>
        <v>9.7053068153525199</v>
      </c>
      <c r="J161">
        <v>1980</v>
      </c>
      <c r="K161">
        <v>4</v>
      </c>
      <c r="M161">
        <f>L159+2/3*(L162-L159)</f>
        <v>8.9060769047434949</v>
      </c>
      <c r="N161" s="1">
        <f t="shared" si="17"/>
        <v>7376.6648989704954</v>
      </c>
      <c r="O161" s="1">
        <f t="shared" si="15"/>
        <v>0.20046020982853463</v>
      </c>
    </row>
    <row r="162" spans="1:15" x14ac:dyDescent="0.2">
      <c r="A162">
        <v>2007</v>
      </c>
      <c r="B162">
        <v>1</v>
      </c>
      <c r="C162" s="1">
        <v>16611.689999999999</v>
      </c>
      <c r="D162" s="1">
        <f t="shared" si="14"/>
        <v>0.30038406171311038</v>
      </c>
      <c r="E162" s="7">
        <v>16484.888028846119</v>
      </c>
      <c r="F162" s="1">
        <f t="shared" si="13"/>
        <v>0.76920128867115078</v>
      </c>
      <c r="G162" s="1">
        <f t="shared" si="16"/>
        <v>9.7101993631774022</v>
      </c>
      <c r="J162">
        <v>1980</v>
      </c>
      <c r="K162">
        <v>5</v>
      </c>
      <c r="L162" s="1">
        <f>G55</f>
        <v>8.9080815068417802</v>
      </c>
      <c r="M162" s="1">
        <f>L162</f>
        <v>8.9080815068417802</v>
      </c>
      <c r="N162" s="1">
        <f t="shared" si="17"/>
        <v>7391.4670081180784</v>
      </c>
      <c r="O162" s="1">
        <f t="shared" si="15"/>
        <v>0.20046020982853463</v>
      </c>
    </row>
    <row r="163" spans="1:15" x14ac:dyDescent="0.2">
      <c r="A163">
        <v>2007</v>
      </c>
      <c r="B163">
        <v>2</v>
      </c>
      <c r="C163" s="1">
        <v>16713.313999999998</v>
      </c>
      <c r="D163" s="1">
        <f t="shared" si="14"/>
        <v>0.60989829146809171</v>
      </c>
      <c r="E163" s="7">
        <v>16566.649925173919</v>
      </c>
      <c r="F163" s="1">
        <f t="shared" si="13"/>
        <v>0.88529712095393176</v>
      </c>
      <c r="G163" s="1">
        <f t="shared" si="16"/>
        <v>9.7151469128632169</v>
      </c>
      <c r="J163">
        <v>1980</v>
      </c>
      <c r="K163">
        <v>6</v>
      </c>
      <c r="M163">
        <f>L162+1/3*(L165-L162)</f>
        <v>8.9098087926801863</v>
      </c>
      <c r="N163" s="1">
        <f t="shared" si="17"/>
        <v>7404.2452170389015</v>
      </c>
      <c r="O163" s="1">
        <f t="shared" si="15"/>
        <v>0.17272858384060896</v>
      </c>
    </row>
    <row r="164" spans="1:15" x14ac:dyDescent="0.2">
      <c r="A164">
        <v>2007</v>
      </c>
      <c r="B164">
        <v>3</v>
      </c>
      <c r="C164" s="1">
        <v>16809.587</v>
      </c>
      <c r="D164" s="1">
        <f t="shared" si="14"/>
        <v>0.57437311093071486</v>
      </c>
      <c r="E164" s="7">
        <v>16649.55322251096</v>
      </c>
      <c r="F164" s="1">
        <f t="shared" si="13"/>
        <v>0.96118962082818449</v>
      </c>
      <c r="G164" s="1">
        <f t="shared" si="16"/>
        <v>9.7201386615657395</v>
      </c>
      <c r="J164">
        <v>1980</v>
      </c>
      <c r="K164">
        <v>7</v>
      </c>
      <c r="M164">
        <f>L162+2/3*(L165-L162)</f>
        <v>8.9115360785185942</v>
      </c>
      <c r="N164" s="1">
        <f t="shared" si="17"/>
        <v>7417.0455166520251</v>
      </c>
      <c r="O164" s="1">
        <f t="shared" si="15"/>
        <v>0.1727285838407866</v>
      </c>
    </row>
    <row r="165" spans="1:15" x14ac:dyDescent="0.2">
      <c r="A165">
        <v>2007</v>
      </c>
      <c r="B165">
        <v>4</v>
      </c>
      <c r="C165" s="1">
        <v>16915.190999999999</v>
      </c>
      <c r="D165" s="1">
        <f t="shared" si="14"/>
        <v>0.62627155121948164</v>
      </c>
      <c r="E165" s="7">
        <v>16732.83635959202</v>
      </c>
      <c r="F165" s="1">
        <f t="shared" si="13"/>
        <v>1.0898011340644276</v>
      </c>
      <c r="G165" s="1">
        <f t="shared" si="16"/>
        <v>9.7251283169446925</v>
      </c>
      <c r="J165">
        <v>1980</v>
      </c>
      <c r="K165">
        <v>8</v>
      </c>
      <c r="L165" s="1">
        <f>G56</f>
        <v>8.9132633643570003</v>
      </c>
      <c r="M165" s="1">
        <f>L165</f>
        <v>8.9132633643570003</v>
      </c>
      <c r="N165" s="1">
        <f t="shared" si="17"/>
        <v>7429.8679451473345</v>
      </c>
      <c r="O165" s="1">
        <f t="shared" si="15"/>
        <v>0.17272858384060896</v>
      </c>
    </row>
    <row r="166" spans="1:15" x14ac:dyDescent="0.2">
      <c r="A166">
        <v>2008</v>
      </c>
      <c r="B166">
        <v>1</v>
      </c>
      <c r="C166" s="1">
        <v>16843.003000000001</v>
      </c>
      <c r="D166" s="1">
        <f t="shared" si="14"/>
        <v>-0.42767755900321447</v>
      </c>
      <c r="E166" s="7">
        <v>16815.60575571052</v>
      </c>
      <c r="F166" s="1">
        <f t="shared" si="13"/>
        <v>0.16292748942556834</v>
      </c>
      <c r="G166" s="1">
        <f t="shared" si="16"/>
        <v>9.7300626482480954</v>
      </c>
      <c r="J166">
        <v>1980</v>
      </c>
      <c r="K166">
        <v>9</v>
      </c>
      <c r="M166">
        <f>L165+1/3*(L168-L165)</f>
        <v>8.9150593651344945</v>
      </c>
      <c r="N166" s="1">
        <f t="shared" si="17"/>
        <v>7443.2239838913583</v>
      </c>
      <c r="O166" s="1">
        <f t="shared" si="15"/>
        <v>0.17960007774942</v>
      </c>
    </row>
    <row r="167" spans="1:15" x14ac:dyDescent="0.2">
      <c r="A167">
        <v>2008</v>
      </c>
      <c r="B167">
        <v>2</v>
      </c>
      <c r="C167" s="1">
        <v>16943.291000000001</v>
      </c>
      <c r="D167" s="1">
        <f t="shared" si="14"/>
        <v>0.59366259313158309</v>
      </c>
      <c r="E167" s="7">
        <v>16895.89498163922</v>
      </c>
      <c r="F167" s="1">
        <f t="shared" si="13"/>
        <v>0.28051795073469332</v>
      </c>
      <c r="G167" s="1">
        <f t="shared" si="16"/>
        <v>9.7348259709113414</v>
      </c>
      <c r="J167">
        <v>1980</v>
      </c>
      <c r="K167">
        <v>10</v>
      </c>
      <c r="M167">
        <f>L165+2/3*(L168-L165)</f>
        <v>8.9168553659119869</v>
      </c>
      <c r="N167" s="1">
        <f t="shared" si="17"/>
        <v>7456.6040316449844</v>
      </c>
      <c r="O167" s="1">
        <f t="shared" si="15"/>
        <v>0.17960007774924236</v>
      </c>
    </row>
    <row r="168" spans="1:15" x14ac:dyDescent="0.2">
      <c r="A168">
        <v>2008</v>
      </c>
      <c r="B168">
        <v>3</v>
      </c>
      <c r="C168" s="1">
        <v>16854.294999999998</v>
      </c>
      <c r="D168" s="1">
        <f t="shared" si="14"/>
        <v>-0.52664238027837484</v>
      </c>
      <c r="E168" s="7">
        <v>16973.23827742687</v>
      </c>
      <c r="F168" s="1">
        <f t="shared" si="13"/>
        <v>-0.7007695024529137</v>
      </c>
      <c r="G168" s="1">
        <f t="shared" si="16"/>
        <v>9.7393931636788444</v>
      </c>
      <c r="J168">
        <v>1980</v>
      </c>
      <c r="K168">
        <v>11</v>
      </c>
      <c r="L168" s="1">
        <f>G57</f>
        <v>8.9186513666894811</v>
      </c>
      <c r="M168" s="1">
        <f>L168</f>
        <v>8.9186513666894811</v>
      </c>
      <c r="N168" s="1">
        <f t="shared" si="17"/>
        <v>7470.0081315671832</v>
      </c>
      <c r="O168" s="1">
        <f t="shared" si="15"/>
        <v>0.17960007774942</v>
      </c>
    </row>
    <row r="169" spans="1:15" x14ac:dyDescent="0.2">
      <c r="A169">
        <v>2008</v>
      </c>
      <c r="B169">
        <v>4</v>
      </c>
      <c r="C169" s="1">
        <v>16485.349999999999</v>
      </c>
      <c r="D169" s="1">
        <f t="shared" si="14"/>
        <v>-2.2133412739485436</v>
      </c>
      <c r="E169" s="7">
        <v>17046.576392057719</v>
      </c>
      <c r="F169" s="1">
        <f t="shared" si="13"/>
        <v>-3.292311483255983</v>
      </c>
      <c r="G169" s="1">
        <f t="shared" si="16"/>
        <v>9.7437046644292398</v>
      </c>
      <c r="J169">
        <v>1980</v>
      </c>
      <c r="K169">
        <v>12</v>
      </c>
      <c r="M169">
        <f>L168+1/3*(L171-L168)</f>
        <v>8.9205248567876332</v>
      </c>
      <c r="N169" s="1">
        <f t="shared" si="17"/>
        <v>7484.0162357597092</v>
      </c>
      <c r="O169" s="1">
        <f t="shared" si="15"/>
        <v>0.18734900981520752</v>
      </c>
    </row>
    <row r="170" spans="1:15" x14ac:dyDescent="0.2">
      <c r="A170">
        <v>2009</v>
      </c>
      <c r="B170">
        <v>1</v>
      </c>
      <c r="C170" s="1">
        <v>16298.262000000001</v>
      </c>
      <c r="D170" s="1">
        <f t="shared" si="14"/>
        <v>-1.1413631359902254</v>
      </c>
      <c r="E170" s="7">
        <v>17114.500177987458</v>
      </c>
      <c r="F170" s="1">
        <f t="shared" si="13"/>
        <v>-4.7692785036006935</v>
      </c>
      <c r="G170" s="1">
        <f t="shared" si="16"/>
        <v>9.7476813467977053</v>
      </c>
      <c r="J170">
        <v>1981</v>
      </c>
      <c r="K170">
        <v>1</v>
      </c>
      <c r="M170">
        <f>L168+2/3*(L171-L168)</f>
        <v>8.9223983468857853</v>
      </c>
      <c r="N170" s="1">
        <f t="shared" si="17"/>
        <v>7498.0506085960733</v>
      </c>
      <c r="O170" s="1">
        <f t="shared" si="15"/>
        <v>0.18734900981520752</v>
      </c>
    </row>
    <row r="171" spans="1:15" x14ac:dyDescent="0.2">
      <c r="A171">
        <v>2009</v>
      </c>
      <c r="B171">
        <v>2</v>
      </c>
      <c r="C171" s="1">
        <v>16269.145</v>
      </c>
      <c r="D171" s="1">
        <f t="shared" si="14"/>
        <v>-0.17881072176280099</v>
      </c>
      <c r="E171" s="7">
        <v>17178.41006282423</v>
      </c>
      <c r="F171" s="1">
        <f t="shared" si="13"/>
        <v>-5.2930687968147261</v>
      </c>
      <c r="G171" s="1">
        <f t="shared" si="16"/>
        <v>9.7514086454363067</v>
      </c>
      <c r="J171">
        <v>1981</v>
      </c>
      <c r="K171">
        <v>2</v>
      </c>
      <c r="L171" s="1">
        <f>G58</f>
        <v>8.9242718369839373</v>
      </c>
      <c r="M171" s="1">
        <f>L171</f>
        <v>8.9242718369839373</v>
      </c>
      <c r="N171" s="1">
        <f t="shared" si="17"/>
        <v>7512.1112993364477</v>
      </c>
      <c r="O171" s="1">
        <f t="shared" si="15"/>
        <v>0.18734900981520752</v>
      </c>
    </row>
    <row r="172" spans="1:15" x14ac:dyDescent="0.2">
      <c r="A172">
        <v>2009</v>
      </c>
      <c r="B172">
        <v>3</v>
      </c>
      <c r="C172" s="1">
        <v>16326.281000000001</v>
      </c>
      <c r="D172" s="1">
        <f t="shared" si="14"/>
        <v>0.35057715471396023</v>
      </c>
      <c r="E172" s="7">
        <v>17238.915827103261</v>
      </c>
      <c r="F172" s="1">
        <f t="shared" si="13"/>
        <v>-5.2940384201447426</v>
      </c>
      <c r="G172" s="1">
        <f t="shared" si="16"/>
        <v>9.7549246551812345</v>
      </c>
      <c r="J172">
        <v>1981</v>
      </c>
      <c r="K172">
        <v>3</v>
      </c>
      <c r="M172">
        <f>L171+1/3*(L174-L171)</f>
        <v>8.9264138223501082</v>
      </c>
      <c r="N172" s="1">
        <f t="shared" si="17"/>
        <v>7528.2193772835017</v>
      </c>
      <c r="O172" s="1">
        <f t="shared" si="15"/>
        <v>0.21419853661708288</v>
      </c>
    </row>
    <row r="173" spans="1:15" x14ac:dyDescent="0.2">
      <c r="A173">
        <v>2009</v>
      </c>
      <c r="B173">
        <v>4</v>
      </c>
      <c r="C173" s="1">
        <v>16502.754000000001</v>
      </c>
      <c r="D173" s="1">
        <f t="shared" si="14"/>
        <v>1.0751135379244658</v>
      </c>
      <c r="E173" s="7">
        <v>17297.998502211562</v>
      </c>
      <c r="F173" s="1">
        <f t="shared" si="13"/>
        <v>-4.5973209103347346</v>
      </c>
      <c r="G173" s="1">
        <f t="shared" si="16"/>
        <v>9.7583460802790771</v>
      </c>
      <c r="J173">
        <v>1981</v>
      </c>
      <c r="K173">
        <v>4</v>
      </c>
      <c r="M173">
        <f>L171+2/3*(L174-L171)</f>
        <v>8.9285558077162772</v>
      </c>
      <c r="N173" s="1">
        <f t="shared" si="17"/>
        <v>7544.3619954769274</v>
      </c>
      <c r="O173" s="1">
        <f t="shared" si="15"/>
        <v>0.21419853661690524</v>
      </c>
    </row>
    <row r="174" spans="1:15" x14ac:dyDescent="0.2">
      <c r="A174">
        <v>2010</v>
      </c>
      <c r="B174">
        <v>1</v>
      </c>
      <c r="C174" s="1">
        <v>16582.71</v>
      </c>
      <c r="D174" s="1">
        <f t="shared" si="14"/>
        <v>0.48333102206790102</v>
      </c>
      <c r="E174" s="7">
        <v>17357.905980720228</v>
      </c>
      <c r="F174" s="1">
        <f t="shared" si="13"/>
        <v>-4.4659533332030659</v>
      </c>
      <c r="G174" s="1">
        <f t="shared" si="16"/>
        <v>9.7618033577083718</v>
      </c>
      <c r="J174">
        <v>1981</v>
      </c>
      <c r="K174">
        <v>5</v>
      </c>
      <c r="L174" s="1">
        <f>G59</f>
        <v>8.930697793082448</v>
      </c>
      <c r="M174" s="1">
        <f>L174</f>
        <v>8.930697793082448</v>
      </c>
      <c r="N174" s="1">
        <f t="shared" si="17"/>
        <v>7560.5392279807475</v>
      </c>
      <c r="O174" s="1">
        <f t="shared" si="15"/>
        <v>0.21419853661708288</v>
      </c>
    </row>
    <row r="175" spans="1:15" x14ac:dyDescent="0.2">
      <c r="A175">
        <v>2010</v>
      </c>
      <c r="B175">
        <v>2</v>
      </c>
      <c r="C175" s="1">
        <v>16743.162</v>
      </c>
      <c r="D175" s="1">
        <f t="shared" si="14"/>
        <v>0.96293498226085461</v>
      </c>
      <c r="E175" s="7">
        <v>17419.589716462131</v>
      </c>
      <c r="F175" s="1">
        <f t="shared" si="13"/>
        <v>-3.883143790825816</v>
      </c>
      <c r="G175" s="1">
        <f t="shared" si="16"/>
        <v>9.7653506976872322</v>
      </c>
      <c r="J175">
        <v>1981</v>
      </c>
      <c r="K175">
        <v>6</v>
      </c>
      <c r="M175">
        <f>L174+1/3*(L177-L174)</f>
        <v>8.9329537179969272</v>
      </c>
      <c r="N175" s="1">
        <f t="shared" si="17"/>
        <v>7577.6144898047169</v>
      </c>
      <c r="O175" s="1">
        <f t="shared" si="15"/>
        <v>0.22559249144791238</v>
      </c>
    </row>
    <row r="176" spans="1:15" x14ac:dyDescent="0.2">
      <c r="A176">
        <v>2010</v>
      </c>
      <c r="B176">
        <v>3</v>
      </c>
      <c r="C176" s="1">
        <v>16872.266</v>
      </c>
      <c r="D176" s="1">
        <f t="shared" si="14"/>
        <v>0.76812727050032947</v>
      </c>
      <c r="E176" s="7">
        <v>17484.47831134158</v>
      </c>
      <c r="F176" s="1">
        <f t="shared" si="13"/>
        <v>-3.5014616989999636</v>
      </c>
      <c r="G176" s="1">
        <f t="shared" si="16"/>
        <v>9.7690688126978635</v>
      </c>
      <c r="J176">
        <v>1981</v>
      </c>
      <c r="K176">
        <v>7</v>
      </c>
      <c r="M176">
        <f>L174+2/3*(L177-L174)</f>
        <v>8.9352096429114081</v>
      </c>
      <c r="N176" s="1">
        <f t="shared" si="17"/>
        <v>7594.728315619649</v>
      </c>
      <c r="O176" s="1">
        <f t="shared" si="15"/>
        <v>0.22559249144809002</v>
      </c>
    </row>
    <row r="177" spans="1:15" x14ac:dyDescent="0.2">
      <c r="A177">
        <v>2010</v>
      </c>
      <c r="B177">
        <v>4</v>
      </c>
      <c r="C177" s="1">
        <v>16960.864000000001</v>
      </c>
      <c r="D177" s="1">
        <f t="shared" si="14"/>
        <v>0.52373636444507099</v>
      </c>
      <c r="E177" s="7">
        <v>17551.85697037787</v>
      </c>
      <c r="F177" s="1">
        <f t="shared" si="13"/>
        <v>-3.3671250362584559</v>
      </c>
      <c r="G177" s="1">
        <f t="shared" si="16"/>
        <v>9.7729150335744404</v>
      </c>
      <c r="J177">
        <v>1981</v>
      </c>
      <c r="K177">
        <v>8</v>
      </c>
      <c r="L177" s="1">
        <f>G60</f>
        <v>8.9374655678258872</v>
      </c>
      <c r="M177" s="1">
        <f>L177</f>
        <v>8.9374655678258872</v>
      </c>
      <c r="N177" s="1">
        <f t="shared" si="17"/>
        <v>7611.8807925211886</v>
      </c>
      <c r="O177" s="1">
        <f t="shared" si="15"/>
        <v>0.22559249144791238</v>
      </c>
    </row>
    <row r="178" spans="1:15" x14ac:dyDescent="0.2">
      <c r="A178">
        <v>2011</v>
      </c>
      <c r="B178">
        <v>1</v>
      </c>
      <c r="C178" s="1">
        <v>16920.632000000001</v>
      </c>
      <c r="D178" s="1">
        <f t="shared" si="14"/>
        <v>-0.23748667360496967</v>
      </c>
      <c r="E178" s="7">
        <v>17621.833112298729</v>
      </c>
      <c r="F178" s="1">
        <f t="shared" si="13"/>
        <v>-3.9791610091310048</v>
      </c>
      <c r="G178" s="1">
        <f t="shared" ref="G178:G209" si="18">LN(E178)</f>
        <v>9.776893929964098</v>
      </c>
      <c r="J178">
        <v>1981</v>
      </c>
      <c r="K178">
        <v>9</v>
      </c>
      <c r="M178">
        <f>L177+1/3*(L180-L177)</f>
        <v>8.93983231280572</v>
      </c>
      <c r="N178" s="1">
        <f t="shared" si="17"/>
        <v>7629.9175089085938</v>
      </c>
      <c r="O178" s="1">
        <f t="shared" si="15"/>
        <v>0.23667449798328022</v>
      </c>
    </row>
    <row r="179" spans="1:15" x14ac:dyDescent="0.2">
      <c r="A179">
        <v>2011</v>
      </c>
      <c r="B179">
        <v>2</v>
      </c>
      <c r="C179" s="1">
        <v>17035.114000000001</v>
      </c>
      <c r="D179" s="1">
        <f t="shared" si="14"/>
        <v>0.67430374686665573</v>
      </c>
      <c r="E179" s="7">
        <v>17694.289734496491</v>
      </c>
      <c r="F179" s="1">
        <f t="shared" ref="F179:F233" si="19">(C179/E179-1)*100</f>
        <v>-3.7253585444086634</v>
      </c>
      <c r="G179" s="1">
        <f t="shared" si="18"/>
        <v>9.7809972526406153</v>
      </c>
      <c r="J179">
        <v>1981</v>
      </c>
      <c r="K179">
        <v>10</v>
      </c>
      <c r="M179">
        <f>L177+2/3*(L180-L177)</f>
        <v>8.942199057785551</v>
      </c>
      <c r="N179" s="1">
        <f t="shared" si="17"/>
        <v>7647.9969641599946</v>
      </c>
      <c r="O179" s="1">
        <f t="shared" si="15"/>
        <v>0.23667449798310258</v>
      </c>
    </row>
    <row r="180" spans="1:15" x14ac:dyDescent="0.2">
      <c r="A180">
        <v>2011</v>
      </c>
      <c r="B180">
        <v>3</v>
      </c>
      <c r="C180" s="1">
        <v>17031.312999999998</v>
      </c>
      <c r="D180" s="1">
        <f t="shared" ref="D180:D233" si="20">(LN(C180)-LN(C179))*100</f>
        <v>-2.2315225578495301E-2</v>
      </c>
      <c r="E180" s="7">
        <v>17769.09154892731</v>
      </c>
      <c r="F180" s="1">
        <f t="shared" si="19"/>
        <v>-4.152033022599011</v>
      </c>
      <c r="G180" s="1">
        <f t="shared" si="18"/>
        <v>9.7852157971028486</v>
      </c>
      <c r="J180">
        <v>1981</v>
      </c>
      <c r="K180">
        <v>11</v>
      </c>
      <c r="L180" s="1">
        <f>G61</f>
        <v>8.9445658027653838</v>
      </c>
      <c r="M180" s="1">
        <f>L180</f>
        <v>8.9445658027653838</v>
      </c>
      <c r="N180" s="1">
        <f t="shared" si="17"/>
        <v>7666.1192595472039</v>
      </c>
      <c r="O180" s="1">
        <f t="shared" si="15"/>
        <v>0.23667449798328022</v>
      </c>
    </row>
    <row r="181" spans="1:15" x14ac:dyDescent="0.2">
      <c r="A181">
        <v>2011</v>
      </c>
      <c r="B181">
        <v>4</v>
      </c>
      <c r="C181" s="1">
        <v>17222.582999999999</v>
      </c>
      <c r="D181" s="1">
        <f t="shared" si="20"/>
        <v>1.1167896811464573</v>
      </c>
      <c r="E181" s="7">
        <v>17845.433170509939</v>
      </c>
      <c r="F181" s="1">
        <f t="shared" si="19"/>
        <v>-3.4902496597236876</v>
      </c>
      <c r="G181" s="1">
        <f t="shared" si="18"/>
        <v>9.7895029096845647</v>
      </c>
      <c r="J181">
        <v>1981</v>
      </c>
      <c r="K181">
        <v>12</v>
      </c>
      <c r="M181">
        <f>L180+1/3*(L183-L180)</f>
        <v>8.9470079030930005</v>
      </c>
      <c r="N181" s="1">
        <f t="shared" si="17"/>
        <v>7684.8635703305517</v>
      </c>
      <c r="O181" s="1">
        <f t="shared" si="15"/>
        <v>0.24421003276167141</v>
      </c>
    </row>
    <row r="182" spans="1:15" x14ac:dyDescent="0.2">
      <c r="A182">
        <v>2012</v>
      </c>
      <c r="B182">
        <v>1</v>
      </c>
      <c r="C182" s="1">
        <v>17367.009999999998</v>
      </c>
      <c r="D182" s="1">
        <f t="shared" si="20"/>
        <v>0.83509418187901474</v>
      </c>
      <c r="E182" s="7">
        <v>17923.095226368299</v>
      </c>
      <c r="F182" s="1">
        <f t="shared" si="19"/>
        <v>-3.1026182662367008</v>
      </c>
      <c r="G182" s="1">
        <f t="shared" si="18"/>
        <v>9.7938453962994618</v>
      </c>
      <c r="J182">
        <v>1982</v>
      </c>
      <c r="K182">
        <v>1</v>
      </c>
      <c r="M182">
        <f>L180+2/3*(L183-L180)</f>
        <v>8.9494500034206173</v>
      </c>
      <c r="N182" s="1">
        <f t="shared" si="17"/>
        <v>7703.6537125410987</v>
      </c>
      <c r="O182" s="1">
        <f t="shared" si="15"/>
        <v>0.24421003276167141</v>
      </c>
    </row>
    <row r="183" spans="1:15" x14ac:dyDescent="0.2">
      <c r="A183">
        <v>2012</v>
      </c>
      <c r="B183">
        <v>2</v>
      </c>
      <c r="C183" s="1">
        <v>17444.525000000001</v>
      </c>
      <c r="D183" s="1">
        <f t="shared" si="20"/>
        <v>0.44534162663225629</v>
      </c>
      <c r="E183" s="7">
        <v>18002.35699627026</v>
      </c>
      <c r="F183" s="1">
        <f t="shared" si="19"/>
        <v>-3.0986608941586447</v>
      </c>
      <c r="G183" s="1">
        <f t="shared" si="18"/>
        <v>9.7982579725430909</v>
      </c>
      <c r="J183">
        <v>1982</v>
      </c>
      <c r="K183">
        <v>2</v>
      </c>
      <c r="L183" s="1">
        <f>G62</f>
        <v>8.951892103748234</v>
      </c>
      <c r="M183" s="1">
        <f>L183</f>
        <v>8.951892103748234</v>
      </c>
      <c r="N183" s="1">
        <f t="shared" si="17"/>
        <v>7722.4897982405655</v>
      </c>
      <c r="O183" s="1">
        <f t="shared" si="15"/>
        <v>0.24421003276167141</v>
      </c>
    </row>
    <row r="184" spans="1:15" x14ac:dyDescent="0.2">
      <c r="A184">
        <v>2012</v>
      </c>
      <c r="B184">
        <v>3</v>
      </c>
      <c r="C184" s="1">
        <v>17469.650000000001</v>
      </c>
      <c r="D184" s="1">
        <f t="shared" si="20"/>
        <v>0.14392437648620415</v>
      </c>
      <c r="E184" s="7">
        <v>18082.645749966941</v>
      </c>
      <c r="F184" s="1">
        <f t="shared" si="19"/>
        <v>-3.3899671455326796</v>
      </c>
      <c r="G184" s="1">
        <f t="shared" si="18"/>
        <v>9.8027079589683996</v>
      </c>
      <c r="J184">
        <v>1982</v>
      </c>
      <c r="K184">
        <v>3</v>
      </c>
      <c r="M184">
        <f>L183+1/3*(L186-L183)</f>
        <v>8.954381364901586</v>
      </c>
      <c r="N184" s="1">
        <f t="shared" si="17"/>
        <v>7741.7370378667729</v>
      </c>
      <c r="O184" s="1">
        <f t="shared" si="15"/>
        <v>0.24892611533520181</v>
      </c>
    </row>
    <row r="185" spans="1:15" x14ac:dyDescent="0.2">
      <c r="A185">
        <v>2012</v>
      </c>
      <c r="B185">
        <v>4</v>
      </c>
      <c r="C185" s="1">
        <v>17489.851999999999</v>
      </c>
      <c r="D185" s="1">
        <f t="shared" si="20"/>
        <v>0.11557374157504796</v>
      </c>
      <c r="E185" s="7">
        <v>18163.79376867256</v>
      </c>
      <c r="F185" s="1">
        <f t="shared" si="19"/>
        <v>-3.7103579640665241</v>
      </c>
      <c r="G185" s="1">
        <f t="shared" si="18"/>
        <v>9.8071855383036048</v>
      </c>
      <c r="J185">
        <v>1982</v>
      </c>
      <c r="K185">
        <v>4</v>
      </c>
      <c r="M185">
        <f>L183+2/3*(L186-L183)</f>
        <v>8.9568706260549362</v>
      </c>
      <c r="N185" s="1">
        <f t="shared" si="17"/>
        <v>7761.0322485803881</v>
      </c>
      <c r="O185" s="1">
        <f t="shared" si="15"/>
        <v>0.24892611533502418</v>
      </c>
    </row>
    <row r="186" spans="1:15" x14ac:dyDescent="0.2">
      <c r="A186">
        <v>2013</v>
      </c>
      <c r="B186">
        <v>1</v>
      </c>
      <c r="C186" s="1">
        <v>17662.400000000001</v>
      </c>
      <c r="D186" s="1">
        <f t="shared" si="20"/>
        <v>0.98172592655156876</v>
      </c>
      <c r="E186" s="7">
        <v>18246.421371142042</v>
      </c>
      <c r="F186" s="1">
        <f t="shared" si="19"/>
        <v>-3.2007447337904282</v>
      </c>
      <c r="G186" s="1">
        <f t="shared" si="18"/>
        <v>9.8117242505301352</v>
      </c>
      <c r="J186">
        <v>1982</v>
      </c>
      <c r="K186">
        <v>5</v>
      </c>
      <c r="L186" s="1">
        <f>G63</f>
        <v>8.9593598872082882</v>
      </c>
      <c r="M186" s="1">
        <f>L186</f>
        <v>8.9593598872082882</v>
      </c>
      <c r="N186" s="1">
        <f t="shared" si="17"/>
        <v>7780.3755499427525</v>
      </c>
      <c r="O186" s="1">
        <f t="shared" si="15"/>
        <v>0.24892611533520181</v>
      </c>
    </row>
    <row r="187" spans="1:15" x14ac:dyDescent="0.2">
      <c r="A187">
        <v>2013</v>
      </c>
      <c r="B187">
        <v>2</v>
      </c>
      <c r="C187" s="1">
        <v>17709.670999999998</v>
      </c>
      <c r="D187" s="1">
        <f t="shared" si="20"/>
        <v>0.26727882651371715</v>
      </c>
      <c r="E187" s="7">
        <v>18329.4404683797</v>
      </c>
      <c r="F187" s="1">
        <f t="shared" si="19"/>
        <v>-3.3812787108743025</v>
      </c>
      <c r="G187" s="1">
        <f t="shared" si="18"/>
        <v>9.8162638149111938</v>
      </c>
      <c r="J187">
        <v>1982</v>
      </c>
      <c r="K187">
        <v>6</v>
      </c>
      <c r="M187">
        <f>L186+1/3*(L189-L186)</f>
        <v>8.9618827057671755</v>
      </c>
      <c r="N187" s="1">
        <f t="shared" si="17"/>
        <v>7800.0288061512329</v>
      </c>
      <c r="O187" s="1">
        <f t="shared" si="15"/>
        <v>0.2522818558887252</v>
      </c>
    </row>
    <row r="188" spans="1:15" x14ac:dyDescent="0.2">
      <c r="A188">
        <v>2013</v>
      </c>
      <c r="B188">
        <v>3</v>
      </c>
      <c r="C188" s="1">
        <v>17860.45</v>
      </c>
      <c r="D188" s="1">
        <f t="shared" si="20"/>
        <v>0.84778965524971994</v>
      </c>
      <c r="E188" s="7">
        <v>18412.744840976091</v>
      </c>
      <c r="F188" s="1">
        <f t="shared" si="19"/>
        <v>-2.9995247625818511</v>
      </c>
      <c r="G188" s="1">
        <f t="shared" si="18"/>
        <v>9.8207983582236054</v>
      </c>
      <c r="J188">
        <v>1982</v>
      </c>
      <c r="K188">
        <v>7</v>
      </c>
      <c r="M188">
        <f>L186+2/3*(L189-L186)</f>
        <v>8.9644055243260645</v>
      </c>
      <c r="N188" s="1">
        <f t="shared" si="17"/>
        <v>7819.7317065545494</v>
      </c>
      <c r="O188" s="1">
        <f t="shared" si="15"/>
        <v>0.25228185588890284</v>
      </c>
    </row>
    <row r="189" spans="1:15" x14ac:dyDescent="0.2">
      <c r="A189">
        <v>2013</v>
      </c>
      <c r="B189">
        <v>4</v>
      </c>
      <c r="C189" s="1">
        <v>18016.147000000001</v>
      </c>
      <c r="D189" s="1">
        <f t="shared" si="20"/>
        <v>0.86796402382631754</v>
      </c>
      <c r="E189" s="7">
        <v>18496.933961338102</v>
      </c>
      <c r="F189" s="1">
        <f t="shared" si="19"/>
        <v>-2.5992792229405759</v>
      </c>
      <c r="G189" s="1">
        <f t="shared" si="18"/>
        <v>9.8253602655118186</v>
      </c>
      <c r="J189">
        <v>1982</v>
      </c>
      <c r="K189">
        <v>8</v>
      </c>
      <c r="L189" s="1">
        <f>G64</f>
        <v>8.9669283428849518</v>
      </c>
      <c r="M189" s="1">
        <f>L189</f>
        <v>8.9669283428849518</v>
      </c>
      <c r="N189" s="1">
        <f t="shared" si="17"/>
        <v>7839.4843765540872</v>
      </c>
      <c r="O189" s="1">
        <f t="shared" si="15"/>
        <v>0.2522818558887252</v>
      </c>
    </row>
    <row r="190" spans="1:15" x14ac:dyDescent="0.2">
      <c r="A190">
        <v>2014</v>
      </c>
      <c r="B190">
        <v>1</v>
      </c>
      <c r="C190" s="1">
        <v>17953.973999999998</v>
      </c>
      <c r="D190" s="1">
        <f t="shared" si="20"/>
        <v>-0.34569281496601434</v>
      </c>
      <c r="E190" s="7">
        <v>18582.016790391179</v>
      </c>
      <c r="F190" s="1">
        <f t="shared" si="19"/>
        <v>-3.3798419056210505</v>
      </c>
      <c r="G190" s="1">
        <f t="shared" si="18"/>
        <v>9.8299495527844893</v>
      </c>
      <c r="J190">
        <v>1982</v>
      </c>
      <c r="K190">
        <v>9</v>
      </c>
      <c r="M190">
        <f>L189+1/3*(L192-L189)</f>
        <v>8.9694886258988245</v>
      </c>
      <c r="N190" s="1">
        <f t="shared" si="17"/>
        <v>7859.5813912855474</v>
      </c>
      <c r="O190" s="1">
        <f t="shared" si="15"/>
        <v>0.25602830138726773</v>
      </c>
    </row>
    <row r="191" spans="1:15" x14ac:dyDescent="0.2">
      <c r="A191">
        <v>2014</v>
      </c>
      <c r="B191">
        <v>2</v>
      </c>
      <c r="C191" s="1">
        <v>18185.911</v>
      </c>
      <c r="D191" s="1">
        <f t="shared" si="20"/>
        <v>1.2835690229149321</v>
      </c>
      <c r="E191" s="7">
        <v>18667.807863793321</v>
      </c>
      <c r="F191" s="1">
        <f t="shared" si="19"/>
        <v>-2.5814325244260306</v>
      </c>
      <c r="G191" s="1">
        <f t="shared" si="18"/>
        <v>9.8345558147408312</v>
      </c>
      <c r="J191">
        <v>1982</v>
      </c>
      <c r="K191">
        <v>10</v>
      </c>
      <c r="M191">
        <f>L189+2/3*(L192-L189)</f>
        <v>8.9720489089126971</v>
      </c>
      <c r="N191" s="1">
        <f t="shared" si="17"/>
        <v>7879.7299259871625</v>
      </c>
      <c r="O191" s="1">
        <f t="shared" si="15"/>
        <v>0.25602830138726773</v>
      </c>
    </row>
    <row r="192" spans="1:15" x14ac:dyDescent="0.2">
      <c r="A192">
        <v>2014</v>
      </c>
      <c r="B192">
        <v>3</v>
      </c>
      <c r="C192" s="1">
        <v>18406.940999999999</v>
      </c>
      <c r="D192" s="1">
        <f t="shared" si="20"/>
        <v>1.2080648325781596</v>
      </c>
      <c r="E192" s="7">
        <v>18755.213029168321</v>
      </c>
      <c r="F192" s="1">
        <f t="shared" si="19"/>
        <v>-1.8569345420213823</v>
      </c>
      <c r="G192" s="1">
        <f t="shared" si="18"/>
        <v>9.8392270209781838</v>
      </c>
      <c r="J192">
        <v>1982</v>
      </c>
      <c r="K192">
        <v>11</v>
      </c>
      <c r="L192" s="1">
        <f>G65</f>
        <v>8.9746091919265698</v>
      </c>
      <c r="M192" s="1">
        <f>L192</f>
        <v>8.9746091919265698</v>
      </c>
      <c r="N192" s="1">
        <f t="shared" si="17"/>
        <v>7899.9301127336403</v>
      </c>
      <c r="O192" s="1">
        <f t="shared" si="15"/>
        <v>0.25602830138726773</v>
      </c>
    </row>
    <row r="193" spans="1:15" x14ac:dyDescent="0.2">
      <c r="A193">
        <v>2014</v>
      </c>
      <c r="B193">
        <v>4</v>
      </c>
      <c r="C193" s="1">
        <v>18500.030999999999</v>
      </c>
      <c r="D193" s="1">
        <f t="shared" si="20"/>
        <v>0.50445860154333388</v>
      </c>
      <c r="E193" s="7">
        <v>18843.338140242078</v>
      </c>
      <c r="F193" s="1">
        <f t="shared" si="19"/>
        <v>-1.8219019246324963</v>
      </c>
      <c r="G193" s="1">
        <f t="shared" si="18"/>
        <v>9.843914716099837</v>
      </c>
      <c r="J193">
        <v>1982</v>
      </c>
      <c r="K193">
        <v>12</v>
      </c>
      <c r="M193">
        <f>L192+1/3*(L195-L192)</f>
        <v>8.9771469849656</v>
      </c>
      <c r="N193" s="1">
        <f t="shared" si="17"/>
        <v>7920.0039612454484</v>
      </c>
      <c r="O193" s="1">
        <f t="shared" si="15"/>
        <v>0.25377930390302339</v>
      </c>
    </row>
    <row r="194" spans="1:15" x14ac:dyDescent="0.2">
      <c r="A194">
        <v>2015</v>
      </c>
      <c r="B194">
        <v>1</v>
      </c>
      <c r="C194" s="1">
        <v>18666.620999999999</v>
      </c>
      <c r="D194" s="1">
        <f t="shared" si="20"/>
        <v>0.8964547876924911</v>
      </c>
      <c r="E194" s="7">
        <v>18931.981089988371</v>
      </c>
      <c r="F194" s="1">
        <f t="shared" si="19"/>
        <v>-1.4016498787266296</v>
      </c>
      <c r="G194" s="1">
        <f t="shared" si="18"/>
        <v>9.8486078921870792</v>
      </c>
      <c r="J194">
        <v>1983</v>
      </c>
      <c r="K194">
        <v>1</v>
      </c>
      <c r="M194">
        <f>L192+2/3*(L195-L192)</f>
        <v>8.9796847780046321</v>
      </c>
      <c r="N194" s="1">
        <f t="shared" si="17"/>
        <v>7940.1288177267497</v>
      </c>
      <c r="O194" s="1">
        <f t="shared" si="15"/>
        <v>0.25377930390320103</v>
      </c>
    </row>
    <row r="195" spans="1:15" x14ac:dyDescent="0.2">
      <c r="A195">
        <v>2015</v>
      </c>
      <c r="B195">
        <v>2</v>
      </c>
      <c r="C195" s="1">
        <v>18782.242999999999</v>
      </c>
      <c r="D195" s="1">
        <f t="shared" si="20"/>
        <v>0.6174946582536478</v>
      </c>
      <c r="E195" s="7">
        <v>19021.10442842243</v>
      </c>
      <c r="F195" s="1">
        <f t="shared" si="19"/>
        <v>-1.2557705538144837</v>
      </c>
      <c r="G195" s="1">
        <f t="shared" si="18"/>
        <v>9.8533044011024522</v>
      </c>
      <c r="J195">
        <v>1983</v>
      </c>
      <c r="K195">
        <v>2</v>
      </c>
      <c r="L195" s="1">
        <f>G66</f>
        <v>8.9822225710436623</v>
      </c>
      <c r="M195" s="1">
        <f>L195</f>
        <v>8.9822225710436623</v>
      </c>
      <c r="N195" s="1">
        <f t="shared" si="17"/>
        <v>7960.3048117895796</v>
      </c>
      <c r="O195" s="1">
        <f t="shared" si="15"/>
        <v>0.25377930390302339</v>
      </c>
    </row>
    <row r="196" spans="1:15" x14ac:dyDescent="0.2">
      <c r="A196">
        <v>2015</v>
      </c>
      <c r="B196">
        <v>3</v>
      </c>
      <c r="C196" s="1">
        <v>18857.418000000001</v>
      </c>
      <c r="D196" s="1">
        <f t="shared" si="20"/>
        <v>0.39944621156902116</v>
      </c>
      <c r="E196" s="7">
        <v>19110.070942976239</v>
      </c>
      <c r="F196" s="1">
        <f t="shared" si="19"/>
        <v>-1.322093171344807</v>
      </c>
      <c r="G196" s="1">
        <f t="shared" si="18"/>
        <v>9.85797074957574</v>
      </c>
      <c r="J196">
        <v>1983</v>
      </c>
      <c r="K196">
        <v>3</v>
      </c>
      <c r="M196">
        <f>L195+1/3*(L198-L195)</f>
        <v>8.9848083696873591</v>
      </c>
      <c r="N196" s="1">
        <f t="shared" si="17"/>
        <v>7980.9151928389747</v>
      </c>
      <c r="O196" s="1">
        <f t="shared" si="15"/>
        <v>0.25857986436967906</v>
      </c>
    </row>
    <row r="197" spans="1:15" x14ac:dyDescent="0.2">
      <c r="A197">
        <v>2015</v>
      </c>
      <c r="B197">
        <v>4</v>
      </c>
      <c r="C197" s="1">
        <v>18892.205999999998</v>
      </c>
      <c r="D197" s="1">
        <f t="shared" si="20"/>
        <v>0.18430917271050618</v>
      </c>
      <c r="E197" s="7">
        <v>19198.658547372059</v>
      </c>
      <c r="F197" s="1">
        <f t="shared" si="19"/>
        <v>-1.5962185410813956</v>
      </c>
      <c r="G197" s="1">
        <f t="shared" si="18"/>
        <v>9.862595688250666</v>
      </c>
      <c r="J197">
        <v>1983</v>
      </c>
      <c r="K197">
        <v>4</v>
      </c>
      <c r="M197">
        <f>L195+2/3*(L198-L195)</f>
        <v>8.9873941683310541</v>
      </c>
      <c r="N197" s="1">
        <f t="shared" si="17"/>
        <v>8001.5789371473074</v>
      </c>
      <c r="O197" s="1">
        <f t="shared" ref="O197:O260" si="21">(M197-M196)*100</f>
        <v>0.25857986436950142</v>
      </c>
    </row>
    <row r="198" spans="1:15" x14ac:dyDescent="0.2">
      <c r="A198">
        <v>2016</v>
      </c>
      <c r="B198">
        <v>1</v>
      </c>
      <c r="C198" s="1">
        <v>19001.689999999999</v>
      </c>
      <c r="D198" s="1">
        <f t="shared" si="20"/>
        <v>0.5778466518471248</v>
      </c>
      <c r="E198" s="7">
        <v>19286.925281445569</v>
      </c>
      <c r="F198" s="1">
        <f t="shared" si="19"/>
        <v>-1.4789048916986847</v>
      </c>
      <c r="G198" s="1">
        <f t="shared" si="18"/>
        <v>9.8671826987651468</v>
      </c>
      <c r="J198">
        <v>1983</v>
      </c>
      <c r="K198">
        <v>5</v>
      </c>
      <c r="L198" s="1">
        <f>G67</f>
        <v>8.9899799669747509</v>
      </c>
      <c r="M198" s="1">
        <f>L198</f>
        <v>8.9899799669747509</v>
      </c>
      <c r="N198" s="1">
        <f>EXP(M198)</f>
        <v>8022.2961828798043</v>
      </c>
      <c r="O198" s="1">
        <f t="shared" si="21"/>
        <v>0.25857986436967906</v>
      </c>
    </row>
    <row r="199" spans="1:15" x14ac:dyDescent="0.2">
      <c r="A199">
        <v>2016</v>
      </c>
      <c r="B199">
        <v>2</v>
      </c>
      <c r="C199" s="1">
        <v>19062.708999999999</v>
      </c>
      <c r="D199" s="1">
        <f t="shared" si="20"/>
        <v>0.32060956626729364</v>
      </c>
      <c r="E199" s="7">
        <v>19375.150667697071</v>
      </c>
      <c r="F199" s="1">
        <f t="shared" si="19"/>
        <v>-1.6125896157183739</v>
      </c>
      <c r="G199" s="1">
        <f t="shared" si="18"/>
        <v>9.8717466305885804</v>
      </c>
      <c r="J199">
        <v>1983</v>
      </c>
      <c r="K199">
        <v>6</v>
      </c>
      <c r="M199">
        <f>L198+1/3*(L201-L198)</f>
        <v>8.9926254368145457</v>
      </c>
      <c r="N199" s="1">
        <f t="shared" si="17"/>
        <v>8043.5470223112225</v>
      </c>
      <c r="O199" s="1">
        <f t="shared" si="21"/>
        <v>0.26454698397948562</v>
      </c>
    </row>
    <row r="200" spans="1:15" x14ac:dyDescent="0.2">
      <c r="A200">
        <v>2016</v>
      </c>
      <c r="B200">
        <v>3</v>
      </c>
      <c r="C200" s="1">
        <v>19197.937999999998</v>
      </c>
      <c r="D200" s="1">
        <f t="shared" si="20"/>
        <v>0.70688591911043375</v>
      </c>
      <c r="E200" s="7">
        <v>19463.20457345447</v>
      </c>
      <c r="F200" s="1">
        <f t="shared" si="19"/>
        <v>-1.3629131444071851</v>
      </c>
      <c r="G200" s="1">
        <f t="shared" si="18"/>
        <v>9.87628101707746</v>
      </c>
      <c r="J200">
        <v>1983</v>
      </c>
      <c r="K200">
        <v>7</v>
      </c>
      <c r="M200">
        <f>L198+2/3*(L201-L198)</f>
        <v>8.9952709066543388</v>
      </c>
      <c r="N200" s="1">
        <f t="shared" si="17"/>
        <v>8064.8541546251445</v>
      </c>
      <c r="O200" s="1">
        <f t="shared" si="21"/>
        <v>0.26454698397930798</v>
      </c>
    </row>
    <row r="201" spans="1:15" x14ac:dyDescent="0.2">
      <c r="A201">
        <v>2016</v>
      </c>
      <c r="B201">
        <v>4</v>
      </c>
      <c r="C201" s="1">
        <v>19304.351999999999</v>
      </c>
      <c r="D201" s="1">
        <f t="shared" si="20"/>
        <v>0.55276852862107262</v>
      </c>
      <c r="E201" s="7">
        <v>19551.310617193991</v>
      </c>
      <c r="F201" s="1">
        <f t="shared" si="19"/>
        <v>-1.2631307538882308</v>
      </c>
      <c r="G201" s="1">
        <f t="shared" si="18"/>
        <v>9.8807976024091424</v>
      </c>
      <c r="J201">
        <v>1983</v>
      </c>
      <c r="K201">
        <v>8</v>
      </c>
      <c r="L201" s="1">
        <f>G68</f>
        <v>8.9979163764941337</v>
      </c>
      <c r="M201" s="1">
        <f>L201</f>
        <v>8.9979163764941337</v>
      </c>
      <c r="N201" s="1">
        <f t="shared" si="17"/>
        <v>8086.2177289398769</v>
      </c>
      <c r="O201" s="1">
        <f t="shared" si="21"/>
        <v>0.26454698397948562</v>
      </c>
    </row>
    <row r="202" spans="1:15" x14ac:dyDescent="0.2">
      <c r="A202">
        <v>2017</v>
      </c>
      <c r="B202">
        <v>1</v>
      </c>
      <c r="C202" s="1">
        <v>19398.343000000001</v>
      </c>
      <c r="D202" s="1">
        <f t="shared" si="20"/>
        <v>0.48570873310360696</v>
      </c>
      <c r="E202" s="7">
        <v>19640.089472818599</v>
      </c>
      <c r="F202" s="1">
        <f t="shared" si="19"/>
        <v>-1.2308827470117634</v>
      </c>
      <c r="G202" s="1">
        <f t="shared" si="18"/>
        <v>9.8853281375405757</v>
      </c>
      <c r="J202">
        <v>1983</v>
      </c>
      <c r="K202">
        <v>9</v>
      </c>
      <c r="M202">
        <f>L201+1/3*(L204-L201)</f>
        <v>9.0006538798369089</v>
      </c>
      <c r="N202" s="1">
        <f t="shared" si="17"/>
        <v>8108.3841034226207</v>
      </c>
      <c r="O202" s="1">
        <f t="shared" si="21"/>
        <v>0.27375033427752271</v>
      </c>
    </row>
    <row r="203" spans="1:15" x14ac:dyDescent="0.2">
      <c r="A203">
        <v>2017</v>
      </c>
      <c r="B203">
        <v>2</v>
      </c>
      <c r="C203" s="1">
        <v>19506.949000000001</v>
      </c>
      <c r="D203" s="1">
        <f t="shared" si="20"/>
        <v>0.5583111012978037</v>
      </c>
      <c r="E203" s="7">
        <v>19730.297923277762</v>
      </c>
      <c r="F203" s="1">
        <f t="shared" si="19"/>
        <v>-1.1320098872620421</v>
      </c>
      <c r="G203" s="1">
        <f t="shared" si="18"/>
        <v>9.8899106989167347</v>
      </c>
      <c r="J203">
        <v>1983</v>
      </c>
      <c r="K203">
        <v>10</v>
      </c>
      <c r="M203">
        <f>L201+2/3*(L204-L201)</f>
        <v>9.0033913831796824</v>
      </c>
      <c r="N203" s="1">
        <f t="shared" si="17"/>
        <v>8130.6112415620037</v>
      </c>
      <c r="O203" s="1">
        <f t="shared" si="21"/>
        <v>0.27375033427734508</v>
      </c>
    </row>
    <row r="204" spans="1:15" x14ac:dyDescent="0.2">
      <c r="A204">
        <v>2017</v>
      </c>
      <c r="B204">
        <v>3</v>
      </c>
      <c r="C204" s="1">
        <v>19660.766</v>
      </c>
      <c r="D204" s="1">
        <f t="shared" si="20"/>
        <v>0.785431525684821</v>
      </c>
      <c r="E204" s="7">
        <v>19823.602552180771</v>
      </c>
      <c r="F204" s="1">
        <f t="shared" si="19"/>
        <v>-0.82142764793706746</v>
      </c>
      <c r="G204" s="1">
        <f t="shared" si="18"/>
        <v>9.89462855484736</v>
      </c>
      <c r="J204">
        <v>1983</v>
      </c>
      <c r="K204">
        <v>11</v>
      </c>
      <c r="L204" s="1">
        <f>G69</f>
        <v>9.0061288865224576</v>
      </c>
      <c r="M204" s="1">
        <f>L204</f>
        <v>9.0061288865224576</v>
      </c>
      <c r="N204" s="1">
        <f t="shared" si="17"/>
        <v>8152.8993099266545</v>
      </c>
      <c r="O204" s="1">
        <f t="shared" si="21"/>
        <v>0.27375033427752271</v>
      </c>
    </row>
    <row r="205" spans="1:15" x14ac:dyDescent="0.2">
      <c r="A205">
        <v>2017</v>
      </c>
      <c r="B205">
        <v>4</v>
      </c>
      <c r="C205" s="1">
        <v>19882.351999999999</v>
      </c>
      <c r="D205" s="1">
        <f t="shared" si="20"/>
        <v>1.1207427769393874</v>
      </c>
      <c r="E205" s="7">
        <v>19919.841852530961</v>
      </c>
      <c r="F205" s="1">
        <f t="shared" si="19"/>
        <v>-0.18820356511112246</v>
      </c>
      <c r="G205" s="1">
        <f t="shared" si="18"/>
        <v>9.8994715919771021</v>
      </c>
      <c r="J205">
        <v>1983</v>
      </c>
      <c r="K205">
        <v>12</v>
      </c>
      <c r="M205">
        <f>L204+1/3*(L207-L204)</f>
        <v>9.0089572560350977</v>
      </c>
      <c r="N205" s="1">
        <f t="shared" si="17"/>
        <v>8175.9913628095819</v>
      </c>
      <c r="O205" s="1">
        <f t="shared" si="21"/>
        <v>0.28283695126400943</v>
      </c>
    </row>
    <row r="206" spans="1:15" x14ac:dyDescent="0.2">
      <c r="A206">
        <v>2018</v>
      </c>
      <c r="B206">
        <v>1</v>
      </c>
      <c r="C206" s="1">
        <v>20044.077000000001</v>
      </c>
      <c r="D206" s="1">
        <f t="shared" si="20"/>
        <v>0.81011945491695769</v>
      </c>
      <c r="E206" s="7">
        <v>20019.170108155351</v>
      </c>
      <c r="F206" s="1">
        <f t="shared" si="19"/>
        <v>0.12441520657493488</v>
      </c>
      <c r="G206" s="1">
        <f t="shared" si="18"/>
        <v>9.9044455988709128</v>
      </c>
      <c r="J206">
        <v>1984</v>
      </c>
      <c r="K206">
        <v>1</v>
      </c>
      <c r="M206">
        <f>L204+2/3*(L207-L204)</f>
        <v>9.0117856255477378</v>
      </c>
      <c r="N206" s="1">
        <f t="shared" si="17"/>
        <v>8199.1488210024581</v>
      </c>
      <c r="O206" s="1">
        <f t="shared" si="21"/>
        <v>0.28283695126400943</v>
      </c>
    </row>
    <row r="207" spans="1:15" x14ac:dyDescent="0.2">
      <c r="A207">
        <v>2018</v>
      </c>
      <c r="B207">
        <v>2</v>
      </c>
      <c r="C207" s="1">
        <v>20150.475999999999</v>
      </c>
      <c r="D207" s="1">
        <f t="shared" si="20"/>
        <v>0.52942123037684752</v>
      </c>
      <c r="E207" s="7">
        <v>20121.719174325481</v>
      </c>
      <c r="F207" s="1">
        <f t="shared" si="19"/>
        <v>0.14291435749291814</v>
      </c>
      <c r="G207" s="1">
        <f t="shared" si="18"/>
        <v>9.9095550666034047</v>
      </c>
      <c r="J207">
        <v>1984</v>
      </c>
      <c r="K207">
        <v>2</v>
      </c>
      <c r="L207" s="1">
        <f>G70</f>
        <v>9.0146139950603779</v>
      </c>
      <c r="M207" s="1">
        <f>L207</f>
        <v>9.0146139950603779</v>
      </c>
      <c r="N207" s="1">
        <f t="shared" si="17"/>
        <v>8222.3718697575259</v>
      </c>
      <c r="O207" s="1">
        <f t="shared" si="21"/>
        <v>0.28283695126400943</v>
      </c>
    </row>
    <row r="208" spans="1:15" x14ac:dyDescent="0.2">
      <c r="A208">
        <v>2018</v>
      </c>
      <c r="B208">
        <v>3</v>
      </c>
      <c r="C208" s="1">
        <v>20276.153999999999</v>
      </c>
      <c r="D208" s="1">
        <f t="shared" si="20"/>
        <v>0.62176048252258198</v>
      </c>
      <c r="E208" s="7">
        <v>20226.06582572799</v>
      </c>
      <c r="F208" s="1">
        <f t="shared" si="19"/>
        <v>0.24764170503339678</v>
      </c>
      <c r="G208" s="1">
        <f t="shared" si="18"/>
        <v>9.9147274389672511</v>
      </c>
      <c r="J208">
        <v>1984</v>
      </c>
      <c r="K208">
        <v>3</v>
      </c>
      <c r="M208">
        <f>L207+1/3*(L210-L207)</f>
        <v>9.0175315429122982</v>
      </c>
      <c r="N208" s="1">
        <f t="shared" si="17"/>
        <v>8246.3960619676855</v>
      </c>
      <c r="O208" s="1">
        <f t="shared" si="21"/>
        <v>0.29175478519203324</v>
      </c>
    </row>
    <row r="209" spans="1:15" x14ac:dyDescent="0.2">
      <c r="A209">
        <v>2018</v>
      </c>
      <c r="B209">
        <v>4</v>
      </c>
      <c r="C209" s="1">
        <v>20304.874</v>
      </c>
      <c r="D209" s="1">
        <f t="shared" si="20"/>
        <v>0.14154399831838305</v>
      </c>
      <c r="E209" s="7">
        <v>20331.495409344039</v>
      </c>
      <c r="F209" s="1">
        <f t="shared" si="19"/>
        <v>-0.13093679932566493</v>
      </c>
      <c r="G209" s="1">
        <f t="shared" si="18"/>
        <v>9.9199264606975515</v>
      </c>
      <c r="J209">
        <v>1984</v>
      </c>
      <c r="K209">
        <v>4</v>
      </c>
      <c r="M209">
        <f>L207+2/3*(L210-L207)</f>
        <v>9.0204490907642203</v>
      </c>
      <c r="N209" s="1">
        <f t="shared" si="17"/>
        <v>8270.4904482557376</v>
      </c>
      <c r="O209" s="1">
        <f t="shared" si="21"/>
        <v>0.29175478519221087</v>
      </c>
    </row>
    <row r="210" spans="1:15" x14ac:dyDescent="0.2">
      <c r="A210">
        <v>2019</v>
      </c>
      <c r="B210">
        <v>1</v>
      </c>
      <c r="C210" s="1">
        <v>20431.641</v>
      </c>
      <c r="D210" s="1">
        <f t="shared" si="20"/>
        <v>0.62237729072673886</v>
      </c>
      <c r="E210" s="7">
        <v>20437.922153625848</v>
      </c>
      <c r="F210" s="1">
        <f t="shared" si="19"/>
        <v>-3.0732838586211564E-2</v>
      </c>
      <c r="G210" s="1">
        <f t="shared" ref="G210:G233" si="22">LN(E210)</f>
        <v>9.9251473832611836</v>
      </c>
      <c r="J210">
        <v>1984</v>
      </c>
      <c r="K210">
        <v>5</v>
      </c>
      <c r="L210" s="1">
        <f>G71</f>
        <v>9.0233666386161406</v>
      </c>
      <c r="M210" s="1">
        <f>L210</f>
        <v>9.0233666386161406</v>
      </c>
      <c r="N210" s="1">
        <f t="shared" si="17"/>
        <v>8294.6552337152716</v>
      </c>
      <c r="O210" s="1">
        <f t="shared" si="21"/>
        <v>0.29175478519203324</v>
      </c>
    </row>
    <row r="211" spans="1:15" x14ac:dyDescent="0.2">
      <c r="A211">
        <v>2019</v>
      </c>
      <c r="B211">
        <v>2</v>
      </c>
      <c r="C211" s="1">
        <v>20602.275000000001</v>
      </c>
      <c r="D211" s="1">
        <f t="shared" si="20"/>
        <v>0.8316777932895647</v>
      </c>
      <c r="E211" s="7">
        <v>20545.449540277201</v>
      </c>
      <c r="F211" s="1">
        <f t="shared" si="19"/>
        <v>0.27658416337592584</v>
      </c>
      <c r="G211" s="1">
        <f t="shared" si="22"/>
        <v>9.9303947618411961</v>
      </c>
      <c r="J211">
        <v>1984</v>
      </c>
      <c r="K211">
        <v>6</v>
      </c>
      <c r="M211">
        <f>L210+1/3*(L213-L210)</f>
        <v>9.0263346879595883</v>
      </c>
      <c r="N211" s="1">
        <f t="shared" si="17"/>
        <v>8319.3107510319624</v>
      </c>
      <c r="O211" s="1">
        <f t="shared" si="21"/>
        <v>0.29680493434476318</v>
      </c>
    </row>
    <row r="212" spans="1:15" x14ac:dyDescent="0.2">
      <c r="A212">
        <v>2019</v>
      </c>
      <c r="B212">
        <v>3</v>
      </c>
      <c r="C212" s="1">
        <v>20843.322</v>
      </c>
      <c r="D212" s="1">
        <f t="shared" si="20"/>
        <v>1.1632102580909631</v>
      </c>
      <c r="E212" s="7">
        <v>20653.077458118809</v>
      </c>
      <c r="F212" s="1">
        <f t="shared" si="19"/>
        <v>0.92114379693282178</v>
      </c>
      <c r="G212" s="1">
        <f t="shared" si="22"/>
        <v>9.9356196167342468</v>
      </c>
      <c r="J212">
        <v>1984</v>
      </c>
      <c r="K212">
        <v>7</v>
      </c>
      <c r="M212">
        <f>L210+2/3*(L213-L210)</f>
        <v>9.0293027373030359</v>
      </c>
      <c r="N212" s="1">
        <f t="shared" ref="N212:N275" si="23">EXP(M212)</f>
        <v>8344.0395558472956</v>
      </c>
      <c r="O212" s="1">
        <f t="shared" si="21"/>
        <v>0.29680493434476318</v>
      </c>
    </row>
    <row r="213" spans="1:15" x14ac:dyDescent="0.2">
      <c r="A213">
        <v>2019</v>
      </c>
      <c r="B213">
        <v>4</v>
      </c>
      <c r="C213" s="1">
        <v>20985.448</v>
      </c>
      <c r="D213" s="1">
        <f t="shared" si="20"/>
        <v>0.67956359680536593</v>
      </c>
      <c r="E213" s="7">
        <v>20758.05350875033</v>
      </c>
      <c r="F213" s="1">
        <f t="shared" si="19"/>
        <v>1.0954518984827466</v>
      </c>
      <c r="G213" s="1">
        <f t="shared" si="22"/>
        <v>9.9406895712630394</v>
      </c>
      <c r="J213">
        <v>1984</v>
      </c>
      <c r="K213">
        <v>8</v>
      </c>
      <c r="L213" s="1">
        <f>G72</f>
        <v>9.0322707866464835</v>
      </c>
      <c r="M213" s="1">
        <f>L213</f>
        <v>9.0322707866464835</v>
      </c>
      <c r="N213" s="1">
        <f t="shared" si="23"/>
        <v>8368.841866005303</v>
      </c>
      <c r="O213" s="1">
        <f t="shared" si="21"/>
        <v>0.29680493434476318</v>
      </c>
    </row>
    <row r="214" spans="1:15" x14ac:dyDescent="0.2">
      <c r="A214">
        <v>2020</v>
      </c>
      <c r="B214">
        <v>1</v>
      </c>
      <c r="C214" s="1">
        <v>20693.238000000001</v>
      </c>
      <c r="D214" s="1">
        <f t="shared" si="20"/>
        <v>-1.4022264902518344</v>
      </c>
      <c r="E214" s="7">
        <v>20861.839254959668</v>
      </c>
      <c r="F214" s="1">
        <f t="shared" si="19"/>
        <v>-0.80818020357233955</v>
      </c>
      <c r="G214" s="1">
        <f t="shared" si="22"/>
        <v>9.9456768960465958</v>
      </c>
      <c r="J214">
        <v>1984</v>
      </c>
      <c r="K214">
        <v>9</v>
      </c>
      <c r="M214">
        <f>L213+1/3*(L216-L213)</f>
        <v>9.0352702970530707</v>
      </c>
      <c r="N214" s="1">
        <f t="shared" si="23"/>
        <v>8393.9819794404757</v>
      </c>
      <c r="O214" s="1">
        <f t="shared" si="21"/>
        <v>0.29995104065871914</v>
      </c>
    </row>
    <row r="215" spans="1:15" x14ac:dyDescent="0.2">
      <c r="A215">
        <v>2020</v>
      </c>
      <c r="B215">
        <v>2</v>
      </c>
      <c r="C215" s="1">
        <v>19056.616999999998</v>
      </c>
      <c r="D215" s="1">
        <f t="shared" si="20"/>
        <v>-8.2392589895130541</v>
      </c>
      <c r="E215" s="7">
        <v>20965.14022286726</v>
      </c>
      <c r="F215" s="1">
        <f t="shared" si="19"/>
        <v>-9.1033172331734811</v>
      </c>
      <c r="G215" s="1">
        <f t="shared" si="22"/>
        <v>9.9506163480092678</v>
      </c>
      <c r="J215">
        <v>1984</v>
      </c>
      <c r="K215">
        <v>10</v>
      </c>
      <c r="M215">
        <f>L213+2/3*(L216-L213)</f>
        <v>9.0382698074596597</v>
      </c>
      <c r="N215" s="1">
        <f t="shared" si="23"/>
        <v>8419.1976141142841</v>
      </c>
      <c r="O215" s="1">
        <f t="shared" si="21"/>
        <v>0.29995104065889677</v>
      </c>
    </row>
    <row r="216" spans="1:15" x14ac:dyDescent="0.2">
      <c r="A216">
        <v>2020</v>
      </c>
      <c r="B216">
        <v>3</v>
      </c>
      <c r="C216" s="1">
        <v>20548.793000000001</v>
      </c>
      <c r="D216" s="1">
        <f t="shared" si="20"/>
        <v>7.5387814081752325</v>
      </c>
      <c r="E216" s="7">
        <v>21065.729188009209</v>
      </c>
      <c r="F216" s="1">
        <f t="shared" si="19"/>
        <v>-2.4539202198775589</v>
      </c>
      <c r="G216" s="1">
        <f t="shared" si="22"/>
        <v>9.9554027899074757</v>
      </c>
      <c r="J216">
        <v>1984</v>
      </c>
      <c r="K216">
        <v>11</v>
      </c>
      <c r="L216" s="1">
        <f>G73</f>
        <v>9.0412693178662469</v>
      </c>
      <c r="M216" s="1">
        <f>L216</f>
        <v>9.0412693178662469</v>
      </c>
      <c r="N216" s="1">
        <f t="shared" si="23"/>
        <v>8444.4889968935113</v>
      </c>
      <c r="O216" s="1">
        <f t="shared" si="21"/>
        <v>0.29995104065871914</v>
      </c>
    </row>
    <row r="217" spans="1:15" x14ac:dyDescent="0.2">
      <c r="A217">
        <v>2020</v>
      </c>
      <c r="B217">
        <v>4</v>
      </c>
      <c r="C217" s="1">
        <v>20771.690999999999</v>
      </c>
      <c r="D217" s="1">
        <f t="shared" si="20"/>
        <v>1.0788845652987433</v>
      </c>
      <c r="E217" s="7">
        <v>21167.089996800521</v>
      </c>
      <c r="F217" s="1">
        <f t="shared" si="19"/>
        <v>-1.8679893970323214</v>
      </c>
      <c r="G217" s="1">
        <f t="shared" si="22"/>
        <v>9.9602028958615225</v>
      </c>
      <c r="J217">
        <v>1984</v>
      </c>
      <c r="K217">
        <v>12</v>
      </c>
      <c r="M217">
        <f>L216+1/3*(L219-L216)</f>
        <v>9.0442671300043536</v>
      </c>
      <c r="N217" s="1">
        <f t="shared" si="23"/>
        <v>8469.8419712486339</v>
      </c>
      <c r="O217" s="1">
        <f t="shared" si="21"/>
        <v>0.29978121381066813</v>
      </c>
    </row>
    <row r="218" spans="1:15" x14ac:dyDescent="0.2">
      <c r="A218">
        <v>2021</v>
      </c>
      <c r="B218">
        <v>1</v>
      </c>
      <c r="C218" s="1">
        <v>21058.379000000001</v>
      </c>
      <c r="D218" s="1">
        <f t="shared" si="20"/>
        <v>1.3707483106051299</v>
      </c>
      <c r="E218" s="7">
        <v>21261.600036399399</v>
      </c>
      <c r="F218" s="1">
        <f t="shared" si="19"/>
        <v>-0.95581252611040002</v>
      </c>
      <c r="G218" s="1">
        <f t="shared" si="22"/>
        <v>9.9646579094779106</v>
      </c>
      <c r="J218">
        <v>1985</v>
      </c>
      <c r="K218">
        <v>1</v>
      </c>
      <c r="M218">
        <f>L216+2/3*(L219-L216)</f>
        <v>9.0472649421424602</v>
      </c>
      <c r="N218" s="1">
        <f t="shared" si="23"/>
        <v>8495.2710630939764</v>
      </c>
      <c r="O218" s="1">
        <f t="shared" si="21"/>
        <v>0.29978121381066813</v>
      </c>
    </row>
    <row r="219" spans="1:15" x14ac:dyDescent="0.2">
      <c r="A219">
        <v>2021</v>
      </c>
      <c r="B219">
        <v>2</v>
      </c>
      <c r="C219" s="1">
        <v>21389.005000000001</v>
      </c>
      <c r="D219" s="1">
        <f t="shared" si="20"/>
        <v>1.5578471765174129</v>
      </c>
      <c r="E219" s="7">
        <v>21355.977382899269</v>
      </c>
      <c r="F219" s="1">
        <f t="shared" si="19"/>
        <v>0.15465280051840669</v>
      </c>
      <c r="G219" s="1">
        <f t="shared" si="22"/>
        <v>9.9690869505681619</v>
      </c>
      <c r="J219">
        <v>1985</v>
      </c>
      <c r="K219">
        <v>2</v>
      </c>
      <c r="L219" s="1">
        <f>G74</f>
        <v>9.0502627542805669</v>
      </c>
      <c r="M219" s="1">
        <f>L219</f>
        <v>9.0502627542805669</v>
      </c>
      <c r="N219" s="1">
        <f t="shared" si="23"/>
        <v>8520.7765009578507</v>
      </c>
      <c r="O219" s="1">
        <f t="shared" si="21"/>
        <v>0.29978121381066813</v>
      </c>
    </row>
    <row r="220" spans="1:15" x14ac:dyDescent="0.2">
      <c r="A220">
        <v>2021</v>
      </c>
      <c r="B220">
        <v>3</v>
      </c>
      <c r="C220" s="1">
        <v>21571.420999999998</v>
      </c>
      <c r="D220" s="1">
        <f t="shared" si="20"/>
        <v>0.84923318178589113</v>
      </c>
      <c r="E220" s="7">
        <v>21454.64737900667</v>
      </c>
      <c r="F220" s="1">
        <f t="shared" si="19"/>
        <v>0.54428124093799379</v>
      </c>
      <c r="G220" s="1">
        <f t="shared" si="22"/>
        <v>9.9736965619145046</v>
      </c>
      <c r="J220">
        <v>1985</v>
      </c>
      <c r="K220">
        <v>3</v>
      </c>
      <c r="M220">
        <f>L219+1/3*(L222-L219)</f>
        <v>9.0532518949836565</v>
      </c>
      <c r="N220" s="1">
        <f t="shared" si="23"/>
        <v>8546.2844051835</v>
      </c>
      <c r="O220" s="1">
        <f t="shared" si="21"/>
        <v>0.29891407030895323</v>
      </c>
    </row>
    <row r="221" spans="1:15" x14ac:dyDescent="0.2">
      <c r="A221">
        <v>2021</v>
      </c>
      <c r="B221">
        <v>4</v>
      </c>
      <c r="C221" s="1">
        <v>21960.387999999999</v>
      </c>
      <c r="D221" s="1">
        <f t="shared" si="20"/>
        <v>1.7870948207232118</v>
      </c>
      <c r="E221" s="7">
        <v>21558.240246488451</v>
      </c>
      <c r="F221" s="1">
        <f t="shared" si="19"/>
        <v>1.8654015769077104</v>
      </c>
      <c r="G221" s="1">
        <f t="shared" si="22"/>
        <v>9.9785134004713534</v>
      </c>
      <c r="J221">
        <v>1985</v>
      </c>
      <c r="K221">
        <v>4</v>
      </c>
      <c r="M221">
        <f>L219+2/3*(L222-L219)</f>
        <v>9.0562410356867442</v>
      </c>
      <c r="N221" s="1">
        <f t="shared" si="23"/>
        <v>8571.8686701936149</v>
      </c>
      <c r="O221" s="1">
        <f t="shared" si="21"/>
        <v>0.29891407030877559</v>
      </c>
    </row>
    <row r="222" spans="1:15" x14ac:dyDescent="0.2">
      <c r="A222">
        <v>2022</v>
      </c>
      <c r="B222">
        <v>1</v>
      </c>
      <c r="C222" s="1">
        <v>21903.85</v>
      </c>
      <c r="D222" s="1">
        <f t="shared" si="20"/>
        <v>-0.25778645150396073</v>
      </c>
      <c r="E222" s="7">
        <v>21667.69384071519</v>
      </c>
      <c r="F222" s="1">
        <f t="shared" si="19"/>
        <v>1.0898998343841004</v>
      </c>
      <c r="G222" s="1">
        <f t="shared" si="22"/>
        <v>9.9835776671189471</v>
      </c>
      <c r="J222">
        <v>1985</v>
      </c>
      <c r="K222">
        <v>5</v>
      </c>
      <c r="L222" s="1">
        <f>G75</f>
        <v>9.0592301763898337</v>
      </c>
      <c r="M222" s="1">
        <f>L222</f>
        <v>9.0592301763898337</v>
      </c>
      <c r="N222" s="1">
        <f t="shared" si="23"/>
        <v>8597.5295245828329</v>
      </c>
      <c r="O222" s="1">
        <f t="shared" si="21"/>
        <v>0.29891407030895323</v>
      </c>
    </row>
    <row r="223" spans="1:15" x14ac:dyDescent="0.2">
      <c r="A223">
        <v>2022</v>
      </c>
      <c r="B223">
        <v>2</v>
      </c>
      <c r="C223" s="1">
        <v>21919.222000000002</v>
      </c>
      <c r="D223" s="1">
        <f t="shared" si="20"/>
        <v>7.0154829083968195E-2</v>
      </c>
      <c r="E223" s="7">
        <v>21780.141105803119</v>
      </c>
      <c r="F223" s="1">
        <f t="shared" si="19"/>
        <v>0.63856746162138656</v>
      </c>
      <c r="G223" s="1">
        <f t="shared" si="22"/>
        <v>9.9887538751529767</v>
      </c>
      <c r="J223">
        <v>1985</v>
      </c>
      <c r="K223">
        <v>6</v>
      </c>
      <c r="M223">
        <f>L222+1/3*(L225-L222)</f>
        <v>9.0621941302533529</v>
      </c>
      <c r="N223" s="1">
        <f t="shared" si="23"/>
        <v>8623.0500075177715</v>
      </c>
      <c r="O223" s="1">
        <f t="shared" si="21"/>
        <v>0.29639538635191087</v>
      </c>
    </row>
    <row r="224" spans="1:15" x14ac:dyDescent="0.2">
      <c r="A224">
        <v>2022</v>
      </c>
      <c r="B224">
        <v>3</v>
      </c>
      <c r="C224" s="1">
        <v>22066.784</v>
      </c>
      <c r="D224" s="1">
        <f t="shared" si="20"/>
        <v>0.67095227320557171</v>
      </c>
      <c r="E224" s="7">
        <v>21892.766608315182</v>
      </c>
      <c r="F224" s="1">
        <f t="shared" si="19"/>
        <v>0.79486249864246794</v>
      </c>
      <c r="G224" s="1">
        <f t="shared" si="22"/>
        <v>9.9939115693884677</v>
      </c>
      <c r="J224">
        <v>1985</v>
      </c>
      <c r="K224">
        <v>7</v>
      </c>
      <c r="M224">
        <f>L222+2/3*(L225-L222)</f>
        <v>9.0651580841168737</v>
      </c>
      <c r="N224" s="1">
        <f t="shared" si="23"/>
        <v>8648.6462441965632</v>
      </c>
      <c r="O224" s="1">
        <f t="shared" si="21"/>
        <v>0.29639538635208851</v>
      </c>
    </row>
    <row r="225" spans="1:15" x14ac:dyDescent="0.2">
      <c r="A225">
        <v>2022</v>
      </c>
      <c r="B225">
        <v>4</v>
      </c>
      <c r="C225" s="1">
        <v>22249.458999999999</v>
      </c>
      <c r="D225" s="1">
        <f t="shared" si="20"/>
        <v>0.82442022286421945</v>
      </c>
      <c r="E225" s="7">
        <v>22004.679068190031</v>
      </c>
      <c r="F225" s="1">
        <f t="shared" si="19"/>
        <v>1.1123994630933831</v>
      </c>
      <c r="G225" s="1">
        <f t="shared" si="22"/>
        <v>9.9990103946439515</v>
      </c>
      <c r="J225">
        <v>1985</v>
      </c>
      <c r="K225">
        <v>8</v>
      </c>
      <c r="L225" s="1">
        <f>G76</f>
        <v>9.0681220379803928</v>
      </c>
      <c r="M225" s="1">
        <f>L225</f>
        <v>9.0681220379803928</v>
      </c>
      <c r="N225" s="1">
        <f t="shared" si="23"/>
        <v>8674.3184594828545</v>
      </c>
      <c r="O225" s="1">
        <f t="shared" si="21"/>
        <v>0.29639538635191087</v>
      </c>
    </row>
    <row r="226" spans="1:15" x14ac:dyDescent="0.2">
      <c r="A226">
        <v>2023</v>
      </c>
      <c r="B226">
        <v>1</v>
      </c>
      <c r="C226" s="1">
        <v>22403.435000000001</v>
      </c>
      <c r="D226" s="1">
        <f t="shared" si="20"/>
        <v>0.68966016087408377</v>
      </c>
      <c r="E226" s="7">
        <v>22116.38</v>
      </c>
      <c r="F226" s="1">
        <f t="shared" si="19"/>
        <v>1.2979294079772608</v>
      </c>
      <c r="G226" s="1">
        <f t="shared" si="22"/>
        <v>10.004073789440797</v>
      </c>
      <c r="J226">
        <v>1985</v>
      </c>
      <c r="K226">
        <v>9</v>
      </c>
      <c r="M226">
        <f>L225+1/3*(L228-L225)</f>
        <v>9.071044443200071</v>
      </c>
      <c r="N226" s="1">
        <f t="shared" si="23"/>
        <v>8699.7054104369854</v>
      </c>
      <c r="O226" s="1">
        <f t="shared" si="21"/>
        <v>0.29224052196781258</v>
      </c>
    </row>
    <row r="227" spans="1:15" x14ac:dyDescent="0.2">
      <c r="A227">
        <v>2023</v>
      </c>
      <c r="B227">
        <v>2</v>
      </c>
      <c r="C227" s="1">
        <v>22539.418000000001</v>
      </c>
      <c r="D227" s="1">
        <f t="shared" si="20"/>
        <v>0.60513921965377193</v>
      </c>
      <c r="E227" s="7">
        <v>22227.57</v>
      </c>
      <c r="F227" s="1">
        <f t="shared" si="19"/>
        <v>1.4029783732544931</v>
      </c>
      <c r="G227" s="1">
        <f t="shared" si="22"/>
        <v>10.009088689242388</v>
      </c>
      <c r="J227">
        <v>1985</v>
      </c>
      <c r="K227">
        <v>10</v>
      </c>
      <c r="M227">
        <f>L225+2/3*(L228-L225)</f>
        <v>9.0739668484197473</v>
      </c>
      <c r="N227" s="1">
        <f t="shared" si="23"/>
        <v>8725.1666608627856</v>
      </c>
      <c r="O227" s="1">
        <f t="shared" si="21"/>
        <v>0.29224052196763495</v>
      </c>
    </row>
    <row r="228" spans="1:15" x14ac:dyDescent="0.2">
      <c r="A228">
        <v>2023</v>
      </c>
      <c r="B228">
        <v>3</v>
      </c>
      <c r="C228" s="1">
        <v>22780.933000000001</v>
      </c>
      <c r="D228" s="1">
        <f t="shared" si="20"/>
        <v>1.0658226644947533</v>
      </c>
      <c r="E228" s="7">
        <v>22338.77</v>
      </c>
      <c r="F228" s="1">
        <f t="shared" si="19"/>
        <v>1.979352488968722</v>
      </c>
      <c r="G228" s="1">
        <f t="shared" si="22"/>
        <v>10.014079012915849</v>
      </c>
      <c r="J228">
        <v>1985</v>
      </c>
      <c r="K228">
        <v>11</v>
      </c>
      <c r="L228" s="1">
        <f>G77</f>
        <v>9.0768892536394254</v>
      </c>
      <c r="M228" s="1">
        <f>L228</f>
        <v>9.0768892536394254</v>
      </c>
      <c r="N228" s="1">
        <f t="shared" si="23"/>
        <v>8750.7024282110324</v>
      </c>
      <c r="O228" s="1">
        <f t="shared" si="21"/>
        <v>0.29224052196781258</v>
      </c>
    </row>
    <row r="229" spans="1:15" x14ac:dyDescent="0.2">
      <c r="A229">
        <v>2023</v>
      </c>
      <c r="B229">
        <v>4</v>
      </c>
      <c r="C229" s="1">
        <v>22960.6</v>
      </c>
      <c r="D229" s="1">
        <f t="shared" si="20"/>
        <v>0.78557893539716872</v>
      </c>
      <c r="E229" s="7">
        <v>22452.06</v>
      </c>
      <c r="F229" s="1">
        <f t="shared" si="19"/>
        <v>2.2650037457587313</v>
      </c>
      <c r="G229" s="1">
        <f t="shared" si="22"/>
        <v>10.019137648426238</v>
      </c>
      <c r="J229">
        <v>1985</v>
      </c>
      <c r="K229">
        <v>12</v>
      </c>
      <c r="M229">
        <f>L228+1/3*(L231-L228)</f>
        <v>9.0797623454665999</v>
      </c>
      <c r="N229" s="1">
        <f t="shared" si="23"/>
        <v>8775.880151475576</v>
      </c>
      <c r="O229" s="1">
        <f t="shared" si="21"/>
        <v>0.28730918271744343</v>
      </c>
    </row>
    <row r="230" spans="1:15" x14ac:dyDescent="0.2">
      <c r="A230">
        <v>2024</v>
      </c>
      <c r="B230">
        <v>1</v>
      </c>
      <c r="C230" s="1">
        <v>23053.544999999998</v>
      </c>
      <c r="D230" s="1">
        <f t="shared" si="20"/>
        <v>0.40398501985947632</v>
      </c>
      <c r="E230" s="7">
        <v>22566.61</v>
      </c>
      <c r="F230" s="1">
        <f t="shared" si="19"/>
        <v>2.1577676044385763</v>
      </c>
      <c r="G230" s="1">
        <f t="shared" si="22"/>
        <v>10.024226659150818</v>
      </c>
      <c r="J230">
        <v>1986</v>
      </c>
      <c r="K230">
        <v>1</v>
      </c>
      <c r="M230">
        <f>L228+2/3*(L231-L228)</f>
        <v>9.0826354372937725</v>
      </c>
      <c r="N230" s="1">
        <f t="shared" si="23"/>
        <v>8801.1303166673661</v>
      </c>
      <c r="O230" s="1">
        <f t="shared" si="21"/>
        <v>0.2873091827172658</v>
      </c>
    </row>
    <row r="231" spans="1:15" x14ac:dyDescent="0.2">
      <c r="A231">
        <v>2024</v>
      </c>
      <c r="B231">
        <v>2</v>
      </c>
      <c r="C231" s="1">
        <v>23223.905999999999</v>
      </c>
      <c r="D231" s="1">
        <f t="shared" si="20"/>
        <v>0.73626254644114653</v>
      </c>
      <c r="E231" s="7">
        <v>22682.66</v>
      </c>
      <c r="F231" s="1">
        <f t="shared" si="19"/>
        <v>2.3861663490966301</v>
      </c>
      <c r="G231" s="1">
        <f t="shared" si="22"/>
        <v>10.029356034915081</v>
      </c>
      <c r="J231">
        <v>1986</v>
      </c>
      <c r="K231">
        <v>2</v>
      </c>
      <c r="L231" s="1">
        <f>G78</f>
        <v>9.085508529120947</v>
      </c>
      <c r="M231" s="1">
        <f>L231</f>
        <v>9.085508529120947</v>
      </c>
      <c r="N231" s="1">
        <f t="shared" si="23"/>
        <v>8826.453132218021</v>
      </c>
      <c r="O231" s="1">
        <f t="shared" si="21"/>
        <v>0.28730918271744343</v>
      </c>
    </row>
    <row r="232" spans="1:15" x14ac:dyDescent="0.2">
      <c r="A232">
        <v>2024</v>
      </c>
      <c r="B232">
        <v>3</v>
      </c>
      <c r="C232" s="1">
        <v>23400.294000000002</v>
      </c>
      <c r="D232" s="1">
        <f t="shared" si="20"/>
        <v>0.7566407210186199</v>
      </c>
      <c r="E232" s="7">
        <v>22800.63</v>
      </c>
      <c r="F232" s="1">
        <f t="shared" si="19"/>
        <v>2.6300325912047118</v>
      </c>
      <c r="G232" s="1">
        <f t="shared" si="22"/>
        <v>10.034543446139734</v>
      </c>
      <c r="J232">
        <v>1986</v>
      </c>
      <c r="K232">
        <v>3</v>
      </c>
      <c r="M232">
        <f>L231+1/3*(L234-L231)</f>
        <v>9.0883376403953626</v>
      </c>
      <c r="N232" s="1">
        <f t="shared" si="23"/>
        <v>8851.4595065162302</v>
      </c>
      <c r="O232" s="1">
        <f t="shared" si="21"/>
        <v>0.28291112744156521</v>
      </c>
    </row>
    <row r="233" spans="1:15" x14ac:dyDescent="0.2">
      <c r="A233">
        <v>2024</v>
      </c>
      <c r="B233">
        <v>4</v>
      </c>
      <c r="C233" s="1">
        <v>23536.293000000001</v>
      </c>
      <c r="D233" s="1">
        <f t="shared" si="20"/>
        <v>0.57950264085757652</v>
      </c>
      <c r="E233" s="7">
        <v>22920.27</v>
      </c>
      <c r="F233" s="1">
        <f t="shared" si="19"/>
        <v>2.6876777629582849</v>
      </c>
      <c r="G233" s="1">
        <f t="shared" si="22"/>
        <v>10.039776950864002</v>
      </c>
      <c r="J233">
        <v>1986</v>
      </c>
      <c r="K233">
        <v>4</v>
      </c>
      <c r="M233">
        <f>L231+2/3*(L234-L231)</f>
        <v>9.0911667516697765</v>
      </c>
      <c r="N233" s="1">
        <f t="shared" si="23"/>
        <v>8876.5367267982147</v>
      </c>
      <c r="O233" s="1">
        <f t="shared" si="21"/>
        <v>0.28291112744138758</v>
      </c>
    </row>
    <row r="234" spans="1:15" x14ac:dyDescent="0.2">
      <c r="E234" s="7"/>
      <c r="J234">
        <v>1986</v>
      </c>
      <c r="K234">
        <v>5</v>
      </c>
      <c r="L234" s="1">
        <f>G79</f>
        <v>9.0939958629441922</v>
      </c>
      <c r="M234" s="1">
        <f>L234</f>
        <v>9.0939958629441922</v>
      </c>
      <c r="N234" s="1">
        <f t="shared" si="23"/>
        <v>8901.6849937789684</v>
      </c>
      <c r="O234" s="1">
        <f t="shared" si="21"/>
        <v>0.28291112744156521</v>
      </c>
    </row>
    <row r="235" spans="1:15" x14ac:dyDescent="0.2">
      <c r="E235" s="7"/>
      <c r="J235">
        <v>1986</v>
      </c>
      <c r="K235">
        <v>6</v>
      </c>
      <c r="M235">
        <f>L234+1/3*(L237-L234)</f>
        <v>9.0967945534008336</v>
      </c>
      <c r="N235" s="1">
        <f t="shared" si="23"/>
        <v>8926.6329491372871</v>
      </c>
      <c r="O235" s="1">
        <f t="shared" si="21"/>
        <v>0.2798690456641495</v>
      </c>
    </row>
    <row r="236" spans="1:15" x14ac:dyDescent="0.2">
      <c r="E236" s="7"/>
      <c r="J236">
        <v>1986</v>
      </c>
      <c r="K236">
        <v>7</v>
      </c>
      <c r="M236">
        <f>L234+2/3*(L237-L234)</f>
        <v>9.0995932438574734</v>
      </c>
      <c r="N236" s="1">
        <f t="shared" si="23"/>
        <v>8951.650823895905</v>
      </c>
      <c r="O236" s="1">
        <f t="shared" si="21"/>
        <v>0.27986904566397186</v>
      </c>
    </row>
    <row r="237" spans="1:15" x14ac:dyDescent="0.2">
      <c r="E237" s="7"/>
      <c r="J237">
        <v>1986</v>
      </c>
      <c r="K237">
        <v>8</v>
      </c>
      <c r="L237" s="1">
        <f>G80</f>
        <v>9.1023919343141149</v>
      </c>
      <c r="M237" s="1">
        <f>L237</f>
        <v>9.1023919343141149</v>
      </c>
      <c r="N237" s="1">
        <f t="shared" si="23"/>
        <v>8976.7388140116964</v>
      </c>
      <c r="O237" s="1">
        <f t="shared" si="21"/>
        <v>0.2798690456641495</v>
      </c>
    </row>
    <row r="238" spans="1:15" x14ac:dyDescent="0.2">
      <c r="E238" s="7"/>
      <c r="J238">
        <v>1986</v>
      </c>
      <c r="K238">
        <v>9</v>
      </c>
      <c r="M238">
        <f>L237+1/3*(L240-L237)</f>
        <v>9.1051546035737712</v>
      </c>
      <c r="N238" s="1">
        <f t="shared" si="23"/>
        <v>9001.5728627214521</v>
      </c>
      <c r="O238" s="1">
        <f t="shared" si="21"/>
        <v>0.27626692596562918</v>
      </c>
    </row>
    <row r="239" spans="1:15" x14ac:dyDescent="0.2">
      <c r="E239" s="7"/>
      <c r="J239">
        <v>1986</v>
      </c>
      <c r="K239">
        <v>10</v>
      </c>
      <c r="M239">
        <f>L237+2/3*(L240-L237)</f>
        <v>9.1079172728334292</v>
      </c>
      <c r="N239" s="1">
        <f t="shared" si="23"/>
        <v>9026.4756145524898</v>
      </c>
      <c r="O239" s="1">
        <f t="shared" si="21"/>
        <v>0.27626692596580682</v>
      </c>
    </row>
    <row r="240" spans="1:15" x14ac:dyDescent="0.2">
      <c r="E240" s="7"/>
      <c r="J240">
        <v>1986</v>
      </c>
      <c r="K240">
        <v>11</v>
      </c>
      <c r="L240" s="1">
        <f>G81</f>
        <v>9.1106799420930855</v>
      </c>
      <c r="M240" s="1">
        <f>L240</f>
        <v>9.1106799420930855</v>
      </c>
      <c r="N240" s="1">
        <f t="shared" si="23"/>
        <v>9051.447259571205</v>
      </c>
      <c r="O240" s="1">
        <f t="shared" si="21"/>
        <v>0.27626692596562918</v>
      </c>
    </row>
    <row r="241" spans="5:15" x14ac:dyDescent="0.2">
      <c r="E241" s="7"/>
      <c r="J241">
        <v>1986</v>
      </c>
      <c r="K241">
        <v>12</v>
      </c>
      <c r="M241">
        <f>L240+1/3*(L243-L240)</f>
        <v>9.1134035350302582</v>
      </c>
      <c r="N241" s="1">
        <f t="shared" si="23"/>
        <v>9076.1333195278239</v>
      </c>
      <c r="O241" s="1">
        <f t="shared" si="21"/>
        <v>0.27235929371727252</v>
      </c>
    </row>
    <row r="242" spans="5:15" x14ac:dyDescent="0.2">
      <c r="E242" s="7"/>
      <c r="J242">
        <v>1987</v>
      </c>
      <c r="K242">
        <v>1</v>
      </c>
      <c r="M242">
        <f>L240+2/3*(L243-L240)</f>
        <v>9.1161271279674292</v>
      </c>
      <c r="N242" s="1">
        <f t="shared" si="23"/>
        <v>9100.8867059062377</v>
      </c>
      <c r="O242" s="1">
        <f t="shared" si="21"/>
        <v>0.27235929371709489</v>
      </c>
    </row>
    <row r="243" spans="5:15" x14ac:dyDescent="0.2">
      <c r="E243" s="7"/>
      <c r="J243">
        <v>1987</v>
      </c>
      <c r="K243">
        <v>2</v>
      </c>
      <c r="L243" s="1">
        <f>G82</f>
        <v>9.1188507209046019</v>
      </c>
      <c r="M243" s="1">
        <f>L243</f>
        <v>9.1188507209046019</v>
      </c>
      <c r="N243" s="1">
        <f t="shared" si="23"/>
        <v>9125.7076023261816</v>
      </c>
      <c r="O243" s="1">
        <f t="shared" si="21"/>
        <v>0.27235929371727252</v>
      </c>
    </row>
    <row r="244" spans="5:15" x14ac:dyDescent="0.2">
      <c r="E244" s="7"/>
      <c r="J244">
        <v>1987</v>
      </c>
      <c r="K244">
        <v>3</v>
      </c>
      <c r="M244">
        <f>L243+1/3*(L246-L243)</f>
        <v>9.1215355527345068</v>
      </c>
      <c r="N244" s="1">
        <f t="shared" si="23"/>
        <v>9150.2415125414827</v>
      </c>
      <c r="O244" s="1">
        <f t="shared" si="21"/>
        <v>0.26848318299048657</v>
      </c>
    </row>
    <row r="245" spans="5:15" x14ac:dyDescent="0.2">
      <c r="E245" s="7"/>
      <c r="J245">
        <v>1987</v>
      </c>
      <c r="K245">
        <v>4</v>
      </c>
      <c r="M245">
        <f>L243+2/3*(L246-L243)</f>
        <v>9.1242203845644116</v>
      </c>
      <c r="N245" s="1">
        <f t="shared" si="23"/>
        <v>9174.8413806831904</v>
      </c>
      <c r="O245" s="1">
        <f t="shared" si="21"/>
        <v>0.26848318299048657</v>
      </c>
    </row>
    <row r="246" spans="5:15" x14ac:dyDescent="0.2">
      <c r="E246" s="7"/>
      <c r="J246">
        <v>1987</v>
      </c>
      <c r="K246">
        <v>5</v>
      </c>
      <c r="L246" s="1">
        <f>G83</f>
        <v>9.1269052163943165</v>
      </c>
      <c r="M246" s="1">
        <f>L246</f>
        <v>9.1269052163943165</v>
      </c>
      <c r="N246" s="1">
        <f t="shared" si="23"/>
        <v>9199.5073840751829</v>
      </c>
      <c r="O246" s="1">
        <f t="shared" si="21"/>
        <v>0.26848318299048657</v>
      </c>
    </row>
    <row r="247" spans="5:15" x14ac:dyDescent="0.2">
      <c r="E247" s="7"/>
      <c r="J247">
        <v>1987</v>
      </c>
      <c r="K247">
        <v>6</v>
      </c>
      <c r="M247">
        <f>L246+1/3*(L249-L246)</f>
        <v>9.1295551974154563</v>
      </c>
      <c r="N247" s="1">
        <f t="shared" si="23"/>
        <v>9223.9182339059716</v>
      </c>
      <c r="O247" s="1">
        <f t="shared" si="21"/>
        <v>0.26499810211397801</v>
      </c>
    </row>
    <row r="248" spans="5:15" x14ac:dyDescent="0.2">
      <c r="E248" s="7"/>
      <c r="J248">
        <v>1987</v>
      </c>
      <c r="K248">
        <v>7</v>
      </c>
      <c r="M248">
        <f>L246+2/3*(L249-L246)</f>
        <v>9.1322051784365961</v>
      </c>
      <c r="N248" s="1">
        <f t="shared" si="23"/>
        <v>9248.3938578126526</v>
      </c>
      <c r="O248" s="1">
        <f t="shared" si="21"/>
        <v>0.26499810211397801</v>
      </c>
    </row>
    <row r="249" spans="5:15" x14ac:dyDescent="0.2">
      <c r="E249" s="7"/>
      <c r="J249">
        <v>1987</v>
      </c>
      <c r="K249">
        <v>8</v>
      </c>
      <c r="L249" s="1">
        <f>G84</f>
        <v>9.1348551594577359</v>
      </c>
      <c r="M249" s="1">
        <f>L249</f>
        <v>9.1348551594577359</v>
      </c>
      <c r="N249" s="1">
        <f t="shared" si="23"/>
        <v>9272.9344276729316</v>
      </c>
      <c r="O249" s="1">
        <f t="shared" si="21"/>
        <v>0.26499810211397801</v>
      </c>
    </row>
    <row r="250" spans="5:15" x14ac:dyDescent="0.2">
      <c r="E250" s="7"/>
      <c r="J250">
        <v>1987</v>
      </c>
      <c r="K250">
        <v>9</v>
      </c>
      <c r="M250">
        <f>L249+1/3*(L252-L249)</f>
        <v>9.1374962992758881</v>
      </c>
      <c r="N250" s="1">
        <f t="shared" si="23"/>
        <v>9297.4579147445238</v>
      </c>
      <c r="O250" s="1">
        <f t="shared" si="21"/>
        <v>0.26411398181522827</v>
      </c>
    </row>
    <row r="251" spans="5:15" x14ac:dyDescent="0.2">
      <c r="E251" s="7"/>
      <c r="J251">
        <v>1987</v>
      </c>
      <c r="K251">
        <v>10</v>
      </c>
      <c r="M251">
        <f>L249+2/3*(L252-L249)</f>
        <v>9.1401374390940422</v>
      </c>
      <c r="N251" s="1">
        <f t="shared" si="23"/>
        <v>9322.0462573829282</v>
      </c>
      <c r="O251" s="1">
        <f t="shared" si="21"/>
        <v>0.26411398181540591</v>
      </c>
    </row>
    <row r="252" spans="5:15" x14ac:dyDescent="0.2">
      <c r="E252" s="7"/>
      <c r="J252">
        <v>1987</v>
      </c>
      <c r="K252">
        <v>11</v>
      </c>
      <c r="L252" s="1">
        <f>G85</f>
        <v>9.1427785789121945</v>
      </c>
      <c r="M252" s="1">
        <f>L252</f>
        <v>9.1427785789121945</v>
      </c>
      <c r="N252" s="1">
        <f t="shared" si="23"/>
        <v>9346.699627107133</v>
      </c>
      <c r="O252" s="1">
        <f t="shared" si="21"/>
        <v>0.26411398181522827</v>
      </c>
    </row>
    <row r="253" spans="5:15" x14ac:dyDescent="0.2">
      <c r="E253" s="7"/>
      <c r="J253">
        <v>1987</v>
      </c>
      <c r="K253">
        <v>12</v>
      </c>
      <c r="M253">
        <f>L252+1/3*(L255-L252)</f>
        <v>9.1453867352807503</v>
      </c>
      <c r="N253" s="1">
        <f t="shared" si="23"/>
        <v>9371.1090992876343</v>
      </c>
      <c r="O253" s="1">
        <f t="shared" si="21"/>
        <v>0.26081563685558251</v>
      </c>
    </row>
    <row r="254" spans="5:15" x14ac:dyDescent="0.2">
      <c r="E254" s="7"/>
      <c r="J254">
        <v>1988</v>
      </c>
      <c r="K254">
        <v>1</v>
      </c>
      <c r="M254">
        <f>L252+2/3*(L255-L252)</f>
        <v>9.1479948916493061</v>
      </c>
      <c r="N254" s="1">
        <f t="shared" si="23"/>
        <v>9395.58231828315</v>
      </c>
      <c r="O254" s="1">
        <f t="shared" si="21"/>
        <v>0.26081563685558251</v>
      </c>
    </row>
    <row r="255" spans="5:15" x14ac:dyDescent="0.2">
      <c r="E255" s="7"/>
      <c r="J255">
        <v>1988</v>
      </c>
      <c r="K255">
        <v>2</v>
      </c>
      <c r="L255" s="1">
        <f>G86</f>
        <v>9.150603048017862</v>
      </c>
      <c r="M255" s="1">
        <f>L255</f>
        <v>9.150603048017862</v>
      </c>
      <c r="N255" s="1">
        <f t="shared" si="23"/>
        <v>9420.1194505723506</v>
      </c>
      <c r="O255" s="1">
        <f t="shared" si="21"/>
        <v>0.26081563685558251</v>
      </c>
    </row>
    <row r="256" spans="5:15" x14ac:dyDescent="0.2">
      <c r="E256" s="7"/>
      <c r="J256">
        <v>1988</v>
      </c>
      <c r="K256">
        <v>3</v>
      </c>
      <c r="M256">
        <f>L255+1/3*(L258-L255)</f>
        <v>9.1532083568315858</v>
      </c>
      <c r="N256" s="1">
        <f t="shared" si="23"/>
        <v>9444.6937687470036</v>
      </c>
      <c r="O256" s="1">
        <f t="shared" si="21"/>
        <v>0.26053088137238944</v>
      </c>
    </row>
    <row r="257" spans="5:15" x14ac:dyDescent="0.2">
      <c r="E257" s="7"/>
      <c r="J257">
        <v>1988</v>
      </c>
      <c r="K257">
        <v>4</v>
      </c>
      <c r="M257">
        <f>L255+2/3*(L258-L255)</f>
        <v>9.155813665645308</v>
      </c>
      <c r="N257" s="1">
        <f t="shared" si="23"/>
        <v>9469.3321940825845</v>
      </c>
      <c r="O257" s="1">
        <f t="shared" si="21"/>
        <v>0.26053088137221181</v>
      </c>
    </row>
    <row r="258" spans="5:15" x14ac:dyDescent="0.2">
      <c r="E258" s="7"/>
      <c r="J258">
        <v>1988</v>
      </c>
      <c r="K258">
        <v>5</v>
      </c>
      <c r="L258" s="1">
        <f>G87</f>
        <v>9.1584189744590319</v>
      </c>
      <c r="M258" s="1">
        <f>L258</f>
        <v>9.1584189744590319</v>
      </c>
      <c r="N258" s="1">
        <f t="shared" si="23"/>
        <v>9494.0348938158368</v>
      </c>
      <c r="O258" s="1">
        <f t="shared" si="21"/>
        <v>0.26053088137238944</v>
      </c>
    </row>
    <row r="259" spans="5:15" x14ac:dyDescent="0.2">
      <c r="E259" s="7"/>
      <c r="J259">
        <v>1988</v>
      </c>
      <c r="K259">
        <v>6</v>
      </c>
      <c r="M259">
        <f>L258+1/3*(L261-L258)</f>
        <v>9.1610092677106056</v>
      </c>
      <c r="N259" s="1">
        <f t="shared" si="23"/>
        <v>9518.6591065292469</v>
      </c>
      <c r="O259" s="1">
        <f t="shared" si="21"/>
        <v>0.25902932515737831</v>
      </c>
    </row>
    <row r="260" spans="5:15" x14ac:dyDescent="0.2">
      <c r="E260" s="7"/>
      <c r="J260">
        <v>1988</v>
      </c>
      <c r="K260">
        <v>7</v>
      </c>
      <c r="M260">
        <f>L258+2/3*(L261-L258)</f>
        <v>9.1635995609621794</v>
      </c>
      <c r="N260" s="1">
        <f t="shared" si="23"/>
        <v>9543.3471858555931</v>
      </c>
      <c r="O260" s="1">
        <f t="shared" si="21"/>
        <v>0.25902932515737831</v>
      </c>
    </row>
    <row r="261" spans="5:15" x14ac:dyDescent="0.2">
      <c r="E261" s="7"/>
      <c r="J261">
        <v>1988</v>
      </c>
      <c r="K261">
        <v>8</v>
      </c>
      <c r="L261" s="1">
        <f>G88</f>
        <v>9.1661898542137532</v>
      </c>
      <c r="M261" s="1">
        <f>L261</f>
        <v>9.1661898542137532</v>
      </c>
      <c r="N261" s="1">
        <f t="shared" si="23"/>
        <v>9568.0992974425735</v>
      </c>
      <c r="O261" s="1">
        <f t="shared" ref="O261:O324" si="24">(M261-M260)*100</f>
        <v>0.25902932515737831</v>
      </c>
    </row>
    <row r="262" spans="5:15" x14ac:dyDescent="0.2">
      <c r="E262" s="7"/>
      <c r="J262">
        <v>1988</v>
      </c>
      <c r="K262">
        <v>9</v>
      </c>
      <c r="M262">
        <f>L261+1/3*(L264-L261)</f>
        <v>9.1687750440657929</v>
      </c>
      <c r="N262" s="1">
        <f t="shared" si="23"/>
        <v>9592.8666510114072</v>
      </c>
      <c r="O262" s="1">
        <f t="shared" si="24"/>
        <v>0.25851898520397043</v>
      </c>
    </row>
    <row r="263" spans="5:15" x14ac:dyDescent="0.2">
      <c r="E263" s="7"/>
      <c r="J263">
        <v>1988</v>
      </c>
      <c r="K263">
        <v>10</v>
      </c>
      <c r="M263">
        <f>L261+2/3*(L264-L261)</f>
        <v>9.1713602339178344</v>
      </c>
      <c r="N263" s="1">
        <f t="shared" si="23"/>
        <v>9617.6981157254031</v>
      </c>
      <c r="O263" s="1">
        <f t="shared" si="24"/>
        <v>0.25851898520414807</v>
      </c>
    </row>
    <row r="264" spans="5:15" x14ac:dyDescent="0.2">
      <c r="E264" s="7"/>
      <c r="J264">
        <v>1988</v>
      </c>
      <c r="K264">
        <v>11</v>
      </c>
      <c r="L264" s="1">
        <f>G89</f>
        <v>9.1739454237698741</v>
      </c>
      <c r="M264" s="1">
        <f>L264</f>
        <v>9.1739454237698741</v>
      </c>
      <c r="N264" s="1">
        <f t="shared" si="23"/>
        <v>9642.5938575384243</v>
      </c>
      <c r="O264" s="1">
        <f t="shared" si="24"/>
        <v>0.25851898520397043</v>
      </c>
    </row>
    <row r="265" spans="5:15" x14ac:dyDescent="0.2">
      <c r="E265" s="7"/>
      <c r="J265">
        <v>1988</v>
      </c>
      <c r="K265">
        <v>12</v>
      </c>
      <c r="M265">
        <f>L264+1/3*(L267-L264)</f>
        <v>9.1765104369190578</v>
      </c>
      <c r="N265" s="1">
        <f t="shared" si="23"/>
        <v>9667.3589854365146</v>
      </c>
      <c r="O265" s="1">
        <f t="shared" si="24"/>
        <v>0.25650131491836703</v>
      </c>
    </row>
    <row r="266" spans="5:15" x14ac:dyDescent="0.2">
      <c r="E266" s="7"/>
      <c r="J266">
        <v>1989</v>
      </c>
      <c r="K266">
        <v>1</v>
      </c>
      <c r="M266">
        <f>L264+2/3*(L267-L264)</f>
        <v>9.1790754500682397</v>
      </c>
      <c r="N266" s="1">
        <f t="shared" si="23"/>
        <v>9692.1877177514962</v>
      </c>
      <c r="O266" s="1">
        <f t="shared" si="24"/>
        <v>0.25650131491818939</v>
      </c>
    </row>
    <row r="267" spans="5:15" x14ac:dyDescent="0.2">
      <c r="E267" s="7"/>
      <c r="J267">
        <v>1989</v>
      </c>
      <c r="K267">
        <v>2</v>
      </c>
      <c r="L267" s="1">
        <f>G90</f>
        <v>9.1816404632174233</v>
      </c>
      <c r="M267" s="1">
        <f>L267</f>
        <v>9.1816404632174233</v>
      </c>
      <c r="N267" s="1">
        <f t="shared" si="23"/>
        <v>9717.0802178389877</v>
      </c>
      <c r="O267" s="1">
        <f t="shared" si="24"/>
        <v>0.25650131491836703</v>
      </c>
    </row>
    <row r="268" spans="5:15" x14ac:dyDescent="0.2">
      <c r="E268" s="7"/>
      <c r="J268">
        <v>1989</v>
      </c>
      <c r="K268">
        <v>3</v>
      </c>
      <c r="M268">
        <f>L267+1/3*(L270-L267)</f>
        <v>9.18418492266062</v>
      </c>
      <c r="N268" s="1">
        <f t="shared" si="23"/>
        <v>9741.8364165748608</v>
      </c>
      <c r="O268" s="1">
        <f t="shared" si="24"/>
        <v>0.25444594431967005</v>
      </c>
    </row>
    <row r="269" spans="5:15" x14ac:dyDescent="0.2">
      <c r="E269" s="7"/>
      <c r="J269">
        <v>1989</v>
      </c>
      <c r="K269">
        <v>4</v>
      </c>
      <c r="M269">
        <f>L267+2/3*(L270-L267)</f>
        <v>9.1867293821038167</v>
      </c>
      <c r="N269" s="1">
        <f t="shared" si="23"/>
        <v>9766.6556866616029</v>
      </c>
      <c r="O269" s="1">
        <f t="shared" si="24"/>
        <v>0.25444594431967005</v>
      </c>
    </row>
    <row r="270" spans="5:15" x14ac:dyDescent="0.2">
      <c r="E270" s="7"/>
      <c r="J270">
        <v>1989</v>
      </c>
      <c r="K270">
        <v>5</v>
      </c>
      <c r="L270" s="1">
        <f>G91</f>
        <v>9.1892738415470134</v>
      </c>
      <c r="M270" s="1">
        <f>L270</f>
        <v>9.1892738415470134</v>
      </c>
      <c r="N270" s="1">
        <f t="shared" si="23"/>
        <v>9791.5381887860549</v>
      </c>
      <c r="O270" s="1">
        <f t="shared" si="24"/>
        <v>0.25444594431967005</v>
      </c>
    </row>
    <row r="271" spans="5:15" x14ac:dyDescent="0.2">
      <c r="E271" s="7"/>
      <c r="J271">
        <v>1989</v>
      </c>
      <c r="K271">
        <v>6</v>
      </c>
      <c r="M271">
        <f>L270+1/3*(L273-L270)</f>
        <v>9.1914844384407797</v>
      </c>
      <c r="N271" s="1">
        <f t="shared" si="23"/>
        <v>9813.2072746740942</v>
      </c>
      <c r="O271" s="1">
        <f t="shared" si="24"/>
        <v>0.22105968937662368</v>
      </c>
    </row>
    <row r="272" spans="5:15" x14ac:dyDescent="0.2">
      <c r="E272" s="7"/>
      <c r="J272">
        <v>1989</v>
      </c>
      <c r="K272">
        <v>7</v>
      </c>
      <c r="M272">
        <f>L270+2/3*(L273-L270)</f>
        <v>9.1936950353345477</v>
      </c>
      <c r="N272" s="1">
        <f t="shared" si="23"/>
        <v>9834.9243151607188</v>
      </c>
      <c r="O272" s="1">
        <f t="shared" si="24"/>
        <v>0.22105968937680132</v>
      </c>
    </row>
    <row r="273" spans="5:15" x14ac:dyDescent="0.2">
      <c r="E273" s="7"/>
      <c r="J273">
        <v>1989</v>
      </c>
      <c r="K273">
        <v>8</v>
      </c>
      <c r="L273" s="1">
        <f>G92</f>
        <v>9.1959056322283139</v>
      </c>
      <c r="M273" s="1">
        <f>L273</f>
        <v>9.1959056322283139</v>
      </c>
      <c r="N273" s="1">
        <f t="shared" si="23"/>
        <v>9856.6894163714423</v>
      </c>
      <c r="O273" s="1">
        <f t="shared" si="24"/>
        <v>0.22105968937662368</v>
      </c>
    </row>
    <row r="274" spans="5:15" x14ac:dyDescent="0.2">
      <c r="J274">
        <v>1989</v>
      </c>
      <c r="K274">
        <v>9</v>
      </c>
      <c r="M274">
        <f>L273+1/3*(L276-L273)</f>
        <v>9.1984521549270308</v>
      </c>
      <c r="N274" s="1">
        <f t="shared" si="23"/>
        <v>9881.8216860706325</v>
      </c>
      <c r="O274" s="1">
        <f t="shared" si="24"/>
        <v>0.25465226987169132</v>
      </c>
    </row>
    <row r="275" spans="5:15" x14ac:dyDescent="0.2">
      <c r="J275">
        <v>1989</v>
      </c>
      <c r="K275">
        <v>10</v>
      </c>
      <c r="M275">
        <f>L273+2/3*(L276-L273)</f>
        <v>9.200998677625746</v>
      </c>
      <c r="N275" s="1">
        <f t="shared" si="23"/>
        <v>9907.0180372228751</v>
      </c>
      <c r="O275" s="1">
        <f t="shared" si="24"/>
        <v>0.25465226987151368</v>
      </c>
    </row>
    <row r="276" spans="5:15" x14ac:dyDescent="0.2">
      <c r="J276">
        <v>1989</v>
      </c>
      <c r="K276">
        <v>11</v>
      </c>
      <c r="L276" s="1">
        <f>G93</f>
        <v>9.2035452003244629</v>
      </c>
      <c r="M276" s="1">
        <f>L276</f>
        <v>9.2035452003244629</v>
      </c>
      <c r="N276" s="1">
        <f t="shared" ref="N276:N339" si="25">EXP(M276)</f>
        <v>9932.2786332210289</v>
      </c>
      <c r="O276" s="1">
        <f t="shared" si="24"/>
        <v>0.25465226987169132</v>
      </c>
    </row>
    <row r="277" spans="5:15" x14ac:dyDescent="0.2">
      <c r="J277">
        <v>1989</v>
      </c>
      <c r="K277">
        <v>12</v>
      </c>
      <c r="M277">
        <f>L276+1/3*(L279-L276)</f>
        <v>9.2060291362661655</v>
      </c>
      <c r="N277" s="1">
        <f t="shared" si="25"/>
        <v>9956.98044325726</v>
      </c>
      <c r="O277" s="1">
        <f t="shared" si="24"/>
        <v>0.24839359417025975</v>
      </c>
    </row>
    <row r="278" spans="5:15" x14ac:dyDescent="0.2">
      <c r="J278">
        <v>1990</v>
      </c>
      <c r="K278">
        <v>1</v>
      </c>
      <c r="M278">
        <f>L276+2/3*(L279-L276)</f>
        <v>9.2085130722078699</v>
      </c>
      <c r="N278" s="1">
        <f t="shared" si="25"/>
        <v>9981.743687274733</v>
      </c>
      <c r="O278" s="1">
        <f t="shared" si="24"/>
        <v>0.24839359417043738</v>
      </c>
    </row>
    <row r="279" spans="5:15" x14ac:dyDescent="0.2">
      <c r="J279">
        <v>1990</v>
      </c>
      <c r="K279">
        <v>2</v>
      </c>
      <c r="L279" s="1">
        <f>G94</f>
        <v>9.2109970081495725</v>
      </c>
      <c r="M279" s="1">
        <f>L279</f>
        <v>9.2109970081495725</v>
      </c>
      <c r="N279" s="1">
        <f t="shared" si="25"/>
        <v>10006.568518061167</v>
      </c>
      <c r="O279" s="1">
        <f t="shared" si="24"/>
        <v>0.24839359417025975</v>
      </c>
    </row>
    <row r="280" spans="5:15" x14ac:dyDescent="0.2">
      <c r="J280">
        <v>1990</v>
      </c>
      <c r="K280">
        <v>3</v>
      </c>
      <c r="M280">
        <f>L279+1/3*(L282-L279)</f>
        <v>9.2134075210004873</v>
      </c>
      <c r="N280" s="1">
        <f t="shared" si="25"/>
        <v>10030.718575385476</v>
      </c>
      <c r="O280" s="1">
        <f t="shared" si="24"/>
        <v>0.24105128509148699</v>
      </c>
    </row>
    <row r="281" spans="5:15" x14ac:dyDescent="0.2">
      <c r="J281">
        <v>1990</v>
      </c>
      <c r="K281">
        <v>4</v>
      </c>
      <c r="M281">
        <f>L279+2/3*(L282-L279)</f>
        <v>9.215818033851404</v>
      </c>
      <c r="N281" s="1">
        <f t="shared" si="25"/>
        <v>10054.926916952569</v>
      </c>
      <c r="O281" s="1">
        <f t="shared" si="24"/>
        <v>0.24105128509166462</v>
      </c>
    </row>
    <row r="282" spans="5:15" x14ac:dyDescent="0.2">
      <c r="J282">
        <v>1990</v>
      </c>
      <c r="K282">
        <v>5</v>
      </c>
      <c r="L282" s="1">
        <f>G95</f>
        <v>9.2182285467023188</v>
      </c>
      <c r="M282" s="1">
        <f>L282</f>
        <v>9.2182285467023188</v>
      </c>
      <c r="N282" s="1">
        <f t="shared" si="25"/>
        <v>10079.193683426794</v>
      </c>
      <c r="O282" s="1">
        <f t="shared" si="24"/>
        <v>0.24105128509148699</v>
      </c>
    </row>
    <row r="283" spans="5:15" x14ac:dyDescent="0.2">
      <c r="J283">
        <v>1990</v>
      </c>
      <c r="K283">
        <v>6</v>
      </c>
      <c r="M283">
        <f>L282+1/3*(L285-L282)</f>
        <v>9.2205431724726257</v>
      </c>
      <c r="N283" s="1">
        <f t="shared" si="25"/>
        <v>10102.550265315816</v>
      </c>
      <c r="O283" s="1">
        <f t="shared" si="24"/>
        <v>0.23146257703068329</v>
      </c>
    </row>
    <row r="284" spans="5:15" x14ac:dyDescent="0.2">
      <c r="J284">
        <v>1990</v>
      </c>
      <c r="K284">
        <v>7</v>
      </c>
      <c r="M284">
        <f>L282+2/3*(L285-L282)</f>
        <v>9.2228577982429343</v>
      </c>
      <c r="N284" s="1">
        <f t="shared" si="25"/>
        <v>10125.960971565859</v>
      </c>
      <c r="O284" s="1">
        <f t="shared" si="24"/>
        <v>0.23146257703086093</v>
      </c>
    </row>
    <row r="285" spans="5:15" x14ac:dyDescent="0.2">
      <c r="J285">
        <v>1990</v>
      </c>
      <c r="K285">
        <v>8</v>
      </c>
      <c r="L285" s="1">
        <f>G96</f>
        <v>9.2251724240132411</v>
      </c>
      <c r="M285" s="1">
        <f>L285</f>
        <v>9.2251724240132411</v>
      </c>
      <c r="N285" s="1">
        <f t="shared" si="25"/>
        <v>10149.425927599625</v>
      </c>
      <c r="O285" s="1">
        <f t="shared" si="24"/>
        <v>0.23146257703068329</v>
      </c>
    </row>
    <row r="286" spans="5:15" x14ac:dyDescent="0.2">
      <c r="J286">
        <v>1990</v>
      </c>
      <c r="K286">
        <v>9</v>
      </c>
      <c r="M286">
        <f>L285+1/3*(L288-L285)</f>
        <v>9.2273917365791718</v>
      </c>
      <c r="N286" s="1">
        <f t="shared" si="25"/>
        <v>10171.975689327059</v>
      </c>
      <c r="O286" s="1">
        <f t="shared" si="24"/>
        <v>0.22193125659306645</v>
      </c>
    </row>
    <row r="287" spans="5:15" x14ac:dyDescent="0.2">
      <c r="J287">
        <v>1990</v>
      </c>
      <c r="K287">
        <v>10</v>
      </c>
      <c r="M287">
        <f>L285+2/3*(L288-L285)</f>
        <v>9.2296110491451024</v>
      </c>
      <c r="N287" s="1">
        <f t="shared" si="25"/>
        <v>10194.575551597871</v>
      </c>
      <c r="O287" s="1">
        <f t="shared" si="24"/>
        <v>0.22193125659306645</v>
      </c>
    </row>
    <row r="288" spans="5:15" x14ac:dyDescent="0.2">
      <c r="J288">
        <v>1990</v>
      </c>
      <c r="K288">
        <v>11</v>
      </c>
      <c r="L288" s="1">
        <f>G97</f>
        <v>9.2318303617110331</v>
      </c>
      <c r="M288" s="1">
        <f>L288</f>
        <v>9.2318303617110331</v>
      </c>
      <c r="N288" s="1">
        <f t="shared" si="25"/>
        <v>10217.225625724301</v>
      </c>
      <c r="O288" s="1">
        <f t="shared" si="24"/>
        <v>0.22193125659306645</v>
      </c>
    </row>
    <row r="289" spans="10:15" x14ac:dyDescent="0.2">
      <c r="J289">
        <v>1990</v>
      </c>
      <c r="K289">
        <v>12</v>
      </c>
      <c r="M289">
        <f>L288+1/3*(L291-L288)</f>
        <v>9.2339697022347114</v>
      </c>
      <c r="N289" s="1">
        <f t="shared" si="25"/>
        <v>10239.107148213296</v>
      </c>
      <c r="O289" s="1">
        <f t="shared" si="24"/>
        <v>0.2139340523678257</v>
      </c>
    </row>
    <row r="290" spans="10:15" x14ac:dyDescent="0.2">
      <c r="J290">
        <v>1991</v>
      </c>
      <c r="K290">
        <v>1</v>
      </c>
      <c r="M290">
        <f>L288+2/3*(L291-L288)</f>
        <v>9.2361090427583914</v>
      </c>
      <c r="N290" s="1">
        <f t="shared" si="25"/>
        <v>10261.035532839249</v>
      </c>
      <c r="O290" s="1">
        <f t="shared" si="24"/>
        <v>0.21393405236800334</v>
      </c>
    </row>
    <row r="291" spans="10:15" x14ac:dyDescent="0.2">
      <c r="J291">
        <v>1991</v>
      </c>
      <c r="K291">
        <v>2</v>
      </c>
      <c r="L291" s="1">
        <f>G98</f>
        <v>9.2382483832820697</v>
      </c>
      <c r="M291" s="1">
        <f>L291</f>
        <v>9.2382483832820697</v>
      </c>
      <c r="N291" s="1">
        <f t="shared" si="25"/>
        <v>10283.010879963511</v>
      </c>
      <c r="O291" s="1">
        <f t="shared" si="24"/>
        <v>0.2139340523678257</v>
      </c>
    </row>
    <row r="292" spans="10:15" x14ac:dyDescent="0.2">
      <c r="J292">
        <v>1991</v>
      </c>
      <c r="K292">
        <v>3</v>
      </c>
      <c r="M292">
        <f>L291+1/3*(L294-L291)</f>
        <v>9.2403116974746204</v>
      </c>
      <c r="N292" s="1">
        <f t="shared" si="25"/>
        <v>10304.249866070029</v>
      </c>
      <c r="O292" s="1">
        <f t="shared" si="24"/>
        <v>0.20633141925507914</v>
      </c>
    </row>
    <row r="293" spans="10:15" x14ac:dyDescent="0.2">
      <c r="J293">
        <v>1991</v>
      </c>
      <c r="K293">
        <v>4</v>
      </c>
      <c r="M293">
        <f>L291+2/3*(L294-L291)</f>
        <v>9.2423750116671695</v>
      </c>
      <c r="N293" s="1">
        <f t="shared" si="25"/>
        <v>10325.532720119108</v>
      </c>
      <c r="O293" s="1">
        <f t="shared" si="24"/>
        <v>0.2063314192549015</v>
      </c>
    </row>
    <row r="294" spans="10:15" x14ac:dyDescent="0.2">
      <c r="J294">
        <v>1991</v>
      </c>
      <c r="K294">
        <v>5</v>
      </c>
      <c r="L294" s="1">
        <f>G99</f>
        <v>9.2444383258597203</v>
      </c>
      <c r="M294" s="1">
        <f>L294</f>
        <v>9.2444383258597203</v>
      </c>
      <c r="N294" s="1">
        <f t="shared" si="25"/>
        <v>10346.859532717577</v>
      </c>
      <c r="O294" s="1">
        <f t="shared" si="24"/>
        <v>0.20633141925507914</v>
      </c>
    </row>
    <row r="295" spans="10:15" x14ac:dyDescent="0.2">
      <c r="J295">
        <v>1991</v>
      </c>
      <c r="K295">
        <v>6</v>
      </c>
      <c r="M295">
        <f>L294+1/3*(L297-L294)</f>
        <v>9.2464465497904929</v>
      </c>
      <c r="N295" s="1">
        <f t="shared" si="25"/>
        <v>10367.65922186591</v>
      </c>
      <c r="O295" s="1">
        <f t="shared" si="24"/>
        <v>0.20082239307726013</v>
      </c>
    </row>
    <row r="296" spans="10:15" x14ac:dyDescent="0.2">
      <c r="J296">
        <v>1991</v>
      </c>
      <c r="K296">
        <v>7</v>
      </c>
      <c r="M296">
        <f>L294+2/3*(L297-L294)</f>
        <v>9.2484547737212672</v>
      </c>
      <c r="N296" s="1">
        <f t="shared" si="25"/>
        <v>10388.500723418041</v>
      </c>
      <c r="O296" s="1">
        <f t="shared" si="24"/>
        <v>0.20082239307743777</v>
      </c>
    </row>
    <row r="297" spans="10:15" x14ac:dyDescent="0.2">
      <c r="J297">
        <v>1991</v>
      </c>
      <c r="K297">
        <v>8</v>
      </c>
      <c r="L297" s="1">
        <f>G100</f>
        <v>9.2504629976520398</v>
      </c>
      <c r="M297" s="1">
        <f>L297</f>
        <v>9.2504629976520398</v>
      </c>
      <c r="N297" s="1">
        <f t="shared" si="25"/>
        <v>10409.38412142698</v>
      </c>
      <c r="O297" s="1">
        <f t="shared" si="24"/>
        <v>0.20082239307726013</v>
      </c>
    </row>
    <row r="298" spans="10:15" x14ac:dyDescent="0.2">
      <c r="J298">
        <v>1991</v>
      </c>
      <c r="K298">
        <v>9</v>
      </c>
      <c r="M298">
        <f>L297+1/3*(L300-L297)</f>
        <v>9.2524507330796517</v>
      </c>
      <c r="N298" s="1">
        <f t="shared" si="25"/>
        <v>10430.095800874784</v>
      </c>
      <c r="O298" s="1">
        <f t="shared" si="24"/>
        <v>0.19877354276118808</v>
      </c>
    </row>
    <row r="299" spans="10:15" x14ac:dyDescent="0.2">
      <c r="J299">
        <v>1991</v>
      </c>
      <c r="K299">
        <v>10</v>
      </c>
      <c r="M299">
        <f>L297+2/3*(L300-L297)</f>
        <v>9.2544384685072636</v>
      </c>
      <c r="N299" s="1">
        <f t="shared" si="25"/>
        <v>10450.848690605591</v>
      </c>
      <c r="O299" s="1">
        <f t="shared" si="24"/>
        <v>0.19877354276118808</v>
      </c>
    </row>
    <row r="300" spans="10:15" x14ac:dyDescent="0.2">
      <c r="J300">
        <v>1991</v>
      </c>
      <c r="K300">
        <v>11</v>
      </c>
      <c r="L300" s="1">
        <f>G101</f>
        <v>9.2564262039348755</v>
      </c>
      <c r="M300" s="1">
        <f>L300</f>
        <v>9.2564262039348755</v>
      </c>
      <c r="N300" s="1">
        <f t="shared" si="25"/>
        <v>10471.642872616012</v>
      </c>
      <c r="O300" s="1">
        <f t="shared" si="24"/>
        <v>0.19877354276118808</v>
      </c>
    </row>
    <row r="301" spans="10:15" x14ac:dyDescent="0.2">
      <c r="J301">
        <v>1991</v>
      </c>
      <c r="K301">
        <v>12</v>
      </c>
      <c r="M301">
        <f>L300+1/3*(L303-L300)</f>
        <v>9.2583975077491125</v>
      </c>
      <c r="N301" s="1">
        <f t="shared" si="25"/>
        <v>10492.306022133373</v>
      </c>
      <c r="O301" s="1">
        <f t="shared" si="24"/>
        <v>0.19713038142370465</v>
      </c>
    </row>
    <row r="302" spans="10:15" x14ac:dyDescent="0.2">
      <c r="J302">
        <v>1992</v>
      </c>
      <c r="K302">
        <v>1</v>
      </c>
      <c r="M302">
        <f>L300+2/3*(L303-L300)</f>
        <v>9.2603688115633496</v>
      </c>
      <c r="N302" s="1">
        <f t="shared" si="25"/>
        <v>10513.009945171489</v>
      </c>
      <c r="O302" s="1">
        <f t="shared" si="24"/>
        <v>0.19713038142370465</v>
      </c>
    </row>
    <row r="303" spans="10:15" x14ac:dyDescent="0.2">
      <c r="J303">
        <v>1992</v>
      </c>
      <c r="K303">
        <v>2</v>
      </c>
      <c r="L303" s="1">
        <f>G102</f>
        <v>9.2623401153775866</v>
      </c>
      <c r="M303" s="1">
        <f>L303</f>
        <v>9.2623401153775866</v>
      </c>
      <c r="N303" s="1">
        <f t="shared" si="25"/>
        <v>10533.754722186628</v>
      </c>
      <c r="O303" s="1">
        <f t="shared" si="24"/>
        <v>0.19713038142370465</v>
      </c>
    </row>
    <row r="304" spans="10:15" x14ac:dyDescent="0.2">
      <c r="J304">
        <v>1992</v>
      </c>
      <c r="K304">
        <v>3</v>
      </c>
      <c r="M304">
        <f>L303+1/3*(L306-L303)</f>
        <v>9.2643227781114472</v>
      </c>
      <c r="N304" s="1">
        <f t="shared" si="25"/>
        <v>10554.660322651178</v>
      </c>
      <c r="O304" s="1">
        <f t="shared" si="24"/>
        <v>0.19826627338606073</v>
      </c>
    </row>
    <row r="305" spans="10:15" x14ac:dyDescent="0.2">
      <c r="J305">
        <v>1992</v>
      </c>
      <c r="K305">
        <v>4</v>
      </c>
      <c r="M305">
        <f>L303+2/3*(L306-L303)</f>
        <v>9.2663054408453078</v>
      </c>
      <c r="N305" s="1">
        <f t="shared" si="25"/>
        <v>10575.60741298732</v>
      </c>
      <c r="O305" s="1">
        <f t="shared" si="24"/>
        <v>0.19826627338606073</v>
      </c>
    </row>
    <row r="306" spans="10:15" x14ac:dyDescent="0.2">
      <c r="J306">
        <v>1992</v>
      </c>
      <c r="K306">
        <v>5</v>
      </c>
      <c r="L306" s="1">
        <f>G103</f>
        <v>9.2682881035791684</v>
      </c>
      <c r="M306" s="1">
        <f>L306</f>
        <v>9.2682881035791684</v>
      </c>
      <c r="N306" s="1">
        <f t="shared" si="25"/>
        <v>10596.596075537074</v>
      </c>
      <c r="O306" s="1">
        <f t="shared" si="24"/>
        <v>0.19826627338606073</v>
      </c>
    </row>
    <row r="307" spans="10:15" x14ac:dyDescent="0.2">
      <c r="J307">
        <v>1992</v>
      </c>
      <c r="K307">
        <v>6</v>
      </c>
      <c r="M307">
        <f>L306+1/3*(L309-L306)</f>
        <v>9.2703004779485703</v>
      </c>
      <c r="N307" s="1">
        <f t="shared" si="25"/>
        <v>10617.941864538148</v>
      </c>
      <c r="O307" s="1">
        <f t="shared" si="24"/>
        <v>0.20123743694018259</v>
      </c>
    </row>
    <row r="308" spans="10:15" x14ac:dyDescent="0.2">
      <c r="J308">
        <v>1992</v>
      </c>
      <c r="K308">
        <v>7</v>
      </c>
      <c r="M308">
        <f>L306+2/3*(L309-L306)</f>
        <v>9.2723128523179721</v>
      </c>
      <c r="N308" s="1">
        <f t="shared" si="25"/>
        <v>10639.330652508403</v>
      </c>
      <c r="O308" s="1">
        <f t="shared" si="24"/>
        <v>0.20123743694018259</v>
      </c>
    </row>
    <row r="309" spans="10:15" x14ac:dyDescent="0.2">
      <c r="J309">
        <v>1992</v>
      </c>
      <c r="K309">
        <v>8</v>
      </c>
      <c r="L309" s="1">
        <f>G104</f>
        <v>9.2743252266873739</v>
      </c>
      <c r="M309" s="1">
        <f>L309</f>
        <v>9.2743252266873739</v>
      </c>
      <c r="N309" s="1">
        <f t="shared" si="25"/>
        <v>10660.762526064986</v>
      </c>
      <c r="O309" s="1">
        <f t="shared" si="24"/>
        <v>0.20123743694018259</v>
      </c>
    </row>
    <row r="310" spans="10:15" x14ac:dyDescent="0.2">
      <c r="J310">
        <v>1992</v>
      </c>
      <c r="K310">
        <v>9</v>
      </c>
      <c r="M310">
        <f>L309+1/3*(L312-L309)</f>
        <v>9.2763533321039837</v>
      </c>
      <c r="N310" s="1">
        <f t="shared" si="25"/>
        <v>10682.405616104808</v>
      </c>
      <c r="O310" s="1">
        <f t="shared" si="24"/>
        <v>0.20281054166098045</v>
      </c>
    </row>
    <row r="311" spans="10:15" x14ac:dyDescent="0.2">
      <c r="J311">
        <v>1992</v>
      </c>
      <c r="K311">
        <v>10</v>
      </c>
      <c r="M311">
        <f>L309+2/3*(L312-L309)</f>
        <v>9.2783814375205917</v>
      </c>
      <c r="N311" s="1">
        <f t="shared" si="25"/>
        <v>10704.092645154167</v>
      </c>
      <c r="O311" s="1">
        <f t="shared" si="24"/>
        <v>0.20281054166080281</v>
      </c>
    </row>
    <row r="312" spans="10:15" x14ac:dyDescent="0.2">
      <c r="J312">
        <v>1992</v>
      </c>
      <c r="K312">
        <v>11</v>
      </c>
      <c r="L312" s="1">
        <f>G105</f>
        <v>9.2804095429372016</v>
      </c>
      <c r="M312" s="1">
        <f>L312</f>
        <v>9.2804095429372016</v>
      </c>
      <c r="N312" s="1">
        <f t="shared" si="25"/>
        <v>10725.823702416466</v>
      </c>
      <c r="O312" s="1">
        <f t="shared" si="24"/>
        <v>0.20281054166098045</v>
      </c>
    </row>
    <row r="313" spans="10:15" x14ac:dyDescent="0.2">
      <c r="J313">
        <v>1992</v>
      </c>
      <c r="K313">
        <v>12</v>
      </c>
      <c r="M313">
        <f>L312+1/3*(L315-L312)</f>
        <v>9.2824549262234939</v>
      </c>
      <c r="N313" s="1">
        <f t="shared" si="25"/>
        <v>10747.784574493176</v>
      </c>
      <c r="O313" s="1">
        <f t="shared" si="24"/>
        <v>0.20453832862923349</v>
      </c>
    </row>
    <row r="314" spans="10:15" x14ac:dyDescent="0.2">
      <c r="J314">
        <v>1993</v>
      </c>
      <c r="K314">
        <v>1</v>
      </c>
      <c r="M314">
        <f>L312+2/3*(L315-L312)</f>
        <v>9.2845003095097844</v>
      </c>
      <c r="N314" s="1">
        <f t="shared" si="25"/>
        <v>10769.790410939577</v>
      </c>
      <c r="O314" s="1">
        <f t="shared" si="24"/>
        <v>0.20453832862905585</v>
      </c>
    </row>
    <row r="315" spans="10:15" x14ac:dyDescent="0.2">
      <c r="J315">
        <v>1993</v>
      </c>
      <c r="K315">
        <v>2</v>
      </c>
      <c r="L315" s="1">
        <f>G106</f>
        <v>9.2865456927960768</v>
      </c>
      <c r="M315" s="1">
        <f>L315</f>
        <v>9.2865456927960768</v>
      </c>
      <c r="N315" s="1">
        <f t="shared" si="25"/>
        <v>10791.841303819194</v>
      </c>
      <c r="O315" s="1">
        <f t="shared" si="24"/>
        <v>0.20453832862923349</v>
      </c>
    </row>
    <row r="316" spans="10:15" x14ac:dyDescent="0.2">
      <c r="J316">
        <v>1993</v>
      </c>
      <c r="K316">
        <v>3</v>
      </c>
      <c r="M316">
        <f>L315+1/3*(L318-L315)</f>
        <v>9.2886338498365841</v>
      </c>
      <c r="N316" s="1">
        <f t="shared" si="25"/>
        <v>10814.399907974803</v>
      </c>
      <c r="O316" s="1">
        <f t="shared" si="24"/>
        <v>0.20881570405073546</v>
      </c>
    </row>
    <row r="317" spans="10:15" x14ac:dyDescent="0.2">
      <c r="J317">
        <v>1993</v>
      </c>
      <c r="K317">
        <v>4</v>
      </c>
      <c r="M317">
        <f>L315+2/3*(L318-L315)</f>
        <v>9.2907220068770915</v>
      </c>
      <c r="N317" s="1">
        <f t="shared" si="25"/>
        <v>10837.005667255024</v>
      </c>
      <c r="O317" s="1">
        <f t="shared" si="24"/>
        <v>0.20881570405073546</v>
      </c>
    </row>
    <row r="318" spans="10:15" x14ac:dyDescent="0.2">
      <c r="J318">
        <v>1993</v>
      </c>
      <c r="K318">
        <v>5</v>
      </c>
      <c r="L318" s="1">
        <f>G107</f>
        <v>9.2928101639175988</v>
      </c>
      <c r="M318" s="1">
        <f>L318</f>
        <v>9.2928101639175988</v>
      </c>
      <c r="N318" s="1">
        <f t="shared" si="25"/>
        <v>10859.658680230037</v>
      </c>
      <c r="O318" s="1">
        <f t="shared" si="24"/>
        <v>0.20881570405073546</v>
      </c>
    </row>
    <row r="319" spans="10:15" x14ac:dyDescent="0.2">
      <c r="J319">
        <v>1993</v>
      </c>
      <c r="K319">
        <v>6</v>
      </c>
      <c r="M319">
        <f>L318+1/3*(L321-L318)</f>
        <v>9.2949160276260425</v>
      </c>
      <c r="N319" s="1">
        <f t="shared" si="25"/>
        <v>10882.551737700023</v>
      </c>
      <c r="O319" s="1">
        <f t="shared" si="24"/>
        <v>0.21058637084436782</v>
      </c>
    </row>
    <row r="320" spans="10:15" x14ac:dyDescent="0.2">
      <c r="J320">
        <v>1993</v>
      </c>
      <c r="K320">
        <v>7</v>
      </c>
      <c r="M320">
        <f>L318+2/3*(L321-L318)</f>
        <v>9.2970218913344862</v>
      </c>
      <c r="N320" s="1">
        <f t="shared" si="25"/>
        <v>10905.493055626046</v>
      </c>
      <c r="O320" s="1">
        <f t="shared" si="24"/>
        <v>0.21058637084436782</v>
      </c>
    </row>
    <row r="321" spans="10:15" x14ac:dyDescent="0.2">
      <c r="J321">
        <v>1993</v>
      </c>
      <c r="K321">
        <v>8</v>
      </c>
      <c r="L321" s="1">
        <f>G108</f>
        <v>9.2991277550429299</v>
      </c>
      <c r="M321" s="1">
        <f>L321</f>
        <v>9.2991277550429299</v>
      </c>
      <c r="N321" s="1">
        <f t="shared" si="25"/>
        <v>10928.482735745136</v>
      </c>
      <c r="O321" s="1">
        <f t="shared" si="24"/>
        <v>0.21058637084436782</v>
      </c>
    </row>
    <row r="322" spans="10:15" x14ac:dyDescent="0.2">
      <c r="J322">
        <v>1993</v>
      </c>
      <c r="K322">
        <v>9</v>
      </c>
      <c r="M322">
        <f>L321+1/3*(L324-L321)</f>
        <v>9.3012501498866076</v>
      </c>
      <c r="N322" s="1">
        <f t="shared" si="25"/>
        <v>10951.701922577888</v>
      </c>
      <c r="O322" s="1">
        <f t="shared" si="24"/>
        <v>0.21223948436777107</v>
      </c>
    </row>
    <row r="323" spans="10:15" x14ac:dyDescent="0.2">
      <c r="J323">
        <v>1993</v>
      </c>
      <c r="K323">
        <v>10</v>
      </c>
      <c r="M323">
        <f>L321+2/3*(L324-L321)</f>
        <v>9.3033725447302853</v>
      </c>
      <c r="N323" s="1">
        <f t="shared" si="25"/>
        <v>10974.970442026175</v>
      </c>
      <c r="O323" s="1">
        <f t="shared" si="24"/>
        <v>0.21223948436777107</v>
      </c>
    </row>
    <row r="324" spans="10:15" x14ac:dyDescent="0.2">
      <c r="J324">
        <v>1993</v>
      </c>
      <c r="K324">
        <v>11</v>
      </c>
      <c r="L324" s="1">
        <f>G109</f>
        <v>9.305494939573963</v>
      </c>
      <c r="M324" s="1">
        <f>L324</f>
        <v>9.305494939573963</v>
      </c>
      <c r="N324" s="1">
        <f t="shared" si="25"/>
        <v>10998.288398904475</v>
      </c>
      <c r="O324" s="1">
        <f t="shared" si="24"/>
        <v>0.21223948436777107</v>
      </c>
    </row>
    <row r="325" spans="10:15" x14ac:dyDescent="0.2">
      <c r="J325">
        <v>1993</v>
      </c>
      <c r="K325">
        <v>12</v>
      </c>
      <c r="M325">
        <f>L324+1/3*(L327-L324)</f>
        <v>9.3076295985085444</v>
      </c>
      <c r="N325" s="1">
        <f t="shared" si="25"/>
        <v>11021.791069668681</v>
      </c>
      <c r="O325" s="1">
        <f t="shared" ref="O325:O388" si="26">(M325-M324)*100</f>
        <v>0.21346589345814238</v>
      </c>
    </row>
    <row r="326" spans="10:15" x14ac:dyDescent="0.2">
      <c r="J326">
        <v>1994</v>
      </c>
      <c r="K326">
        <v>1</v>
      </c>
      <c r="M326">
        <f>L324+2/3*(L327-L324)</f>
        <v>9.3097642574431259</v>
      </c>
      <c r="N326" s="1">
        <f t="shared" si="25"/>
        <v>11045.34396420526</v>
      </c>
      <c r="O326" s="1">
        <f t="shared" si="26"/>
        <v>0.21346589345814238</v>
      </c>
    </row>
    <row r="327" spans="10:15" x14ac:dyDescent="0.2">
      <c r="J327">
        <v>1994</v>
      </c>
      <c r="K327">
        <v>2</v>
      </c>
      <c r="L327" s="1">
        <f>G110</f>
        <v>9.3118989163777073</v>
      </c>
      <c r="M327" s="1">
        <f>L327</f>
        <v>9.3118989163777073</v>
      </c>
      <c r="N327" s="1">
        <f t="shared" si="25"/>
        <v>11068.947189839349</v>
      </c>
      <c r="O327" s="1">
        <f t="shared" si="26"/>
        <v>0.21346589345814238</v>
      </c>
    </row>
    <row r="328" spans="10:15" x14ac:dyDescent="0.2">
      <c r="J328">
        <v>1994</v>
      </c>
      <c r="K328">
        <v>3</v>
      </c>
      <c r="M328">
        <f>L327+1/3*(L330-L327)</f>
        <v>9.3140420608283083</v>
      </c>
      <c r="N328" s="1">
        <f t="shared" si="25"/>
        <v>11092.694980967033</v>
      </c>
      <c r="O328" s="1">
        <f t="shared" si="26"/>
        <v>0.21431444506010422</v>
      </c>
    </row>
    <row r="329" spans="10:15" x14ac:dyDescent="0.2">
      <c r="J329">
        <v>1994</v>
      </c>
      <c r="K329">
        <v>4</v>
      </c>
      <c r="M329">
        <f>L327+2/3*(L330-L327)</f>
        <v>9.3161852052789111</v>
      </c>
      <c r="N329" s="1">
        <f t="shared" si="25"/>
        <v>11116.493721618099</v>
      </c>
      <c r="O329" s="1">
        <f t="shared" si="26"/>
        <v>0.21431444506028186</v>
      </c>
    </row>
    <row r="330" spans="10:15" x14ac:dyDescent="0.2">
      <c r="J330">
        <v>1994</v>
      </c>
      <c r="K330">
        <v>5</v>
      </c>
      <c r="L330" s="1">
        <f>G111</f>
        <v>9.3183283497295122</v>
      </c>
      <c r="M330" s="1">
        <f>L330</f>
        <v>9.3183283497295122</v>
      </c>
      <c r="N330" s="1">
        <f t="shared" si="25"/>
        <v>11140.343521101786</v>
      </c>
      <c r="O330" s="1">
        <f t="shared" si="26"/>
        <v>0.21431444506010422</v>
      </c>
    </row>
    <row r="331" spans="10:15" x14ac:dyDescent="0.2">
      <c r="J331">
        <v>1994</v>
      </c>
      <c r="K331">
        <v>6</v>
      </c>
      <c r="M331">
        <f>L330+1/3*(L333-L330)</f>
        <v>9.3205013976287283</v>
      </c>
      <c r="N331" s="1">
        <f t="shared" si="25"/>
        <v>11164.578343364987</v>
      </c>
      <c r="O331" s="1">
        <f t="shared" si="26"/>
        <v>0.21730478992161295</v>
      </c>
    </row>
    <row r="332" spans="10:15" x14ac:dyDescent="0.2">
      <c r="J332">
        <v>1994</v>
      </c>
      <c r="K332">
        <v>7</v>
      </c>
      <c r="M332">
        <f>L330+2/3*(L333-L330)</f>
        <v>9.3226744455279444</v>
      </c>
      <c r="N332" s="1">
        <f t="shared" si="25"/>
        <v>11188.865886319341</v>
      </c>
      <c r="O332" s="1">
        <f t="shared" si="26"/>
        <v>0.21730478992161295</v>
      </c>
    </row>
    <row r="333" spans="10:15" x14ac:dyDescent="0.2">
      <c r="J333">
        <v>1994</v>
      </c>
      <c r="K333">
        <v>8</v>
      </c>
      <c r="L333" s="1">
        <f>G112</f>
        <v>9.3248474934271606</v>
      </c>
      <c r="M333" s="1">
        <f>L333</f>
        <v>9.3248474934271606</v>
      </c>
      <c r="N333" s="1">
        <f t="shared" si="25"/>
        <v>11213.206264654005</v>
      </c>
      <c r="O333" s="1">
        <f t="shared" si="26"/>
        <v>0.21730478992161295</v>
      </c>
    </row>
    <row r="334" spans="10:15" x14ac:dyDescent="0.2">
      <c r="J334">
        <v>1994</v>
      </c>
      <c r="K334">
        <v>9</v>
      </c>
      <c r="M334">
        <f>L333+1/3*(L336-L333)</f>
        <v>9.3270389836093717</v>
      </c>
      <c r="N334" s="1">
        <f t="shared" si="25"/>
        <v>11237.806842210579</v>
      </c>
      <c r="O334" s="1">
        <f t="shared" si="26"/>
        <v>0.21914901822110977</v>
      </c>
    </row>
    <row r="335" spans="10:15" x14ac:dyDescent="0.2">
      <c r="J335">
        <v>1994</v>
      </c>
      <c r="K335">
        <v>10</v>
      </c>
      <c r="M335">
        <f>L333+2/3*(L336-L333)</f>
        <v>9.329230473791581</v>
      </c>
      <c r="N335" s="1">
        <f t="shared" si="25"/>
        <v>11262.461390808226</v>
      </c>
      <c r="O335" s="1">
        <f t="shared" si="26"/>
        <v>0.21914901822093213</v>
      </c>
    </row>
    <row r="336" spans="10:15" x14ac:dyDescent="0.2">
      <c r="J336">
        <v>1994</v>
      </c>
      <c r="K336">
        <v>11</v>
      </c>
      <c r="L336" s="1">
        <f>G113</f>
        <v>9.3314219639737921</v>
      </c>
      <c r="M336" s="1">
        <f>L336</f>
        <v>9.3314219639737921</v>
      </c>
      <c r="N336" s="1">
        <f t="shared" si="25"/>
        <v>11287.170028853692</v>
      </c>
      <c r="O336" s="1">
        <f t="shared" si="26"/>
        <v>0.21914901822110977</v>
      </c>
    </row>
    <row r="337" spans="10:15" x14ac:dyDescent="0.2">
      <c r="J337">
        <v>1994</v>
      </c>
      <c r="K337">
        <v>12</v>
      </c>
      <c r="M337">
        <f>L336+1/3*(L339-L336)</f>
        <v>9.3336193553716633</v>
      </c>
      <c r="N337" s="1">
        <f t="shared" si="25"/>
        <v>11311.999629365826</v>
      </c>
      <c r="O337" s="1">
        <f t="shared" si="26"/>
        <v>0.21973913978712289</v>
      </c>
    </row>
    <row r="338" spans="10:15" x14ac:dyDescent="0.2">
      <c r="J338">
        <v>1995</v>
      </c>
      <c r="K338">
        <v>1</v>
      </c>
      <c r="M338">
        <f>L336+2/3*(L339-L336)</f>
        <v>9.3358167467695345</v>
      </c>
      <c r="N338" s="1">
        <f t="shared" si="25"/>
        <v>11336.88385021769</v>
      </c>
      <c r="O338" s="1">
        <f t="shared" si="26"/>
        <v>0.21973913978712289</v>
      </c>
    </row>
    <row r="339" spans="10:15" x14ac:dyDescent="0.2">
      <c r="J339">
        <v>1995</v>
      </c>
      <c r="K339">
        <v>2</v>
      </c>
      <c r="L339" s="1">
        <f>G114</f>
        <v>9.3380141381674058</v>
      </c>
      <c r="M339" s="1">
        <f>L339</f>
        <v>9.3380141381674058</v>
      </c>
      <c r="N339" s="1">
        <f t="shared" si="25"/>
        <v>11361.822811563516</v>
      </c>
      <c r="O339" s="1">
        <f t="shared" si="26"/>
        <v>0.21973913978712289</v>
      </c>
    </row>
    <row r="340" spans="10:15" x14ac:dyDescent="0.2">
      <c r="J340">
        <v>1995</v>
      </c>
      <c r="K340">
        <v>3</v>
      </c>
      <c r="M340">
        <f>L339+1/3*(L342-L339)</f>
        <v>9.3402371001205236</v>
      </c>
      <c r="N340" s="1">
        <f t="shared" ref="N340:N403" si="27">EXP(M340)</f>
        <v>11387.107804768353</v>
      </c>
      <c r="O340" s="1">
        <f t="shared" si="26"/>
        <v>0.22229619531177747</v>
      </c>
    </row>
    <row r="341" spans="10:15" x14ac:dyDescent="0.2">
      <c r="J341">
        <v>1995</v>
      </c>
      <c r="K341">
        <v>4</v>
      </c>
      <c r="M341">
        <f>L339+2/3*(L342-L339)</f>
        <v>9.3424600620736413</v>
      </c>
      <c r="N341" s="1">
        <f t="shared" si="27"/>
        <v>11412.449068071039</v>
      </c>
      <c r="O341" s="1">
        <f t="shared" si="26"/>
        <v>0.22229619531177747</v>
      </c>
    </row>
    <row r="342" spans="10:15" x14ac:dyDescent="0.2">
      <c r="J342">
        <v>1995</v>
      </c>
      <c r="K342">
        <v>5</v>
      </c>
      <c r="L342" s="1">
        <f>G115</f>
        <v>9.3446830240267591</v>
      </c>
      <c r="M342" s="1">
        <f>L342</f>
        <v>9.3446830240267591</v>
      </c>
      <c r="N342" s="1">
        <f t="shared" si="27"/>
        <v>11437.846726696996</v>
      </c>
      <c r="O342" s="1">
        <f t="shared" si="26"/>
        <v>0.22229619531177747</v>
      </c>
    </row>
    <row r="343" spans="10:15" x14ac:dyDescent="0.2">
      <c r="J343">
        <v>1995</v>
      </c>
      <c r="K343">
        <v>6</v>
      </c>
      <c r="M343">
        <f>L342+1/3*(L345-L342)</f>
        <v>9.346915388339669</v>
      </c>
      <c r="N343" s="1">
        <f t="shared" si="27"/>
        <v>11463.408688736557</v>
      </c>
      <c r="O343" s="1">
        <f t="shared" si="26"/>
        <v>0.22323643129098514</v>
      </c>
    </row>
    <row r="344" spans="10:15" x14ac:dyDescent="0.2">
      <c r="J344">
        <v>1995</v>
      </c>
      <c r="K344">
        <v>7</v>
      </c>
      <c r="M344">
        <f>L342+2/3*(L345-L342)</f>
        <v>9.3491477526525806</v>
      </c>
      <c r="N344" s="1">
        <f t="shared" si="27"/>
        <v>11489.027778128771</v>
      </c>
      <c r="O344" s="1">
        <f t="shared" si="26"/>
        <v>0.22323643129116277</v>
      </c>
    </row>
    <row r="345" spans="10:15" x14ac:dyDescent="0.2">
      <c r="J345">
        <v>1995</v>
      </c>
      <c r="K345">
        <v>8</v>
      </c>
      <c r="L345" s="1">
        <f>G116</f>
        <v>9.3513801169654904</v>
      </c>
      <c r="M345" s="1">
        <f>L345</f>
        <v>9.3513801169654904</v>
      </c>
      <c r="N345" s="1">
        <f t="shared" si="27"/>
        <v>11514.70412254511</v>
      </c>
      <c r="O345" s="1">
        <f t="shared" si="26"/>
        <v>0.22323643129098514</v>
      </c>
    </row>
    <row r="346" spans="10:15" x14ac:dyDescent="0.2">
      <c r="J346">
        <v>1995</v>
      </c>
      <c r="K346">
        <v>9</v>
      </c>
      <c r="M346">
        <f>L345+1/3*(L348-L345)</f>
        <v>9.3536565790183577</v>
      </c>
      <c r="N346" s="1">
        <f t="shared" si="27"/>
        <v>11540.946768390737</v>
      </c>
      <c r="O346" s="1">
        <f t="shared" si="26"/>
        <v>0.22764620528672452</v>
      </c>
    </row>
    <row r="347" spans="10:15" x14ac:dyDescent="0.2">
      <c r="J347">
        <v>1995</v>
      </c>
      <c r="K347">
        <v>10</v>
      </c>
      <c r="M347">
        <f>L345+2/3*(L348-L345)</f>
        <v>9.3559330410712267</v>
      </c>
      <c r="N347" s="1">
        <f t="shared" si="27"/>
        <v>11567.249222673809</v>
      </c>
      <c r="O347" s="1">
        <f t="shared" si="26"/>
        <v>0.22764620528690216</v>
      </c>
    </row>
    <row r="348" spans="10:15" x14ac:dyDescent="0.2">
      <c r="J348">
        <v>1995</v>
      </c>
      <c r="K348">
        <v>11</v>
      </c>
      <c r="L348" s="1">
        <f>G117</f>
        <v>9.3582095031240939</v>
      </c>
      <c r="M348" s="1">
        <f>L348</f>
        <v>9.3582095031240939</v>
      </c>
      <c r="N348" s="1">
        <f t="shared" si="27"/>
        <v>11593.611621701011</v>
      </c>
      <c r="O348" s="1">
        <f t="shared" si="26"/>
        <v>0.22764620528672452</v>
      </c>
    </row>
    <row r="349" spans="10:15" x14ac:dyDescent="0.2">
      <c r="J349">
        <v>1995</v>
      </c>
      <c r="K349">
        <v>12</v>
      </c>
      <c r="M349">
        <f>L348+1/3*(L351-L348)</f>
        <v>9.3605189848186647</v>
      </c>
      <c r="N349" s="1">
        <f t="shared" si="27"/>
        <v>11620.417797787093</v>
      </c>
      <c r="O349" s="1">
        <f t="shared" si="26"/>
        <v>0.23094816945707919</v>
      </c>
    </row>
    <row r="350" spans="10:15" x14ac:dyDescent="0.2">
      <c r="J350">
        <v>1996</v>
      </c>
      <c r="K350">
        <v>1</v>
      </c>
      <c r="M350">
        <f>L348+2/3*(L351-L348)</f>
        <v>9.3628284665132355</v>
      </c>
      <c r="N350" s="1">
        <f t="shared" si="27"/>
        <v>11647.285953789338</v>
      </c>
      <c r="O350" s="1">
        <f t="shared" si="26"/>
        <v>0.23094816945707919</v>
      </c>
    </row>
    <row r="351" spans="10:15" x14ac:dyDescent="0.2">
      <c r="J351">
        <v>1996</v>
      </c>
      <c r="K351">
        <v>2</v>
      </c>
      <c r="L351" s="1">
        <f>G118</f>
        <v>9.3651379482078063</v>
      </c>
      <c r="M351" s="1">
        <f>L351</f>
        <v>9.3651379482078063</v>
      </c>
      <c r="N351" s="1">
        <f t="shared" si="27"/>
        <v>11674.216233014649</v>
      </c>
      <c r="O351" s="1">
        <f t="shared" si="26"/>
        <v>0.23094816945707919</v>
      </c>
    </row>
    <row r="352" spans="10:15" x14ac:dyDescent="0.2">
      <c r="J352">
        <v>1996</v>
      </c>
      <c r="K352">
        <v>3</v>
      </c>
      <c r="M352">
        <f>L351+1/3*(L354-L351)</f>
        <v>9.3675816034396071</v>
      </c>
      <c r="N352" s="1">
        <f t="shared" si="27"/>
        <v>11702.778877003469</v>
      </c>
      <c r="O352" s="1">
        <f t="shared" si="26"/>
        <v>0.24436552318007898</v>
      </c>
    </row>
    <row r="353" spans="10:15" x14ac:dyDescent="0.2">
      <c r="J353">
        <v>1996</v>
      </c>
      <c r="K353">
        <v>4</v>
      </c>
      <c r="M353">
        <f>L351+2/3*(L354-L351)</f>
        <v>9.3700252586714097</v>
      </c>
      <c r="N353" s="1">
        <f t="shared" si="27"/>
        <v>11731.41140359645</v>
      </c>
      <c r="O353" s="1">
        <f t="shared" si="26"/>
        <v>0.24436552318025662</v>
      </c>
    </row>
    <row r="354" spans="10:15" x14ac:dyDescent="0.2">
      <c r="J354">
        <v>1996</v>
      </c>
      <c r="K354">
        <v>5</v>
      </c>
      <c r="L354" s="1">
        <f>G119</f>
        <v>9.3724689139032105</v>
      </c>
      <c r="M354" s="1">
        <f>L354</f>
        <v>9.3724689139032105</v>
      </c>
      <c r="N354" s="1">
        <f t="shared" si="27"/>
        <v>11760.113983771358</v>
      </c>
      <c r="O354" s="1">
        <f t="shared" si="26"/>
        <v>0.24436552318007898</v>
      </c>
    </row>
    <row r="355" spans="10:15" x14ac:dyDescent="0.2">
      <c r="J355">
        <v>1996</v>
      </c>
      <c r="K355">
        <v>6</v>
      </c>
      <c r="M355">
        <f>L354+1/3*(L357-L354)</f>
        <v>9.3750763437507985</v>
      </c>
      <c r="N355" s="1">
        <f t="shared" si="27"/>
        <v>11790.817667438892</v>
      </c>
      <c r="O355" s="1">
        <f t="shared" si="26"/>
        <v>0.26074298475879942</v>
      </c>
    </row>
    <row r="356" spans="10:15" x14ac:dyDescent="0.2">
      <c r="J356">
        <v>1996</v>
      </c>
      <c r="K356">
        <v>7</v>
      </c>
      <c r="M356">
        <f>L354+2/3*(L357-L354)</f>
        <v>9.3776837735983882</v>
      </c>
      <c r="N356" s="1">
        <f t="shared" si="27"/>
        <v>11821.601513270867</v>
      </c>
      <c r="O356" s="1">
        <f t="shared" si="26"/>
        <v>0.26074298475897706</v>
      </c>
    </row>
    <row r="357" spans="10:15" x14ac:dyDescent="0.2">
      <c r="J357">
        <v>1996</v>
      </c>
      <c r="K357">
        <v>8</v>
      </c>
      <c r="L357" s="1">
        <f>G120</f>
        <v>9.3802912034459762</v>
      </c>
      <c r="M357" s="1">
        <f>L357</f>
        <v>9.3802912034459762</v>
      </c>
      <c r="N357" s="1">
        <f t="shared" si="27"/>
        <v>11852.465730557195</v>
      </c>
      <c r="O357" s="1">
        <f t="shared" si="26"/>
        <v>0.26074298475879942</v>
      </c>
    </row>
    <row r="358" spans="10:15" x14ac:dyDescent="0.2">
      <c r="J358">
        <v>1996</v>
      </c>
      <c r="K358">
        <v>9</v>
      </c>
      <c r="M358">
        <f>L357+1/3*(L360-L357)</f>
        <v>9.3830530537802215</v>
      </c>
      <c r="N358" s="1">
        <f t="shared" si="27"/>
        <v>11885.245712862668</v>
      </c>
      <c r="O358" s="1">
        <f t="shared" si="26"/>
        <v>0.27618503342452527</v>
      </c>
    </row>
    <row r="359" spans="10:15" x14ac:dyDescent="0.2">
      <c r="J359">
        <v>1996</v>
      </c>
      <c r="K359">
        <v>10</v>
      </c>
      <c r="M359">
        <f>L357+2/3*(L360-L357)</f>
        <v>9.3858149041144685</v>
      </c>
      <c r="N359" s="1">
        <f t="shared" si="27"/>
        <v>11918.116353708281</v>
      </c>
      <c r="O359" s="1">
        <f t="shared" si="26"/>
        <v>0.27618503342470291</v>
      </c>
    </row>
    <row r="360" spans="10:15" x14ac:dyDescent="0.2">
      <c r="J360">
        <v>1996</v>
      </c>
      <c r="K360">
        <v>11</v>
      </c>
      <c r="L360" s="1">
        <f>G121</f>
        <v>9.3885767544487138</v>
      </c>
      <c r="M360" s="1">
        <f>L360</f>
        <v>9.3885767544487138</v>
      </c>
      <c r="N360" s="1">
        <f t="shared" si="27"/>
        <v>11951.077903825395</v>
      </c>
      <c r="O360" s="1">
        <f t="shared" si="26"/>
        <v>0.27618503342452527</v>
      </c>
    </row>
    <row r="361" spans="10:15" x14ac:dyDescent="0.2">
      <c r="J361">
        <v>1996</v>
      </c>
      <c r="K361">
        <v>12</v>
      </c>
      <c r="M361">
        <f>L360+1/3*(L363-L360)</f>
        <v>9.3914847411840867</v>
      </c>
      <c r="N361" s="1">
        <f t="shared" si="27"/>
        <v>11985.882060329404</v>
      </c>
      <c r="O361" s="1">
        <f t="shared" si="26"/>
        <v>0.29079867353729583</v>
      </c>
    </row>
    <row r="362" spans="10:15" x14ac:dyDescent="0.2">
      <c r="J362">
        <v>1997</v>
      </c>
      <c r="K362">
        <v>1</v>
      </c>
      <c r="M362">
        <f>L360+2/3*(L363-L360)</f>
        <v>9.3943927279194597</v>
      </c>
      <c r="N362" s="1">
        <f t="shared" si="27"/>
        <v>12020.78757416032</v>
      </c>
      <c r="O362" s="1">
        <f t="shared" si="26"/>
        <v>0.29079867353729583</v>
      </c>
    </row>
    <row r="363" spans="10:15" x14ac:dyDescent="0.2">
      <c r="J363">
        <v>1997</v>
      </c>
      <c r="K363">
        <v>2</v>
      </c>
      <c r="L363" s="1">
        <f>G122</f>
        <v>9.3973007146548326</v>
      </c>
      <c r="M363" s="1">
        <f>L363</f>
        <v>9.3973007146548326</v>
      </c>
      <c r="N363" s="1">
        <f t="shared" si="27"/>
        <v>12055.794740492875</v>
      </c>
      <c r="O363" s="1">
        <f t="shared" si="26"/>
        <v>0.29079867353729583</v>
      </c>
    </row>
    <row r="364" spans="10:15" x14ac:dyDescent="0.2">
      <c r="J364">
        <v>1997</v>
      </c>
      <c r="K364">
        <v>3</v>
      </c>
      <c r="M364">
        <f>L363+1/3*(L366-L363)</f>
        <v>9.4003337392471575</v>
      </c>
      <c r="N364" s="1">
        <f t="shared" si="27"/>
        <v>12092.415770589456</v>
      </c>
      <c r="O364" s="1">
        <f t="shared" si="26"/>
        <v>0.30330245923249066</v>
      </c>
    </row>
    <row r="365" spans="10:15" x14ac:dyDescent="0.2">
      <c r="J365">
        <v>1997</v>
      </c>
      <c r="K365">
        <v>4</v>
      </c>
      <c r="M365">
        <f>L363+2/3*(L366-L363)</f>
        <v>9.4033667638394807</v>
      </c>
      <c r="N365" s="1">
        <f t="shared" si="27"/>
        <v>12129.14804178411</v>
      </c>
      <c r="O365" s="1">
        <f t="shared" si="26"/>
        <v>0.30330245923231303</v>
      </c>
    </row>
    <row r="366" spans="10:15" x14ac:dyDescent="0.2">
      <c r="J366">
        <v>1997</v>
      </c>
      <c r="K366">
        <v>5</v>
      </c>
      <c r="L366" s="1">
        <f>G123</f>
        <v>9.4063997884318056</v>
      </c>
      <c r="M366" s="1">
        <f>L366</f>
        <v>9.4063997884318056</v>
      </c>
      <c r="N366" s="1">
        <f t="shared" si="27"/>
        <v>12165.991891986052</v>
      </c>
      <c r="O366" s="1">
        <f t="shared" si="26"/>
        <v>0.30330245923249066</v>
      </c>
    </row>
    <row r="367" spans="10:15" x14ac:dyDescent="0.2">
      <c r="J367">
        <v>1997</v>
      </c>
      <c r="K367">
        <v>6</v>
      </c>
      <c r="M367">
        <f>L366+1/3*(L369-L366)</f>
        <v>9.409566999945346</v>
      </c>
      <c r="N367" s="1">
        <f t="shared" si="27"/>
        <v>12204.585245975983</v>
      </c>
      <c r="O367" s="1">
        <f t="shared" si="26"/>
        <v>0.316721151354038</v>
      </c>
    </row>
    <row r="368" spans="10:15" x14ac:dyDescent="0.2">
      <c r="J368">
        <v>1997</v>
      </c>
      <c r="K368">
        <v>7</v>
      </c>
      <c r="M368">
        <f>L366+2/3*(L369-L366)</f>
        <v>9.4127342114588881</v>
      </c>
      <c r="N368" s="1">
        <f t="shared" si="27"/>
        <v>12243.30102705494</v>
      </c>
      <c r="O368" s="1">
        <f t="shared" si="26"/>
        <v>0.31672115135421564</v>
      </c>
    </row>
    <row r="369" spans="10:15" x14ac:dyDescent="0.2">
      <c r="J369">
        <v>1997</v>
      </c>
      <c r="K369">
        <v>8</v>
      </c>
      <c r="L369" s="1">
        <f>G124</f>
        <v>9.4159014229724285</v>
      </c>
      <c r="M369" s="1">
        <f>L369</f>
        <v>9.4159014229724285</v>
      </c>
      <c r="N369" s="1">
        <f t="shared" si="27"/>
        <v>12282.139623590061</v>
      </c>
      <c r="O369" s="1">
        <f t="shared" si="26"/>
        <v>0.316721151354038</v>
      </c>
    </row>
    <row r="370" spans="10:15" x14ac:dyDescent="0.2">
      <c r="J370">
        <v>1997</v>
      </c>
      <c r="K370">
        <v>9</v>
      </c>
      <c r="M370">
        <f>L369+1/3*(L372-L369)</f>
        <v>9.4191679598457014</v>
      </c>
      <c r="N370" s="1">
        <f t="shared" si="27"/>
        <v>12322.325283790993</v>
      </c>
      <c r="O370" s="1">
        <f t="shared" si="26"/>
        <v>0.32665368732729405</v>
      </c>
    </row>
    <row r="371" spans="10:15" x14ac:dyDescent="0.2">
      <c r="J371">
        <v>1997</v>
      </c>
      <c r="K371">
        <v>10</v>
      </c>
      <c r="M371">
        <f>L369+2/3*(L372-L369)</f>
        <v>9.4224344967189726</v>
      </c>
      <c r="N371" s="1">
        <f t="shared" si="27"/>
        <v>12362.642426562144</v>
      </c>
      <c r="O371" s="1">
        <f t="shared" si="26"/>
        <v>0.32665368732711642</v>
      </c>
    </row>
    <row r="372" spans="10:15" x14ac:dyDescent="0.2">
      <c r="J372">
        <v>1997</v>
      </c>
      <c r="K372">
        <v>11</v>
      </c>
      <c r="L372" s="1">
        <f>G125</f>
        <v>9.4257010335922455</v>
      </c>
      <c r="M372" s="1">
        <f>L372</f>
        <v>9.4257010335922455</v>
      </c>
      <c r="N372" s="1">
        <f t="shared" si="27"/>
        <v>12403.091482098464</v>
      </c>
      <c r="O372" s="1">
        <f t="shared" si="26"/>
        <v>0.32665368732729405</v>
      </c>
    </row>
    <row r="373" spans="10:15" x14ac:dyDescent="0.2">
      <c r="J373">
        <v>1997</v>
      </c>
      <c r="K373">
        <v>12</v>
      </c>
      <c r="M373">
        <f>L372+1/3*(L375-L372)</f>
        <v>9.4290552868946627</v>
      </c>
      <c r="N373" s="1">
        <f t="shared" si="27"/>
        <v>12444.76444442631</v>
      </c>
      <c r="O373" s="1">
        <f t="shared" si="26"/>
        <v>0.33542533024171206</v>
      </c>
    </row>
    <row r="374" spans="10:15" x14ac:dyDescent="0.2">
      <c r="J374">
        <v>1998</v>
      </c>
      <c r="K374">
        <v>1</v>
      </c>
      <c r="M374">
        <f>L372+2/3*(L375-L372)</f>
        <v>9.432409540197078</v>
      </c>
      <c r="N374" s="1">
        <f t="shared" si="27"/>
        <v>12486.577423119543</v>
      </c>
      <c r="O374" s="1">
        <f t="shared" si="26"/>
        <v>0.33542533024153443</v>
      </c>
    </row>
    <row r="375" spans="10:15" x14ac:dyDescent="0.2">
      <c r="J375">
        <v>1998</v>
      </c>
      <c r="K375">
        <v>2</v>
      </c>
      <c r="L375" s="1">
        <f>G126</f>
        <v>9.4357637934994951</v>
      </c>
      <c r="M375" s="1">
        <f>L375</f>
        <v>9.4357637934994951</v>
      </c>
      <c r="N375" s="1">
        <f t="shared" si="27"/>
        <v>12528.53088861711</v>
      </c>
      <c r="O375" s="1">
        <f t="shared" si="26"/>
        <v>0.33542533024171206</v>
      </c>
    </row>
    <row r="376" spans="10:15" x14ac:dyDescent="0.2">
      <c r="J376">
        <v>1998</v>
      </c>
      <c r="K376">
        <v>3</v>
      </c>
      <c r="M376">
        <f>L375+1/3*(L378-L375)</f>
        <v>9.4392168998081782</v>
      </c>
      <c r="N376" s="1">
        <f t="shared" si="27"/>
        <v>12571.868018462912</v>
      </c>
      <c r="O376" s="1">
        <f t="shared" si="26"/>
        <v>0.34531063086831182</v>
      </c>
    </row>
    <row r="377" spans="10:15" x14ac:dyDescent="0.2">
      <c r="J377">
        <v>1998</v>
      </c>
      <c r="K377">
        <v>4</v>
      </c>
      <c r="M377">
        <f>L375+2/3*(L378-L375)</f>
        <v>9.4426700061168596</v>
      </c>
      <c r="N377" s="1">
        <f t="shared" si="27"/>
        <v>12615.355054697555</v>
      </c>
      <c r="O377" s="1">
        <f t="shared" si="26"/>
        <v>0.34531063086813418</v>
      </c>
    </row>
    <row r="378" spans="10:15" x14ac:dyDescent="0.2">
      <c r="J378">
        <v>1998</v>
      </c>
      <c r="K378">
        <v>5</v>
      </c>
      <c r="L378" s="1">
        <f>G127</f>
        <v>9.4461231124255427</v>
      </c>
      <c r="M378" s="1">
        <f>L378</f>
        <v>9.4461231124255427</v>
      </c>
      <c r="N378" s="1">
        <f t="shared" si="27"/>
        <v>12658.992515858548</v>
      </c>
      <c r="O378" s="1">
        <f t="shared" si="26"/>
        <v>0.34531063086831182</v>
      </c>
    </row>
    <row r="379" spans="10:15" x14ac:dyDescent="0.2">
      <c r="J379">
        <v>1998</v>
      </c>
      <c r="K379">
        <v>6</v>
      </c>
      <c r="M379">
        <f>L378+1/3*(L381-L378)</f>
        <v>9.4496311301049598</v>
      </c>
      <c r="N379" s="1">
        <f t="shared" si="27"/>
        <v>12703.478468541005</v>
      </c>
      <c r="O379" s="1">
        <f t="shared" si="26"/>
        <v>0.35080176794171081</v>
      </c>
    </row>
    <row r="380" spans="10:15" x14ac:dyDescent="0.2">
      <c r="J380">
        <v>1998</v>
      </c>
      <c r="K380">
        <v>7</v>
      </c>
      <c r="M380">
        <f>L378+2/3*(L381-L378)</f>
        <v>9.4531391477843787</v>
      </c>
      <c r="N380" s="1">
        <f t="shared" si="27"/>
        <v>12748.120752778588</v>
      </c>
      <c r="O380" s="1">
        <f t="shared" si="26"/>
        <v>0.35080176794188844</v>
      </c>
    </row>
    <row r="381" spans="10:15" x14ac:dyDescent="0.2">
      <c r="J381">
        <v>1998</v>
      </c>
      <c r="K381">
        <v>8</v>
      </c>
      <c r="L381" s="1">
        <f>G128</f>
        <v>9.4566471654637958</v>
      </c>
      <c r="M381" s="1">
        <f>L381</f>
        <v>9.4566471654637958</v>
      </c>
      <c r="N381" s="1">
        <f t="shared" si="27"/>
        <v>12792.919917948162</v>
      </c>
      <c r="O381" s="1">
        <f t="shared" si="26"/>
        <v>0.35080176794171081</v>
      </c>
    </row>
    <row r="382" spans="10:15" x14ac:dyDescent="0.2">
      <c r="J382">
        <v>1998</v>
      </c>
      <c r="K382">
        <v>9</v>
      </c>
      <c r="M382">
        <f>L381+1/3*(L384-L381)</f>
        <v>9.4602116428687992</v>
      </c>
      <c r="N382" s="1">
        <f t="shared" si="27"/>
        <v>12838.601358804472</v>
      </c>
      <c r="O382" s="1">
        <f t="shared" si="26"/>
        <v>0.356447740500343</v>
      </c>
    </row>
    <row r="383" spans="10:15" x14ac:dyDescent="0.2">
      <c r="J383">
        <v>1998</v>
      </c>
      <c r="K383">
        <v>10</v>
      </c>
      <c r="M383">
        <f>L381+2/3*(L384-L381)</f>
        <v>9.4637761202738009</v>
      </c>
      <c r="N383" s="1">
        <f t="shared" si="27"/>
        <v>12884.445920672388</v>
      </c>
      <c r="O383" s="1">
        <f t="shared" si="26"/>
        <v>0.35644774050016537</v>
      </c>
    </row>
    <row r="384" spans="10:15" x14ac:dyDescent="0.2">
      <c r="J384">
        <v>1998</v>
      </c>
      <c r="K384">
        <v>11</v>
      </c>
      <c r="L384" s="1">
        <f>G129</f>
        <v>9.4673405976788043</v>
      </c>
      <c r="M384" s="1">
        <f>L384</f>
        <v>9.4673405976788043</v>
      </c>
      <c r="N384" s="1">
        <f t="shared" si="27"/>
        <v>12930.454186030614</v>
      </c>
      <c r="O384" s="1">
        <f t="shared" si="26"/>
        <v>0.356447740500343</v>
      </c>
    </row>
    <row r="385" spans="10:15" x14ac:dyDescent="0.2">
      <c r="J385">
        <v>1998</v>
      </c>
      <c r="K385">
        <v>12</v>
      </c>
      <c r="M385">
        <f>L384+1/3*(L387-L384)</f>
        <v>9.4709578217383097</v>
      </c>
      <c r="N385" s="1">
        <f t="shared" si="27"/>
        <v>12977.311231137117</v>
      </c>
      <c r="O385" s="1">
        <f t="shared" si="26"/>
        <v>0.36172240595053751</v>
      </c>
    </row>
    <row r="386" spans="10:15" x14ac:dyDescent="0.2">
      <c r="J386">
        <v>1999</v>
      </c>
      <c r="K386">
        <v>1</v>
      </c>
      <c r="M386">
        <f>L384+2/3*(L387-L384)</f>
        <v>9.4745750457978133</v>
      </c>
      <c r="N386" s="1">
        <f t="shared" si="27"/>
        <v>13024.338075590513</v>
      </c>
      <c r="O386" s="1">
        <f t="shared" si="26"/>
        <v>0.36172240595035987</v>
      </c>
    </row>
    <row r="387" spans="10:15" x14ac:dyDescent="0.2">
      <c r="J387">
        <v>1999</v>
      </c>
      <c r="K387">
        <v>2</v>
      </c>
      <c r="L387" s="1">
        <f>G130</f>
        <v>9.4781922698573187</v>
      </c>
      <c r="M387" s="1">
        <f>L387</f>
        <v>9.4781922698573187</v>
      </c>
      <c r="N387" s="1">
        <f t="shared" si="27"/>
        <v>13071.535334705326</v>
      </c>
      <c r="O387" s="1">
        <f t="shared" si="26"/>
        <v>0.36172240595053751</v>
      </c>
    </row>
    <row r="388" spans="10:15" x14ac:dyDescent="0.2">
      <c r="J388">
        <v>1999</v>
      </c>
      <c r="K388">
        <v>3</v>
      </c>
      <c r="M388">
        <f>L387+1/3*(L390-L387)</f>
        <v>9.4818353297956453</v>
      </c>
      <c r="N388" s="1">
        <f t="shared" si="27"/>
        <v>13119.24256880854</v>
      </c>
      <c r="O388" s="1">
        <f t="shared" si="26"/>
        <v>0.36430599383265871</v>
      </c>
    </row>
    <row r="389" spans="10:15" x14ac:dyDescent="0.2">
      <c r="J389">
        <v>1999</v>
      </c>
      <c r="K389">
        <v>4</v>
      </c>
      <c r="M389">
        <f>L387+2/3*(L390-L387)</f>
        <v>9.4854783897339701</v>
      </c>
      <c r="N389" s="1">
        <f t="shared" si="27"/>
        <v>13167.123920192334</v>
      </c>
      <c r="O389" s="1">
        <f t="shared" ref="O389:O452" si="28">(M389-M388)*100</f>
        <v>0.36430599383248108</v>
      </c>
    </row>
    <row r="390" spans="10:15" x14ac:dyDescent="0.2">
      <c r="J390">
        <v>1999</v>
      </c>
      <c r="K390">
        <v>5</v>
      </c>
      <c r="L390" s="1">
        <f>G131</f>
        <v>9.4891214496722966</v>
      </c>
      <c r="M390" s="1">
        <f>L390</f>
        <v>9.4891214496722966</v>
      </c>
      <c r="N390" s="1">
        <f t="shared" si="27"/>
        <v>13215.180024333282</v>
      </c>
      <c r="O390" s="1">
        <f t="shared" si="28"/>
        <v>0.36430599383265871</v>
      </c>
    </row>
    <row r="391" spans="10:15" x14ac:dyDescent="0.2">
      <c r="J391">
        <v>1999</v>
      </c>
      <c r="K391">
        <v>6</v>
      </c>
      <c r="M391">
        <f>L390+1/3*(L393-L390)</f>
        <v>9.4927793899040882</v>
      </c>
      <c r="N391" s="1">
        <f t="shared" si="27"/>
        <v>13263.608883951356</v>
      </c>
      <c r="O391" s="1">
        <f t="shared" si="28"/>
        <v>0.36579402317915566</v>
      </c>
    </row>
    <row r="392" spans="10:15" x14ac:dyDescent="0.2">
      <c r="J392">
        <v>1999</v>
      </c>
      <c r="K392">
        <v>7</v>
      </c>
      <c r="M392">
        <f>L390+2/3*(L393-L390)</f>
        <v>9.4964373301358815</v>
      </c>
      <c r="N392" s="1">
        <f t="shared" si="27"/>
        <v>13312.215217840676</v>
      </c>
      <c r="O392" s="1">
        <f t="shared" si="28"/>
        <v>0.36579402317933329</v>
      </c>
    </row>
    <row r="393" spans="10:15" x14ac:dyDescent="0.2">
      <c r="J393">
        <v>1999</v>
      </c>
      <c r="K393">
        <v>8</v>
      </c>
      <c r="L393" s="1">
        <f>G132</f>
        <v>9.5000952703676731</v>
      </c>
      <c r="M393" s="1">
        <f>L393</f>
        <v>9.5000952703676731</v>
      </c>
      <c r="N393" s="1">
        <f t="shared" si="27"/>
        <v>13360.99967638027</v>
      </c>
      <c r="O393" s="1">
        <f t="shared" si="28"/>
        <v>0.36579402317915566</v>
      </c>
    </row>
    <row r="394" spans="10:15" x14ac:dyDescent="0.2">
      <c r="J394">
        <v>1999</v>
      </c>
      <c r="K394">
        <v>9</v>
      </c>
      <c r="M394">
        <f>L393+1/3*(L396-L393)</f>
        <v>9.5037672426728577</v>
      </c>
      <c r="N394" s="1">
        <f t="shared" si="27"/>
        <v>13410.15108323664</v>
      </c>
      <c r="O394" s="1">
        <f t="shared" si="28"/>
        <v>0.36719723051845676</v>
      </c>
    </row>
    <row r="395" spans="10:15" x14ac:dyDescent="0.2">
      <c r="J395">
        <v>1999</v>
      </c>
      <c r="K395">
        <v>10</v>
      </c>
      <c r="M395">
        <f>L393+2/3*(L396-L393)</f>
        <v>9.5074392149780422</v>
      </c>
      <c r="N395" s="1">
        <f t="shared" si="27"/>
        <v>13459.483304467269</v>
      </c>
      <c r="O395" s="1">
        <f t="shared" si="28"/>
        <v>0.36719723051845676</v>
      </c>
    </row>
    <row r="396" spans="10:15" x14ac:dyDescent="0.2">
      <c r="J396">
        <v>1999</v>
      </c>
      <c r="K396">
        <v>11</v>
      </c>
      <c r="L396" s="1">
        <f>G133</f>
        <v>9.5111111872832268</v>
      </c>
      <c r="M396" s="1">
        <f>L396</f>
        <v>9.5111111872832268</v>
      </c>
      <c r="N396" s="1">
        <f t="shared" si="27"/>
        <v>13508.997005238018</v>
      </c>
      <c r="O396" s="1">
        <f t="shared" si="28"/>
        <v>0.36719723051845676</v>
      </c>
    </row>
    <row r="397" spans="10:15" x14ac:dyDescent="0.2">
      <c r="J397">
        <v>1999</v>
      </c>
      <c r="K397">
        <v>12</v>
      </c>
      <c r="M397">
        <f>L396+1/3*(L399-L396)</f>
        <v>9.5147654913021444</v>
      </c>
      <c r="N397" s="1">
        <f t="shared" si="27"/>
        <v>13558.453296411262</v>
      </c>
      <c r="O397" s="1">
        <f t="shared" si="28"/>
        <v>0.36543040189176423</v>
      </c>
    </row>
    <row r="398" spans="10:15" x14ac:dyDescent="0.2">
      <c r="J398">
        <v>2000</v>
      </c>
      <c r="K398">
        <v>1</v>
      </c>
      <c r="M398">
        <f>L396+2/3*(L399-L396)</f>
        <v>9.5184197953210603</v>
      </c>
      <c r="N398" s="1">
        <f t="shared" si="27"/>
        <v>13608.090646528804</v>
      </c>
      <c r="O398" s="1">
        <f t="shared" si="28"/>
        <v>0.3654304018915866</v>
      </c>
    </row>
    <row r="399" spans="10:15" x14ac:dyDescent="0.2">
      <c r="J399">
        <v>2000</v>
      </c>
      <c r="K399">
        <v>2</v>
      </c>
      <c r="L399" s="1">
        <f>G134</f>
        <v>9.5220740993399779</v>
      </c>
      <c r="M399" s="1">
        <f>L399</f>
        <v>9.5220740993399779</v>
      </c>
      <c r="N399" s="1">
        <f t="shared" si="27"/>
        <v>13657.909718445519</v>
      </c>
      <c r="O399" s="1">
        <f t="shared" si="28"/>
        <v>0.36543040189176423</v>
      </c>
    </row>
    <row r="400" spans="10:15" x14ac:dyDescent="0.2">
      <c r="J400">
        <v>2000</v>
      </c>
      <c r="K400">
        <v>3</v>
      </c>
      <c r="M400">
        <f>L399+1/3*(L402-L399)</f>
        <v>9.525585802815268</v>
      </c>
      <c r="N400" s="1">
        <f t="shared" si="27"/>
        <v>13705.95656122499</v>
      </c>
      <c r="O400" s="1">
        <f t="shared" si="28"/>
        <v>0.35117034752900622</v>
      </c>
    </row>
    <row r="401" spans="10:15" x14ac:dyDescent="0.2">
      <c r="J401">
        <v>2000</v>
      </c>
      <c r="K401">
        <v>4</v>
      </c>
      <c r="M401">
        <f>L399+2/3*(L402-L399)</f>
        <v>9.5290975062905598</v>
      </c>
      <c r="N401" s="1">
        <f t="shared" si="27"/>
        <v>13754.172426874651</v>
      </c>
      <c r="O401" s="1">
        <f t="shared" si="28"/>
        <v>0.35117034752918386</v>
      </c>
    </row>
    <row r="402" spans="10:15" x14ac:dyDescent="0.2">
      <c r="J402">
        <v>2000</v>
      </c>
      <c r="K402">
        <v>5</v>
      </c>
      <c r="L402" s="1">
        <f>G135</f>
        <v>9.5326092097658499</v>
      </c>
      <c r="M402" s="1">
        <f>L402</f>
        <v>9.5326092097658499</v>
      </c>
      <c r="N402" s="1">
        <f t="shared" si="27"/>
        <v>13802.557909996076</v>
      </c>
      <c r="O402" s="1">
        <f t="shared" si="28"/>
        <v>0.35117034752900622</v>
      </c>
    </row>
    <row r="403" spans="10:15" x14ac:dyDescent="0.2">
      <c r="J403">
        <v>2000</v>
      </c>
      <c r="K403">
        <v>6</v>
      </c>
      <c r="M403">
        <f>L402+1/3*(L405-L402)</f>
        <v>9.5359278277721096</v>
      </c>
      <c r="N403" s="1">
        <f t="shared" si="27"/>
        <v>13848.439416697171</v>
      </c>
      <c r="O403" s="1">
        <f t="shared" si="28"/>
        <v>0.33186180062596549</v>
      </c>
    </row>
    <row r="404" spans="10:15" x14ac:dyDescent="0.2">
      <c r="J404">
        <v>2000</v>
      </c>
      <c r="K404">
        <v>7</v>
      </c>
      <c r="M404">
        <f>L402+2/3*(L405-L402)</f>
        <v>9.5392464457783692</v>
      </c>
      <c r="N404" s="1">
        <f t="shared" ref="N404:N467" si="29">EXP(M404)</f>
        <v>13894.473439523963</v>
      </c>
      <c r="O404" s="1">
        <f t="shared" si="28"/>
        <v>0.33186180062596549</v>
      </c>
    </row>
    <row r="405" spans="10:15" x14ac:dyDescent="0.2">
      <c r="J405">
        <v>2000</v>
      </c>
      <c r="K405">
        <v>8</v>
      </c>
      <c r="L405" s="1">
        <f>G136</f>
        <v>9.5425650637846289</v>
      </c>
      <c r="M405" s="1">
        <f>L405</f>
        <v>9.5425650637846289</v>
      </c>
      <c r="N405" s="1">
        <f t="shared" si="29"/>
        <v>13940.660485459992</v>
      </c>
      <c r="O405" s="1">
        <f t="shared" si="28"/>
        <v>0.33186180062596549</v>
      </c>
    </row>
    <row r="406" spans="10:15" x14ac:dyDescent="0.2">
      <c r="J406">
        <v>2000</v>
      </c>
      <c r="K406">
        <v>9</v>
      </c>
      <c r="M406">
        <f>L405+1/3*(L408-L405)</f>
        <v>9.545676637539442</v>
      </c>
      <c r="N406" s="1">
        <f t="shared" si="29"/>
        <v>13984.105434780917</v>
      </c>
      <c r="O406" s="1">
        <f t="shared" si="28"/>
        <v>0.31115737548130795</v>
      </c>
    </row>
    <row r="407" spans="10:15" x14ac:dyDescent="0.2">
      <c r="J407">
        <v>2000</v>
      </c>
      <c r="K407">
        <v>10</v>
      </c>
      <c r="M407">
        <f>L405+2/3*(L408-L405)</f>
        <v>9.548788211294255</v>
      </c>
      <c r="N407" s="1">
        <f t="shared" si="29"/>
        <v>14027.685776798873</v>
      </c>
      <c r="O407" s="1">
        <f t="shared" si="28"/>
        <v>0.31115737548130795</v>
      </c>
    </row>
    <row r="408" spans="10:15" x14ac:dyDescent="0.2">
      <c r="J408">
        <v>2000</v>
      </c>
      <c r="K408">
        <v>11</v>
      </c>
      <c r="L408" s="1">
        <f>G137</f>
        <v>9.5518997850490681</v>
      </c>
      <c r="M408" s="1">
        <f>L408</f>
        <v>9.5518997850490681</v>
      </c>
      <c r="N408" s="1">
        <f t="shared" si="29"/>
        <v>14071.40193345433</v>
      </c>
      <c r="O408" s="1">
        <f t="shared" si="28"/>
        <v>0.31115737548130795</v>
      </c>
    </row>
    <row r="409" spans="10:15" x14ac:dyDescent="0.2">
      <c r="J409">
        <v>2000</v>
      </c>
      <c r="K409">
        <v>12</v>
      </c>
      <c r="M409">
        <f>L408+1/3*(L411-L408)</f>
        <v>9.5548144584192904</v>
      </c>
      <c r="N409" s="1">
        <f t="shared" si="29"/>
        <v>14112.475302601488</v>
      </c>
      <c r="O409" s="1">
        <f t="shared" si="28"/>
        <v>0.29146733702223315</v>
      </c>
    </row>
    <row r="410" spans="10:15" x14ac:dyDescent="0.2">
      <c r="J410">
        <v>2001</v>
      </c>
      <c r="K410">
        <v>1</v>
      </c>
      <c r="M410">
        <f>L408+2/3*(L411-L408)</f>
        <v>9.5577291317895128</v>
      </c>
      <c r="N410" s="1">
        <f t="shared" si="29"/>
        <v>14153.668561839275</v>
      </c>
      <c r="O410" s="1">
        <f t="shared" si="28"/>
        <v>0.29146733702223315</v>
      </c>
    </row>
    <row r="411" spans="10:15" x14ac:dyDescent="0.2">
      <c r="J411">
        <v>2001</v>
      </c>
      <c r="K411">
        <v>2</v>
      </c>
      <c r="L411" s="1">
        <f>G138</f>
        <v>9.5606438051597351</v>
      </c>
      <c r="M411" s="1">
        <f>L411</f>
        <v>9.5606438051597351</v>
      </c>
      <c r="N411" s="1">
        <f t="shared" si="29"/>
        <v>14194.982061117895</v>
      </c>
      <c r="O411" s="1">
        <f t="shared" si="28"/>
        <v>0.29146733702223315</v>
      </c>
    </row>
    <row r="412" spans="10:15" x14ac:dyDescent="0.2">
      <c r="J412">
        <v>2001</v>
      </c>
      <c r="K412">
        <v>3</v>
      </c>
      <c r="M412">
        <f>L411+1/3*(L414-L411)</f>
        <v>9.5633696915869226</v>
      </c>
      <c r="N412" s="1">
        <f t="shared" si="29"/>
        <v>14233.728755604632</v>
      </c>
      <c r="O412" s="1">
        <f t="shared" si="28"/>
        <v>0.27258864271875183</v>
      </c>
    </row>
    <row r="413" spans="10:15" x14ac:dyDescent="0.2">
      <c r="J413">
        <v>2001</v>
      </c>
      <c r="K413">
        <v>4</v>
      </c>
      <c r="M413">
        <f>L411+2/3*(L414-L411)</f>
        <v>9.5660955780141084</v>
      </c>
      <c r="N413" s="1">
        <f t="shared" si="29"/>
        <v>14272.581213263653</v>
      </c>
      <c r="O413" s="1">
        <f t="shared" si="28"/>
        <v>0.27258864271857419</v>
      </c>
    </row>
    <row r="414" spans="10:15" x14ac:dyDescent="0.2">
      <c r="J414">
        <v>2001</v>
      </c>
      <c r="K414">
        <v>5</v>
      </c>
      <c r="L414" s="1">
        <f>G139</f>
        <v>9.5688214644412959</v>
      </c>
      <c r="M414" s="1">
        <f>L414</f>
        <v>9.5688214644412959</v>
      </c>
      <c r="N414" s="1">
        <f t="shared" si="29"/>
        <v>14311.539722786696</v>
      </c>
      <c r="O414" s="1">
        <f t="shared" si="28"/>
        <v>0.27258864271875183</v>
      </c>
    </row>
    <row r="415" spans="10:15" x14ac:dyDescent="0.2">
      <c r="J415">
        <v>2001</v>
      </c>
      <c r="K415">
        <v>6</v>
      </c>
      <c r="M415">
        <f>L414+1/3*(L417-L414)</f>
        <v>9.5713674533929556</v>
      </c>
      <c r="N415" s="1">
        <f t="shared" si="29"/>
        <v>14348.023168319451</v>
      </c>
      <c r="O415" s="1">
        <f t="shared" si="28"/>
        <v>0.25459889516596945</v>
      </c>
    </row>
    <row r="416" spans="10:15" x14ac:dyDescent="0.2">
      <c r="J416">
        <v>2001</v>
      </c>
      <c r="K416">
        <v>7</v>
      </c>
      <c r="M416">
        <f>L414+2/3*(L417-L414)</f>
        <v>9.5739134423446171</v>
      </c>
      <c r="N416" s="1">
        <f t="shared" si="29"/>
        <v>14384.599618645827</v>
      </c>
      <c r="O416" s="1">
        <f t="shared" si="28"/>
        <v>0.25459889516614709</v>
      </c>
    </row>
    <row r="417" spans="10:15" x14ac:dyDescent="0.2">
      <c r="J417">
        <v>2001</v>
      </c>
      <c r="K417">
        <v>8</v>
      </c>
      <c r="L417" s="1">
        <f>G140</f>
        <v>9.5764594312962767</v>
      </c>
      <c r="M417" s="1">
        <f>L417</f>
        <v>9.5764594312962767</v>
      </c>
      <c r="N417" s="1">
        <f t="shared" si="29"/>
        <v>14421.269310856636</v>
      </c>
      <c r="O417" s="1">
        <f t="shared" si="28"/>
        <v>0.25459889516596945</v>
      </c>
    </row>
    <row r="418" spans="10:15" x14ac:dyDescent="0.2">
      <c r="J418">
        <v>2001</v>
      </c>
      <c r="K418">
        <v>9</v>
      </c>
      <c r="M418">
        <f>L417+1/3*(L420-L417)</f>
        <v>9.5788536602497878</v>
      </c>
      <c r="N418" s="1">
        <f t="shared" si="29"/>
        <v>14455.838498148121</v>
      </c>
      <c r="O418" s="1">
        <f t="shared" si="28"/>
        <v>0.23942289535110461</v>
      </c>
    </row>
    <row r="419" spans="10:15" x14ac:dyDescent="0.2">
      <c r="J419">
        <v>2001</v>
      </c>
      <c r="K419">
        <v>10</v>
      </c>
      <c r="M419">
        <f>L417+2/3*(L420-L417)</f>
        <v>9.5812478892033006</v>
      </c>
      <c r="N419" s="1">
        <f t="shared" si="29"/>
        <v>14490.490551148901</v>
      </c>
      <c r="O419" s="1">
        <f t="shared" si="28"/>
        <v>0.23942289535128225</v>
      </c>
    </row>
    <row r="420" spans="10:15" x14ac:dyDescent="0.2">
      <c r="J420">
        <v>2001</v>
      </c>
      <c r="K420">
        <v>11</v>
      </c>
      <c r="L420" s="1">
        <f>G141</f>
        <v>9.5836421181568117</v>
      </c>
      <c r="M420" s="1">
        <f>L420</f>
        <v>9.5836421181568117</v>
      </c>
      <c r="N420" s="1">
        <f t="shared" si="29"/>
        <v>14525.225668496101</v>
      </c>
      <c r="O420" s="1">
        <f t="shared" si="28"/>
        <v>0.23942289535110461</v>
      </c>
    </row>
    <row r="421" spans="10:15" x14ac:dyDescent="0.2">
      <c r="J421">
        <v>2001</v>
      </c>
      <c r="K421">
        <v>12</v>
      </c>
      <c r="M421">
        <f>L420+1/3*(L423-L420)</f>
        <v>9.5859012529245362</v>
      </c>
      <c r="N421" s="1">
        <f t="shared" si="29"/>
        <v>14558.077204864834</v>
      </c>
      <c r="O421" s="1">
        <f t="shared" si="28"/>
        <v>0.22591347677245466</v>
      </c>
    </row>
    <row r="422" spans="10:15" x14ac:dyDescent="0.2">
      <c r="J422">
        <v>2002</v>
      </c>
      <c r="K422">
        <v>1</v>
      </c>
      <c r="M422">
        <f>L420+2/3*(L423-L420)</f>
        <v>9.5881603876922625</v>
      </c>
      <c r="N422" s="1">
        <f t="shared" si="29"/>
        <v>14591.003041176769</v>
      </c>
      <c r="O422" s="1">
        <f t="shared" si="28"/>
        <v>0.22591347677263229</v>
      </c>
    </row>
    <row r="423" spans="10:15" x14ac:dyDescent="0.2">
      <c r="J423">
        <v>2002</v>
      </c>
      <c r="K423">
        <v>2</v>
      </c>
      <c r="L423" s="1">
        <f>G142</f>
        <v>9.5904195224599871</v>
      </c>
      <c r="M423" s="1">
        <f>L423</f>
        <v>9.5904195224599871</v>
      </c>
      <c r="N423" s="1">
        <f t="shared" si="29"/>
        <v>14624.003345475183</v>
      </c>
      <c r="O423" s="1">
        <f t="shared" si="28"/>
        <v>0.22591347677245466</v>
      </c>
    </row>
    <row r="424" spans="10:15" x14ac:dyDescent="0.2">
      <c r="J424">
        <v>2002</v>
      </c>
      <c r="K424">
        <v>3</v>
      </c>
      <c r="M424">
        <f>L423+1/3*(L426-L423)</f>
        <v>9.5925877727809397</v>
      </c>
      <c r="N424" s="1">
        <f t="shared" si="29"/>
        <v>14655.746246263934</v>
      </c>
      <c r="O424" s="1">
        <f t="shared" si="28"/>
        <v>0.21682503209525805</v>
      </c>
    </row>
    <row r="425" spans="10:15" x14ac:dyDescent="0.2">
      <c r="J425">
        <v>2002</v>
      </c>
      <c r="K425">
        <v>4</v>
      </c>
      <c r="M425">
        <f>L423+2/3*(L426-L423)</f>
        <v>9.5947560231018905</v>
      </c>
      <c r="N425" s="1">
        <f t="shared" si="29"/>
        <v>14687.558048278041</v>
      </c>
      <c r="O425" s="1">
        <f t="shared" si="28"/>
        <v>0.21682503209508042</v>
      </c>
    </row>
    <row r="426" spans="10:15" x14ac:dyDescent="0.2">
      <c r="J426">
        <v>2002</v>
      </c>
      <c r="K426">
        <v>5</v>
      </c>
      <c r="L426" s="1">
        <f>G143</f>
        <v>9.596924273422843</v>
      </c>
      <c r="M426" s="1">
        <f>L426</f>
        <v>9.596924273422843</v>
      </c>
      <c r="N426" s="1">
        <f t="shared" si="29"/>
        <v>14719.438901074738</v>
      </c>
      <c r="O426" s="1">
        <f t="shared" si="28"/>
        <v>0.21682503209525805</v>
      </c>
    </row>
    <row r="427" spans="10:15" x14ac:dyDescent="0.2">
      <c r="J427">
        <v>2002</v>
      </c>
      <c r="K427">
        <v>6</v>
      </c>
      <c r="M427">
        <f>L426+1/3*(L429-L426)</f>
        <v>9.5990386306356452</v>
      </c>
      <c r="N427" s="1">
        <f t="shared" si="29"/>
        <v>14750.593977757595</v>
      </c>
      <c r="O427" s="1">
        <f t="shared" si="28"/>
        <v>0.21143572128021759</v>
      </c>
    </row>
    <row r="428" spans="10:15" x14ac:dyDescent="0.2">
      <c r="J428">
        <v>2002</v>
      </c>
      <c r="K428">
        <v>7</v>
      </c>
      <c r="M428">
        <f>L426+2/3*(L429-L426)</f>
        <v>9.6011529878484492</v>
      </c>
      <c r="N428" s="1">
        <f t="shared" si="29"/>
        <v>14781.814997090172</v>
      </c>
      <c r="O428" s="1">
        <f t="shared" si="28"/>
        <v>0.21143572128039523</v>
      </c>
    </row>
    <row r="429" spans="10:15" x14ac:dyDescent="0.2">
      <c r="J429">
        <v>2002</v>
      </c>
      <c r="K429">
        <v>8</v>
      </c>
      <c r="L429" s="1">
        <f>G144</f>
        <v>9.6032673450612513</v>
      </c>
      <c r="M429" s="1">
        <f>L429</f>
        <v>9.6032673450612513</v>
      </c>
      <c r="N429" s="1">
        <f t="shared" si="29"/>
        <v>14813.102098646234</v>
      </c>
      <c r="O429" s="1">
        <f t="shared" si="28"/>
        <v>0.21143572128021759</v>
      </c>
    </row>
    <row r="430" spans="10:15" x14ac:dyDescent="0.2">
      <c r="J430">
        <v>2002</v>
      </c>
      <c r="K430">
        <v>9</v>
      </c>
      <c r="M430">
        <f>L429+1/3*(L432-L429)</f>
        <v>9.6053408785374224</v>
      </c>
      <c r="N430" s="1">
        <f t="shared" si="29"/>
        <v>14843.849428526004</v>
      </c>
      <c r="O430" s="1">
        <f t="shared" si="28"/>
        <v>0.20735334761710078</v>
      </c>
    </row>
    <row r="431" spans="10:15" x14ac:dyDescent="0.2">
      <c r="J431">
        <v>2002</v>
      </c>
      <c r="K431">
        <v>10</v>
      </c>
      <c r="M431">
        <f>L429+2/3*(L432-L429)</f>
        <v>9.6074144120135934</v>
      </c>
      <c r="N431" s="1">
        <f t="shared" si="29"/>
        <v>14874.660580168997</v>
      </c>
      <c r="O431" s="1">
        <f t="shared" si="28"/>
        <v>0.20735334761710078</v>
      </c>
    </row>
    <row r="432" spans="10:15" x14ac:dyDescent="0.2">
      <c r="J432">
        <v>2002</v>
      </c>
      <c r="K432">
        <v>11</v>
      </c>
      <c r="L432" s="1">
        <f>G145</f>
        <v>9.6094879454897644</v>
      </c>
      <c r="M432" s="1">
        <f>L432</f>
        <v>9.6094879454897644</v>
      </c>
      <c r="N432" s="1">
        <f t="shared" si="29"/>
        <v>14905.53568604907</v>
      </c>
      <c r="O432" s="1">
        <f t="shared" si="28"/>
        <v>0.20735334761710078</v>
      </c>
    </row>
    <row r="433" spans="10:15" x14ac:dyDescent="0.2">
      <c r="J433">
        <v>2002</v>
      </c>
      <c r="K433">
        <v>12</v>
      </c>
      <c r="M433">
        <f>L432+1/3*(L435-L432)</f>
        <v>9.6115457226233669</v>
      </c>
      <c r="N433" s="1">
        <f t="shared" si="29"/>
        <v>14936.239536554176</v>
      </c>
      <c r="O433" s="1">
        <f t="shared" si="28"/>
        <v>0.20577771336025563</v>
      </c>
    </row>
    <row r="434" spans="10:15" x14ac:dyDescent="0.2">
      <c r="J434">
        <v>2003</v>
      </c>
      <c r="K434">
        <v>1</v>
      </c>
      <c r="M434">
        <f>L432+2/3*(L435-L432)</f>
        <v>9.6136034997569677</v>
      </c>
      <c r="N434" s="1">
        <f t="shared" si="29"/>
        <v>14967.006633792262</v>
      </c>
      <c r="O434" s="1">
        <f t="shared" si="28"/>
        <v>0.205777713360078</v>
      </c>
    </row>
    <row r="435" spans="10:15" x14ac:dyDescent="0.2">
      <c r="J435">
        <v>2003</v>
      </c>
      <c r="K435">
        <v>2</v>
      </c>
      <c r="L435" s="1">
        <f>G146</f>
        <v>9.6156612768905703</v>
      </c>
      <c r="M435" s="1">
        <f>L435</f>
        <v>9.6156612768905703</v>
      </c>
      <c r="N435" s="1">
        <f t="shared" si="29"/>
        <v>14997.83710804506</v>
      </c>
      <c r="O435" s="1">
        <f t="shared" si="28"/>
        <v>0.20577771336025563</v>
      </c>
    </row>
    <row r="436" spans="10:15" x14ac:dyDescent="0.2">
      <c r="J436">
        <v>2003</v>
      </c>
      <c r="K436">
        <v>3</v>
      </c>
      <c r="M436">
        <f>L435+1/3*(L438-L435)</f>
        <v>9.6177212029461376</v>
      </c>
      <c r="N436" s="1">
        <f t="shared" si="29"/>
        <v>15028.763385467631</v>
      </c>
      <c r="O436" s="1">
        <f t="shared" si="28"/>
        <v>0.20599260555673737</v>
      </c>
    </row>
    <row r="437" spans="10:15" x14ac:dyDescent="0.2">
      <c r="J437">
        <v>2003</v>
      </c>
      <c r="K437">
        <v>4</v>
      </c>
      <c r="M437">
        <f>L435+2/3*(L438-L435)</f>
        <v>9.619781129001705</v>
      </c>
      <c r="N437" s="1">
        <f t="shared" si="29"/>
        <v>15059.75343439461</v>
      </c>
      <c r="O437" s="1">
        <f t="shared" si="28"/>
        <v>0.20599260555673737</v>
      </c>
    </row>
    <row r="438" spans="10:15" x14ac:dyDescent="0.2">
      <c r="J438">
        <v>2003</v>
      </c>
      <c r="K438">
        <v>5</v>
      </c>
      <c r="L438" s="1">
        <f>G147</f>
        <v>9.6218410550572724</v>
      </c>
      <c r="M438" s="1">
        <f>L438</f>
        <v>9.6218410550572724</v>
      </c>
      <c r="N438" s="1">
        <f t="shared" si="29"/>
        <v>15090.807386325972</v>
      </c>
      <c r="O438" s="1">
        <f t="shared" si="28"/>
        <v>0.20599260555673737</v>
      </c>
    </row>
    <row r="439" spans="10:15" x14ac:dyDescent="0.2">
      <c r="J439">
        <v>2003</v>
      </c>
      <c r="K439">
        <v>6</v>
      </c>
      <c r="M439">
        <f>L438+1/3*(L441-L438)</f>
        <v>9.6238905180862009</v>
      </c>
      <c r="N439" s="1">
        <f t="shared" si="29"/>
        <v>15121.767152752578</v>
      </c>
      <c r="O439" s="1">
        <f t="shared" si="28"/>
        <v>0.20494630289284999</v>
      </c>
    </row>
    <row r="440" spans="10:15" x14ac:dyDescent="0.2">
      <c r="J440">
        <v>2003</v>
      </c>
      <c r="K440">
        <v>7</v>
      </c>
      <c r="M440">
        <f>L438+2/3*(L441-L438)</f>
        <v>9.6259399811151312</v>
      </c>
      <c r="N440" s="1">
        <f t="shared" si="29"/>
        <v>15152.790435140461</v>
      </c>
      <c r="O440" s="1">
        <f t="shared" si="28"/>
        <v>0.20494630289302762</v>
      </c>
    </row>
    <row r="441" spans="10:15" x14ac:dyDescent="0.2">
      <c r="J441">
        <v>2003</v>
      </c>
      <c r="K441">
        <v>8</v>
      </c>
      <c r="L441" s="1">
        <f>G148</f>
        <v>9.6279894441440597</v>
      </c>
      <c r="M441" s="1">
        <f>L441</f>
        <v>9.6279894441440597</v>
      </c>
      <c r="N441" s="1">
        <f t="shared" si="29"/>
        <v>15183.877363796668</v>
      </c>
      <c r="O441" s="1">
        <f t="shared" si="28"/>
        <v>0.20494630289284999</v>
      </c>
    </row>
    <row r="442" spans="10:15" x14ac:dyDescent="0.2">
      <c r="J442">
        <v>2003</v>
      </c>
      <c r="K442">
        <v>9</v>
      </c>
      <c r="M442">
        <f>L441+1/3*(L444-L441)</f>
        <v>9.6300578309607463</v>
      </c>
      <c r="N442" s="1">
        <f t="shared" si="29"/>
        <v>15215.315997981914</v>
      </c>
      <c r="O442" s="1">
        <f t="shared" si="28"/>
        <v>0.20683868166866404</v>
      </c>
    </row>
    <row r="443" spans="10:15" x14ac:dyDescent="0.2">
      <c r="J443">
        <v>2003</v>
      </c>
      <c r="K443">
        <v>10</v>
      </c>
      <c r="M443">
        <f>L441+2/3*(L444-L441)</f>
        <v>9.6321262177774312</v>
      </c>
      <c r="N443" s="1">
        <f t="shared" si="29"/>
        <v>15246.819726720767</v>
      </c>
      <c r="O443" s="1">
        <f t="shared" si="28"/>
        <v>0.2068386816684864</v>
      </c>
    </row>
    <row r="444" spans="10:15" x14ac:dyDescent="0.2">
      <c r="J444">
        <v>2003</v>
      </c>
      <c r="K444">
        <v>11</v>
      </c>
      <c r="L444" s="1">
        <f>G149</f>
        <v>9.6341946045941178</v>
      </c>
      <c r="M444" s="1">
        <f>L444</f>
        <v>9.6341946045941178</v>
      </c>
      <c r="N444" s="1">
        <f t="shared" si="29"/>
        <v>15278.388684793339</v>
      </c>
      <c r="O444" s="1">
        <f t="shared" si="28"/>
        <v>0.20683868166866404</v>
      </c>
    </row>
    <row r="445" spans="10:15" x14ac:dyDescent="0.2">
      <c r="J445">
        <v>2003</v>
      </c>
      <c r="K445">
        <v>12</v>
      </c>
      <c r="M445">
        <f>L444+1/3*(L447-L444)</f>
        <v>9.6362922742126287</v>
      </c>
      <c r="N445" s="1">
        <f t="shared" si="29"/>
        <v>15310.471334192474</v>
      </c>
      <c r="O445" s="1">
        <f t="shared" si="28"/>
        <v>0.20976696185108779</v>
      </c>
    </row>
    <row r="446" spans="10:15" x14ac:dyDescent="0.2">
      <c r="J446">
        <v>2004</v>
      </c>
      <c r="K446">
        <v>1</v>
      </c>
      <c r="M446">
        <f>L444+2/3*(L447-L444)</f>
        <v>9.6383899438311413</v>
      </c>
      <c r="N446" s="1">
        <f t="shared" si="29"/>
        <v>15342.621353025266</v>
      </c>
      <c r="O446" s="1">
        <f t="shared" si="28"/>
        <v>0.20976696185126542</v>
      </c>
    </row>
    <row r="447" spans="10:15" x14ac:dyDescent="0.2">
      <c r="J447">
        <v>2004</v>
      </c>
      <c r="K447">
        <v>2</v>
      </c>
      <c r="L447" s="1">
        <f>G150</f>
        <v>9.6404876134496522</v>
      </c>
      <c r="M447" s="1">
        <f>L447</f>
        <v>9.6404876134496522</v>
      </c>
      <c r="N447" s="1">
        <f t="shared" si="29"/>
        <v>15374.838882758797</v>
      </c>
      <c r="O447" s="1">
        <f t="shared" si="28"/>
        <v>0.20976696185108779</v>
      </c>
    </row>
    <row r="448" spans="10:15" x14ac:dyDescent="0.2">
      <c r="J448">
        <v>2004</v>
      </c>
      <c r="K448">
        <v>3</v>
      </c>
      <c r="M448">
        <f>L447+1/3*(L450-L447)</f>
        <v>9.6426088985443617</v>
      </c>
      <c r="N448" s="1">
        <f t="shared" si="29"/>
        <v>15407.487916025186</v>
      </c>
      <c r="O448" s="1">
        <f t="shared" si="28"/>
        <v>0.21212850947094353</v>
      </c>
    </row>
    <row r="449" spans="10:15" x14ac:dyDescent="0.2">
      <c r="J449">
        <v>2004</v>
      </c>
      <c r="K449">
        <v>4</v>
      </c>
      <c r="M449">
        <f>L447+2/3*(L450-L447)</f>
        <v>9.6447301836390729</v>
      </c>
      <c r="N449" s="1">
        <f t="shared" si="29"/>
        <v>15440.206280709079</v>
      </c>
      <c r="O449" s="1">
        <f t="shared" si="28"/>
        <v>0.21212850947112116</v>
      </c>
    </row>
    <row r="450" spans="10:15" x14ac:dyDescent="0.2">
      <c r="J450">
        <v>2004</v>
      </c>
      <c r="K450">
        <v>5</v>
      </c>
      <c r="L450" s="1">
        <f>G151</f>
        <v>9.6468514687337823</v>
      </c>
      <c r="M450" s="1">
        <f>L450</f>
        <v>9.6468514687337823</v>
      </c>
      <c r="N450" s="1">
        <f t="shared" si="29"/>
        <v>15472.994124038225</v>
      </c>
      <c r="O450" s="1">
        <f t="shared" si="28"/>
        <v>0.21212850947094353</v>
      </c>
    </row>
    <row r="451" spans="10:15" x14ac:dyDescent="0.2">
      <c r="J451">
        <v>2004</v>
      </c>
      <c r="K451">
        <v>6</v>
      </c>
      <c r="M451">
        <f>L450+1/3*(L453-L450)</f>
        <v>9.6490102324237057</v>
      </c>
      <c r="N451" s="1">
        <f t="shared" si="29"/>
        <v>15506.432741978666</v>
      </c>
      <c r="O451" s="1">
        <f t="shared" si="28"/>
        <v>0.21587636899234042</v>
      </c>
    </row>
    <row r="452" spans="10:15" x14ac:dyDescent="0.2">
      <c r="J452">
        <v>2004</v>
      </c>
      <c r="K452">
        <v>7</v>
      </c>
      <c r="M452">
        <f>L450+2/3*(L453-L450)</f>
        <v>9.6511689961136273</v>
      </c>
      <c r="N452" s="1">
        <f t="shared" si="29"/>
        <v>15539.943623965768</v>
      </c>
      <c r="O452" s="1">
        <f t="shared" si="28"/>
        <v>0.21587636899216278</v>
      </c>
    </row>
    <row r="453" spans="10:15" x14ac:dyDescent="0.2">
      <c r="J453">
        <v>2004</v>
      </c>
      <c r="K453">
        <v>8</v>
      </c>
      <c r="L453" s="1">
        <f>G152</f>
        <v>9.6533277598035507</v>
      </c>
      <c r="M453" s="1">
        <f>L453</f>
        <v>9.6533277598035507</v>
      </c>
      <c r="N453" s="1">
        <f t="shared" si="29"/>
        <v>15573.52692616909</v>
      </c>
      <c r="O453" s="1">
        <f t="shared" ref="O453:O516" si="30">(M453-M452)*100</f>
        <v>0.21587636899234042</v>
      </c>
    </row>
    <row r="454" spans="10:15" x14ac:dyDescent="0.2">
      <c r="J454">
        <v>2004</v>
      </c>
      <c r="K454">
        <v>9</v>
      </c>
      <c r="M454">
        <f>L453+1/3*(L456-L453)</f>
        <v>9.6555045074575858</v>
      </c>
      <c r="N454" s="1">
        <f t="shared" si="29"/>
        <v>15607.463486634935</v>
      </c>
      <c r="O454" s="1">
        <f t="shared" si="30"/>
        <v>0.21767476540350827</v>
      </c>
    </row>
    <row r="455" spans="10:15" x14ac:dyDescent="0.2">
      <c r="J455">
        <v>2004</v>
      </c>
      <c r="K455">
        <v>10</v>
      </c>
      <c r="M455">
        <f>L453+2/3*(L456-L453)</f>
        <v>9.6576812551116209</v>
      </c>
      <c r="N455" s="1">
        <f t="shared" si="29"/>
        <v>15641.47399888715</v>
      </c>
      <c r="O455" s="1">
        <f t="shared" si="30"/>
        <v>0.21767476540350827</v>
      </c>
    </row>
    <row r="456" spans="10:15" x14ac:dyDescent="0.2">
      <c r="J456">
        <v>2004</v>
      </c>
      <c r="K456">
        <v>11</v>
      </c>
      <c r="L456" s="1">
        <f>G153</f>
        <v>9.659858002765656</v>
      </c>
      <c r="M456" s="1">
        <f>L456</f>
        <v>9.659858002765656</v>
      </c>
      <c r="N456" s="1">
        <f t="shared" si="29"/>
        <v>15675.558624075436</v>
      </c>
      <c r="O456" s="1">
        <f t="shared" si="30"/>
        <v>0.21767476540350827</v>
      </c>
    </row>
    <row r="457" spans="10:15" x14ac:dyDescent="0.2">
      <c r="J457">
        <v>2004</v>
      </c>
      <c r="K457">
        <v>12</v>
      </c>
      <c r="M457">
        <f>L456+1/3*(L459-L456)</f>
        <v>9.661982719978317</v>
      </c>
      <c r="N457" s="1">
        <f t="shared" si="29"/>
        <v>15708.900161428091</v>
      </c>
      <c r="O457" s="1">
        <f t="shared" si="30"/>
        <v>0.21247172126610536</v>
      </c>
    </row>
    <row r="458" spans="10:15" x14ac:dyDescent="0.2">
      <c r="J458">
        <v>2005</v>
      </c>
      <c r="K458">
        <v>1</v>
      </c>
      <c r="M458">
        <f>L456+2/3*(L459-L456)</f>
        <v>9.6641074371909799</v>
      </c>
      <c r="N458" s="1">
        <f t="shared" si="29"/>
        <v>15742.31261543132</v>
      </c>
      <c r="O458" s="1">
        <f t="shared" si="30"/>
        <v>0.212471721266283</v>
      </c>
    </row>
    <row r="459" spans="10:15" x14ac:dyDescent="0.2">
      <c r="J459">
        <v>2005</v>
      </c>
      <c r="K459">
        <v>2</v>
      </c>
      <c r="L459" s="1">
        <f>G154</f>
        <v>9.6662321544036409</v>
      </c>
      <c r="M459" s="1">
        <f>L459</f>
        <v>9.6662321544036409</v>
      </c>
      <c r="N459" s="1">
        <f t="shared" si="29"/>
        <v>15775.796136923082</v>
      </c>
      <c r="O459" s="1">
        <f t="shared" si="30"/>
        <v>0.21247172126610536</v>
      </c>
    </row>
    <row r="460" spans="10:15" x14ac:dyDescent="0.2">
      <c r="J460">
        <v>2005</v>
      </c>
      <c r="K460">
        <v>3</v>
      </c>
      <c r="M460">
        <f>L459+1/3*(L462-L459)</f>
        <v>9.6682832831074297</v>
      </c>
      <c r="N460" s="1">
        <f t="shared" si="29"/>
        <v>15808.187533309854</v>
      </c>
      <c r="O460" s="1">
        <f t="shared" si="30"/>
        <v>0.20511287037887627</v>
      </c>
    </row>
    <row r="461" spans="10:15" x14ac:dyDescent="0.2">
      <c r="J461">
        <v>2005</v>
      </c>
      <c r="K461">
        <v>4</v>
      </c>
      <c r="M461">
        <f>L459+2/3*(L462-L459)</f>
        <v>9.6703344118112167</v>
      </c>
      <c r="N461" s="1">
        <f t="shared" si="29"/>
        <v>15840.645436803487</v>
      </c>
      <c r="O461" s="1">
        <f t="shared" si="30"/>
        <v>0.20511287037869863</v>
      </c>
    </row>
    <row r="462" spans="10:15" x14ac:dyDescent="0.2">
      <c r="J462">
        <v>2005</v>
      </c>
      <c r="K462">
        <v>5</v>
      </c>
      <c r="L462" s="1">
        <f>G155</f>
        <v>9.6723855405150054</v>
      </c>
      <c r="M462" s="1">
        <f>L462</f>
        <v>9.6723855405150054</v>
      </c>
      <c r="N462" s="1">
        <f t="shared" si="29"/>
        <v>15873.169983958665</v>
      </c>
      <c r="O462" s="1">
        <f t="shared" si="30"/>
        <v>0.20511287037887627</v>
      </c>
    </row>
    <row r="463" spans="10:15" x14ac:dyDescent="0.2">
      <c r="J463">
        <v>2005</v>
      </c>
      <c r="K463">
        <v>6</v>
      </c>
      <c r="M463">
        <f>L462+1/3*(L465-L462)</f>
        <v>9.6743886308536595</v>
      </c>
      <c r="N463" s="1">
        <f t="shared" si="29"/>
        <v>15904.997243193189</v>
      </c>
      <c r="O463" s="1">
        <f t="shared" si="30"/>
        <v>0.20030903386540899</v>
      </c>
    </row>
    <row r="464" spans="10:15" x14ac:dyDescent="0.2">
      <c r="J464">
        <v>2005</v>
      </c>
      <c r="K464">
        <v>7</v>
      </c>
      <c r="M464">
        <f>L462+2/3*(L465-L462)</f>
        <v>9.6763917211923154</v>
      </c>
      <c r="N464" s="1">
        <f t="shared" si="29"/>
        <v>15936.88831919726</v>
      </c>
      <c r="O464" s="1">
        <f t="shared" si="30"/>
        <v>0.20030903386558663</v>
      </c>
    </row>
    <row r="465" spans="10:15" x14ac:dyDescent="0.2">
      <c r="J465">
        <v>2005</v>
      </c>
      <c r="K465">
        <v>8</v>
      </c>
      <c r="L465" s="1">
        <f>G156</f>
        <v>9.6783948115309695</v>
      </c>
      <c r="M465" s="1">
        <f>L465</f>
        <v>9.6783948115309695</v>
      </c>
      <c r="N465" s="1">
        <f t="shared" si="29"/>
        <v>15968.843339929688</v>
      </c>
      <c r="O465" s="1">
        <f t="shared" si="30"/>
        <v>0.20030903386540899</v>
      </c>
    </row>
    <row r="466" spans="10:15" x14ac:dyDescent="0.2">
      <c r="J466">
        <v>2005</v>
      </c>
      <c r="K466">
        <v>9</v>
      </c>
      <c r="M466">
        <f>L465+1/3*(L468-L465)</f>
        <v>9.6803344578296926</v>
      </c>
      <c r="N466" s="1">
        <f t="shared" si="29"/>
        <v>15999.847306452997</v>
      </c>
      <c r="O466" s="1">
        <f t="shared" si="30"/>
        <v>0.19396462987231189</v>
      </c>
    </row>
    <row r="467" spans="10:15" x14ac:dyDescent="0.2">
      <c r="J467">
        <v>2005</v>
      </c>
      <c r="K467">
        <v>10</v>
      </c>
      <c r="M467">
        <f>L465+2/3*(L468-L465)</f>
        <v>9.6822741041284139</v>
      </c>
      <c r="N467" s="1">
        <f t="shared" si="29"/>
        <v>16030.911468064909</v>
      </c>
      <c r="O467" s="1">
        <f t="shared" si="30"/>
        <v>0.19396462987213425</v>
      </c>
    </row>
    <row r="468" spans="10:15" x14ac:dyDescent="0.2">
      <c r="J468">
        <v>2005</v>
      </c>
      <c r="K468">
        <v>11</v>
      </c>
      <c r="L468" s="1">
        <f>G157</f>
        <v>9.6842137504271371</v>
      </c>
      <c r="M468" s="1">
        <f>L468</f>
        <v>9.6842137504271371</v>
      </c>
      <c r="N468" s="1">
        <f t="shared" ref="N468:N531" si="31">EXP(M468)</f>
        <v>16062.035941635966</v>
      </c>
      <c r="O468" s="1">
        <f t="shared" si="30"/>
        <v>0.19396462987231189</v>
      </c>
    </row>
    <row r="469" spans="10:15" x14ac:dyDescent="0.2">
      <c r="J469">
        <v>2005</v>
      </c>
      <c r="K469">
        <v>12</v>
      </c>
      <c r="M469">
        <f>L468+1/3*(L471-L468)</f>
        <v>9.6860878137409401</v>
      </c>
      <c r="N469" s="1">
        <f t="shared" si="31"/>
        <v>16092.165437412339</v>
      </c>
      <c r="O469" s="1">
        <f t="shared" si="30"/>
        <v>0.18740633138030205</v>
      </c>
    </row>
    <row r="470" spans="10:15" x14ac:dyDescent="0.2">
      <c r="J470">
        <v>2006</v>
      </c>
      <c r="K470">
        <v>1</v>
      </c>
      <c r="M470">
        <f>L468+2/3*(L471-L468)</f>
        <v>9.6879618770547413</v>
      </c>
      <c r="N470" s="1">
        <f t="shared" si="31"/>
        <v>16122.351450713548</v>
      </c>
      <c r="O470" s="1">
        <f t="shared" si="30"/>
        <v>0.18740633138012441</v>
      </c>
    </row>
    <row r="471" spans="10:15" x14ac:dyDescent="0.2">
      <c r="J471">
        <v>2006</v>
      </c>
      <c r="K471">
        <v>2</v>
      </c>
      <c r="L471" s="1">
        <f>G158</f>
        <v>9.6898359403685443</v>
      </c>
      <c r="M471" s="1">
        <f>L471</f>
        <v>9.6898359403685443</v>
      </c>
      <c r="N471" s="1">
        <f t="shared" si="31"/>
        <v>16152.594087556381</v>
      </c>
      <c r="O471" s="1">
        <f t="shared" si="30"/>
        <v>0.18740633138030205</v>
      </c>
    </row>
    <row r="472" spans="10:15" x14ac:dyDescent="0.2">
      <c r="J472">
        <v>2006</v>
      </c>
      <c r="K472">
        <v>3</v>
      </c>
      <c r="M472">
        <f>L471+1/3*(L474-L471)</f>
        <v>9.6916511927782487</v>
      </c>
      <c r="N472" s="1">
        <f t="shared" si="31"/>
        <v>16181.941751546959</v>
      </c>
      <c r="O472" s="1">
        <f t="shared" si="30"/>
        <v>0.1815252409704371</v>
      </c>
    </row>
    <row r="473" spans="10:15" x14ac:dyDescent="0.2">
      <c r="J473">
        <v>2006</v>
      </c>
      <c r="K473">
        <v>4</v>
      </c>
      <c r="M473">
        <f>L471+2/3*(L474-L471)</f>
        <v>9.6934664451879513</v>
      </c>
      <c r="N473" s="1">
        <f t="shared" si="31"/>
        <v>16211.342737336907</v>
      </c>
      <c r="O473" s="1">
        <f t="shared" si="30"/>
        <v>0.18152524097025946</v>
      </c>
    </row>
    <row r="474" spans="10:15" x14ac:dyDescent="0.2">
      <c r="J474">
        <v>2006</v>
      </c>
      <c r="K474">
        <v>5</v>
      </c>
      <c r="L474" s="1">
        <f>G159</f>
        <v>9.6952816975976557</v>
      </c>
      <c r="M474" s="1">
        <f>L474</f>
        <v>9.6952816975976557</v>
      </c>
      <c r="N474" s="1">
        <f t="shared" si="31"/>
        <v>16240.797141806712</v>
      </c>
      <c r="O474" s="1">
        <f t="shared" si="30"/>
        <v>0.1815252409704371</v>
      </c>
    </row>
    <row r="475" spans="10:15" x14ac:dyDescent="0.2">
      <c r="J475">
        <v>2006</v>
      </c>
      <c r="K475">
        <v>6</v>
      </c>
      <c r="M475">
        <f>L474+1/3*(L477-L474)</f>
        <v>9.6970018808444394</v>
      </c>
      <c r="N475" s="1">
        <f t="shared" si="31"/>
        <v>16268.75833125445</v>
      </c>
      <c r="O475" s="1">
        <f t="shared" si="30"/>
        <v>0.17201832467836908</v>
      </c>
    </row>
    <row r="476" spans="10:15" x14ac:dyDescent="0.2">
      <c r="J476">
        <v>2006</v>
      </c>
      <c r="K476">
        <v>7</v>
      </c>
      <c r="M476">
        <f>L474+2/3*(L477-L474)</f>
        <v>9.6987220640912231</v>
      </c>
      <c r="N476" s="1">
        <f t="shared" si="31"/>
        <v>16296.767660464573</v>
      </c>
      <c r="O476" s="1">
        <f t="shared" si="30"/>
        <v>0.17201832467836908</v>
      </c>
    </row>
    <row r="477" spans="10:15" x14ac:dyDescent="0.2">
      <c r="J477">
        <v>2006</v>
      </c>
      <c r="K477">
        <v>8</v>
      </c>
      <c r="L477" s="1">
        <f>G160</f>
        <v>9.7004422473380068</v>
      </c>
      <c r="M477" s="1">
        <f>L477</f>
        <v>9.7004422473380068</v>
      </c>
      <c r="N477" s="1">
        <f t="shared" si="31"/>
        <v>16324.825212317557</v>
      </c>
      <c r="O477" s="1">
        <f t="shared" si="30"/>
        <v>0.17201832467836908</v>
      </c>
    </row>
    <row r="478" spans="10:15" x14ac:dyDescent="0.2">
      <c r="J478">
        <v>2006</v>
      </c>
      <c r="K478">
        <v>9</v>
      </c>
      <c r="M478">
        <f>L477+1/3*(L480-L477)</f>
        <v>9.7020637700095111</v>
      </c>
      <c r="N478" s="1">
        <f t="shared" si="31"/>
        <v>16351.317759836073</v>
      </c>
      <c r="O478" s="1">
        <f t="shared" si="30"/>
        <v>0.1621522671504394</v>
      </c>
    </row>
    <row r="479" spans="10:15" x14ac:dyDescent="0.2">
      <c r="J479">
        <v>2006</v>
      </c>
      <c r="K479">
        <v>10</v>
      </c>
      <c r="M479">
        <f>L477+2/3*(L480-L477)</f>
        <v>9.7036852926810155</v>
      </c>
      <c r="N479" s="1">
        <f t="shared" si="31"/>
        <v>16377.853300468751</v>
      </c>
      <c r="O479" s="1">
        <f t="shared" si="30"/>
        <v>0.1621522671504394</v>
      </c>
    </row>
    <row r="480" spans="10:15" x14ac:dyDescent="0.2">
      <c r="J480">
        <v>2006</v>
      </c>
      <c r="K480">
        <v>11</v>
      </c>
      <c r="L480" s="1">
        <f>G161</f>
        <v>9.7053068153525199</v>
      </c>
      <c r="M480" s="1">
        <f>L480</f>
        <v>9.7053068153525199</v>
      </c>
      <c r="N480" s="1">
        <f t="shared" si="31"/>
        <v>16404.431903986453</v>
      </c>
      <c r="O480" s="1">
        <f t="shared" si="30"/>
        <v>0.1621522671504394</v>
      </c>
    </row>
    <row r="481" spans="10:15" x14ac:dyDescent="0.2">
      <c r="J481">
        <v>2006</v>
      </c>
      <c r="K481">
        <v>12</v>
      </c>
      <c r="M481">
        <f>L480+1/3*(L483-L480)</f>
        <v>9.7069376646274801</v>
      </c>
      <c r="N481" s="1">
        <f t="shared" si="31"/>
        <v>16431.20688690956</v>
      </c>
      <c r="O481" s="1">
        <f t="shared" si="30"/>
        <v>0.16308492749601555</v>
      </c>
    </row>
    <row r="482" spans="10:15" x14ac:dyDescent="0.2">
      <c r="J482">
        <v>2007</v>
      </c>
      <c r="K482">
        <v>1</v>
      </c>
      <c r="M482">
        <f>L480+2/3*(L483-L480)</f>
        <v>9.708568513902442</v>
      </c>
      <c r="N482" s="1">
        <f t="shared" si="31"/>
        <v>16458.025571419854</v>
      </c>
      <c r="O482" s="1">
        <f t="shared" si="30"/>
        <v>0.16308492749619319</v>
      </c>
    </row>
    <row r="483" spans="10:15" x14ac:dyDescent="0.2">
      <c r="J483">
        <v>2007</v>
      </c>
      <c r="K483">
        <v>2</v>
      </c>
      <c r="L483" s="1">
        <f>G162</f>
        <v>9.7101993631774022</v>
      </c>
      <c r="M483" s="1">
        <f>L483</f>
        <v>9.7101993631774022</v>
      </c>
      <c r="N483" s="1">
        <f t="shared" si="31"/>
        <v>16484.888028846115</v>
      </c>
      <c r="O483" s="1">
        <f t="shared" si="30"/>
        <v>0.16308492749601555</v>
      </c>
    </row>
    <row r="484" spans="10:15" x14ac:dyDescent="0.2">
      <c r="J484">
        <v>2007</v>
      </c>
      <c r="K484">
        <v>3</v>
      </c>
      <c r="M484">
        <f>L483+1/3*(L486-L483)</f>
        <v>9.7118485464060065</v>
      </c>
      <c r="N484" s="1">
        <f t="shared" si="31"/>
        <v>16512.097059880594</v>
      </c>
      <c r="O484" s="1">
        <f t="shared" si="30"/>
        <v>0.16491832286043007</v>
      </c>
    </row>
    <row r="485" spans="10:15" x14ac:dyDescent="0.2">
      <c r="J485">
        <v>2007</v>
      </c>
      <c r="K485">
        <v>4</v>
      </c>
      <c r="M485">
        <f>L483+2/3*(L486-L483)</f>
        <v>9.7134977296346126</v>
      </c>
      <c r="N485" s="1">
        <f t="shared" si="31"/>
        <v>16539.351000614733</v>
      </c>
      <c r="O485" s="1">
        <f t="shared" si="30"/>
        <v>0.1649183228606077</v>
      </c>
    </row>
    <row r="486" spans="10:15" x14ac:dyDescent="0.2">
      <c r="J486">
        <v>2007</v>
      </c>
      <c r="K486">
        <v>5</v>
      </c>
      <c r="L486" s="1">
        <f>G163</f>
        <v>9.7151469128632169</v>
      </c>
      <c r="M486" s="1">
        <f>L486</f>
        <v>9.7151469128632169</v>
      </c>
      <c r="N486" s="1">
        <f t="shared" si="31"/>
        <v>16566.649925173904</v>
      </c>
      <c r="O486" s="1">
        <f t="shared" si="30"/>
        <v>0.16491832286043007</v>
      </c>
    </row>
    <row r="487" spans="10:15" x14ac:dyDescent="0.2">
      <c r="J487">
        <v>2007</v>
      </c>
      <c r="K487">
        <v>6</v>
      </c>
      <c r="M487">
        <f>L486+1/3*(L489-L486)</f>
        <v>9.7168108290973905</v>
      </c>
      <c r="N487" s="1">
        <f t="shared" si="31"/>
        <v>16594.238389011545</v>
      </c>
      <c r="O487" s="1">
        <f t="shared" si="30"/>
        <v>0.16639162341736125</v>
      </c>
    </row>
    <row r="488" spans="10:15" x14ac:dyDescent="0.2">
      <c r="J488">
        <v>2007</v>
      </c>
      <c r="K488">
        <v>7</v>
      </c>
      <c r="M488">
        <f>L486+2/3*(L489-L486)</f>
        <v>9.7184747453315659</v>
      </c>
      <c r="N488" s="1">
        <f t="shared" si="31"/>
        <v>16621.872795954205</v>
      </c>
      <c r="O488" s="1">
        <f t="shared" si="30"/>
        <v>0.16639162341753888</v>
      </c>
    </row>
    <row r="489" spans="10:15" x14ac:dyDescent="0.2">
      <c r="J489">
        <v>2007</v>
      </c>
      <c r="K489">
        <v>8</v>
      </c>
      <c r="L489" s="1">
        <f>G164</f>
        <v>9.7201386615657395</v>
      </c>
      <c r="M489" s="1">
        <f>L489</f>
        <v>9.7201386615657395</v>
      </c>
      <c r="N489" s="1">
        <f t="shared" si="31"/>
        <v>16649.553222510945</v>
      </c>
      <c r="O489" s="1">
        <f t="shared" si="30"/>
        <v>0.16639162341736125</v>
      </c>
    </row>
    <row r="490" spans="10:15" x14ac:dyDescent="0.2">
      <c r="J490">
        <v>2007</v>
      </c>
      <c r="K490">
        <v>9</v>
      </c>
      <c r="M490">
        <f>L489+1/3*(L492-L489)</f>
        <v>9.7218018800253905</v>
      </c>
      <c r="N490" s="1">
        <f t="shared" si="31"/>
        <v>16677.268108341465</v>
      </c>
      <c r="O490" s="1">
        <f t="shared" si="30"/>
        <v>0.16632184596510058</v>
      </c>
    </row>
    <row r="491" spans="10:15" x14ac:dyDescent="0.2">
      <c r="J491">
        <v>2007</v>
      </c>
      <c r="K491">
        <v>10</v>
      </c>
      <c r="M491">
        <f>L489+2/3*(L492-L489)</f>
        <v>9.7234650984850415</v>
      </c>
      <c r="N491" s="1">
        <f t="shared" si="31"/>
        <v>16705.029128436749</v>
      </c>
      <c r="O491" s="1">
        <f t="shared" si="30"/>
        <v>0.16632184596510058</v>
      </c>
    </row>
    <row r="492" spans="10:15" x14ac:dyDescent="0.2">
      <c r="J492">
        <v>2007</v>
      </c>
      <c r="K492">
        <v>11</v>
      </c>
      <c r="L492" s="1">
        <f>G165</f>
        <v>9.7251283169446925</v>
      </c>
      <c r="M492" s="1">
        <f>L492</f>
        <v>9.7251283169446925</v>
      </c>
      <c r="N492" s="1">
        <f t="shared" si="31"/>
        <v>16732.836359592005</v>
      </c>
      <c r="O492" s="1">
        <f t="shared" si="30"/>
        <v>0.16632184596510058</v>
      </c>
    </row>
    <row r="493" spans="10:15" x14ac:dyDescent="0.2">
      <c r="J493">
        <v>2007</v>
      </c>
      <c r="K493">
        <v>12</v>
      </c>
      <c r="M493">
        <f>L492+1/3*(L495-L492)</f>
        <v>9.7267730940458268</v>
      </c>
      <c r="N493" s="1">
        <f t="shared" si="31"/>
        <v>16760.380791689237</v>
      </c>
      <c r="O493" s="1">
        <f t="shared" si="30"/>
        <v>0.16447771011343093</v>
      </c>
    </row>
    <row r="494" spans="10:15" x14ac:dyDescent="0.2">
      <c r="J494">
        <v>2008</v>
      </c>
      <c r="K494">
        <v>1</v>
      </c>
      <c r="M494">
        <f>L492+2/3*(L495-L492)</f>
        <v>9.7284178711469611</v>
      </c>
      <c r="N494" s="1">
        <f t="shared" si="31"/>
        <v>16787.970565515941</v>
      </c>
      <c r="O494" s="1">
        <f t="shared" si="30"/>
        <v>0.16447771011343093</v>
      </c>
    </row>
    <row r="495" spans="10:15" x14ac:dyDescent="0.2">
      <c r="J495">
        <v>2008</v>
      </c>
      <c r="K495">
        <v>2</v>
      </c>
      <c r="L495" s="1">
        <f>G166</f>
        <v>9.7300626482480954</v>
      </c>
      <c r="M495" s="1">
        <f>L495</f>
        <v>9.7300626482480954</v>
      </c>
      <c r="N495" s="1">
        <f t="shared" si="31"/>
        <v>16815.605755710523</v>
      </c>
      <c r="O495" s="1">
        <f t="shared" si="30"/>
        <v>0.16447771011343093</v>
      </c>
    </row>
    <row r="496" spans="10:15" x14ac:dyDescent="0.2">
      <c r="J496">
        <v>2008</v>
      </c>
      <c r="K496">
        <v>3</v>
      </c>
      <c r="M496">
        <f>L495+1/3*(L498-L495)</f>
        <v>9.731650422469178</v>
      </c>
      <c r="N496" s="1">
        <f t="shared" si="31"/>
        <v>16842.326348561968</v>
      </c>
      <c r="O496" s="1">
        <f t="shared" si="30"/>
        <v>0.15877742210825829</v>
      </c>
    </row>
    <row r="497" spans="10:15" x14ac:dyDescent="0.2">
      <c r="J497">
        <v>2008</v>
      </c>
      <c r="K497">
        <v>4</v>
      </c>
      <c r="M497">
        <f>L495+2/3*(L498-L495)</f>
        <v>9.7332381966902588</v>
      </c>
      <c r="N497" s="1">
        <f t="shared" si="31"/>
        <v>16869.089401381385</v>
      </c>
      <c r="O497" s="1">
        <f t="shared" si="30"/>
        <v>0.15877742210808066</v>
      </c>
    </row>
    <row r="498" spans="10:15" x14ac:dyDescent="0.2">
      <c r="J498">
        <v>2008</v>
      </c>
      <c r="K498">
        <v>5</v>
      </c>
      <c r="L498" s="1">
        <f>G167</f>
        <v>9.7348259709113414</v>
      </c>
      <c r="M498" s="1">
        <f>L498</f>
        <v>9.7348259709113414</v>
      </c>
      <c r="N498" s="1">
        <f t="shared" si="31"/>
        <v>16895.894981639227</v>
      </c>
      <c r="O498" s="1">
        <f t="shared" si="30"/>
        <v>0.15877742210825829</v>
      </c>
    </row>
    <row r="499" spans="10:15" x14ac:dyDescent="0.2">
      <c r="J499">
        <v>2008</v>
      </c>
      <c r="K499">
        <v>6</v>
      </c>
      <c r="M499">
        <f>L498+1/3*(L501-L498)</f>
        <v>9.7363483685005097</v>
      </c>
      <c r="N499" s="1">
        <f t="shared" si="31"/>
        <v>16921.636841126714</v>
      </c>
      <c r="O499" s="1">
        <f t="shared" si="30"/>
        <v>0.15223975891682784</v>
      </c>
    </row>
    <row r="500" spans="10:15" x14ac:dyDescent="0.2">
      <c r="J500">
        <v>2008</v>
      </c>
      <c r="K500">
        <v>7</v>
      </c>
      <c r="M500">
        <f>L498+2/3*(L501-L498)</f>
        <v>9.7378707660896762</v>
      </c>
      <c r="N500" s="1">
        <f t="shared" si="31"/>
        <v>16947.417919805019</v>
      </c>
      <c r="O500" s="1">
        <f t="shared" si="30"/>
        <v>0.1522397589166502</v>
      </c>
    </row>
    <row r="501" spans="10:15" x14ac:dyDescent="0.2">
      <c r="J501">
        <v>2008</v>
      </c>
      <c r="K501">
        <v>8</v>
      </c>
      <c r="L501" s="1">
        <f>G168</f>
        <v>9.7393931636788444</v>
      </c>
      <c r="M501" s="1">
        <f>L501</f>
        <v>9.7393931636788444</v>
      </c>
      <c r="N501" s="1">
        <f t="shared" si="31"/>
        <v>16973.238277426881</v>
      </c>
      <c r="O501" s="1">
        <f t="shared" si="30"/>
        <v>0.15223975891682784</v>
      </c>
    </row>
    <row r="502" spans="10:15" x14ac:dyDescent="0.2">
      <c r="J502">
        <v>2008</v>
      </c>
      <c r="K502">
        <v>9</v>
      </c>
      <c r="M502">
        <f>L501+1/3*(L504-L501)</f>
        <v>9.7408303305956423</v>
      </c>
      <c r="N502" s="1">
        <f t="shared" si="31"/>
        <v>16997.64919102722</v>
      </c>
      <c r="O502" s="1">
        <f t="shared" si="30"/>
        <v>0.14371669167978496</v>
      </c>
    </row>
    <row r="503" spans="10:15" x14ac:dyDescent="0.2">
      <c r="J503">
        <v>2008</v>
      </c>
      <c r="K503">
        <v>10</v>
      </c>
      <c r="M503">
        <f>L501+2/3*(L504-L501)</f>
        <v>9.7422674975124419</v>
      </c>
      <c r="N503" s="1">
        <f t="shared" si="31"/>
        <v>17022.09521240685</v>
      </c>
      <c r="O503" s="1">
        <f t="shared" si="30"/>
        <v>0.14371669167996259</v>
      </c>
    </row>
    <row r="504" spans="10:15" x14ac:dyDescent="0.2">
      <c r="J504">
        <v>2008</v>
      </c>
      <c r="K504">
        <v>11</v>
      </c>
      <c r="L504" s="1">
        <f>G169</f>
        <v>9.7437046644292398</v>
      </c>
      <c r="M504" s="1">
        <f>L504</f>
        <v>9.7437046644292398</v>
      </c>
      <c r="N504" s="1">
        <f t="shared" si="31"/>
        <v>17046.576392057726</v>
      </c>
      <c r="O504" s="1">
        <f t="shared" si="30"/>
        <v>0.14371669167978496</v>
      </c>
    </row>
    <row r="505" spans="10:15" x14ac:dyDescent="0.2">
      <c r="J505">
        <v>2008</v>
      </c>
      <c r="K505">
        <v>12</v>
      </c>
      <c r="M505">
        <f>L504+1/3*(L507-L504)</f>
        <v>9.7450302252187289</v>
      </c>
      <c r="N505" s="1">
        <f t="shared" si="31"/>
        <v>17069.187648304534</v>
      </c>
      <c r="O505" s="1">
        <f t="shared" si="30"/>
        <v>0.13255607894890886</v>
      </c>
    </row>
    <row r="506" spans="10:15" x14ac:dyDescent="0.2">
      <c r="J506">
        <v>2009</v>
      </c>
      <c r="K506">
        <v>1</v>
      </c>
      <c r="M506">
        <f>L504+2/3*(L507-L504)</f>
        <v>9.7463557860082162</v>
      </c>
      <c r="N506" s="1">
        <f t="shared" si="31"/>
        <v>17091.828897020023</v>
      </c>
      <c r="O506" s="1">
        <f t="shared" si="30"/>
        <v>0.13255607894873123</v>
      </c>
    </row>
    <row r="507" spans="10:15" x14ac:dyDescent="0.2">
      <c r="J507">
        <v>2009</v>
      </c>
      <c r="K507">
        <v>2</v>
      </c>
      <c r="L507" s="1">
        <f>G170</f>
        <v>9.7476813467977053</v>
      </c>
      <c r="M507" s="1">
        <f>L507</f>
        <v>9.7476813467977053</v>
      </c>
      <c r="N507" s="1">
        <f t="shared" si="31"/>
        <v>17114.500177987455</v>
      </c>
      <c r="O507" s="1">
        <f t="shared" si="30"/>
        <v>0.13255607894890886</v>
      </c>
    </row>
    <row r="508" spans="10:15" x14ac:dyDescent="0.2">
      <c r="J508">
        <v>2009</v>
      </c>
      <c r="K508">
        <v>3</v>
      </c>
      <c r="M508">
        <f>L507+1/3*(L510-L507)</f>
        <v>9.7489237796772397</v>
      </c>
      <c r="N508" s="1">
        <f t="shared" si="31"/>
        <v>17135.77701050655</v>
      </c>
      <c r="O508" s="1">
        <f t="shared" si="30"/>
        <v>0.12424328795344053</v>
      </c>
    </row>
    <row r="509" spans="10:15" x14ac:dyDescent="0.2">
      <c r="J509">
        <v>2009</v>
      </c>
      <c r="K509">
        <v>4</v>
      </c>
      <c r="M509">
        <f>L507+2/3*(L510-L507)</f>
        <v>9.7501662125567723</v>
      </c>
      <c r="N509" s="1">
        <f t="shared" si="31"/>
        <v>17157.080294490592</v>
      </c>
      <c r="O509" s="1">
        <f t="shared" si="30"/>
        <v>0.12424328795326289</v>
      </c>
    </row>
    <row r="510" spans="10:15" x14ac:dyDescent="0.2">
      <c r="J510">
        <v>2009</v>
      </c>
      <c r="K510">
        <v>5</v>
      </c>
      <c r="L510" s="1">
        <f>G171</f>
        <v>9.7514086454363067</v>
      </c>
      <c r="M510" s="1">
        <f>L510</f>
        <v>9.7514086454363067</v>
      </c>
      <c r="N510" s="1">
        <f t="shared" si="31"/>
        <v>17178.410062824234</v>
      </c>
      <c r="O510" s="1">
        <f t="shared" si="30"/>
        <v>0.12424328795344053</v>
      </c>
    </row>
    <row r="511" spans="10:15" x14ac:dyDescent="0.2">
      <c r="J511">
        <v>2009</v>
      </c>
      <c r="K511">
        <v>6</v>
      </c>
      <c r="M511">
        <f>L510+1/3*(L513-L510)</f>
        <v>9.7525806486846154</v>
      </c>
      <c r="N511" s="1">
        <f t="shared" si="31"/>
        <v>17198.555017889117</v>
      </c>
      <c r="O511" s="1">
        <f t="shared" si="30"/>
        <v>0.1172003248308684</v>
      </c>
    </row>
    <row r="512" spans="10:15" x14ac:dyDescent="0.2">
      <c r="J512">
        <v>2009</v>
      </c>
      <c r="K512">
        <v>7</v>
      </c>
      <c r="M512">
        <f>L510+2/3*(L513-L510)</f>
        <v>9.7537526519329258</v>
      </c>
      <c r="N512" s="1">
        <f t="shared" si="31"/>
        <v>17218.723596747684</v>
      </c>
      <c r="O512" s="1">
        <f t="shared" si="30"/>
        <v>0.11720032483104603</v>
      </c>
    </row>
    <row r="513" spans="10:15" x14ac:dyDescent="0.2">
      <c r="J513">
        <v>2009</v>
      </c>
      <c r="K513">
        <v>8</v>
      </c>
      <c r="L513" s="1">
        <f>G172</f>
        <v>9.7549246551812345</v>
      </c>
      <c r="M513" s="1">
        <f>L513</f>
        <v>9.7549246551812345</v>
      </c>
      <c r="N513" s="1">
        <f t="shared" si="31"/>
        <v>17238.915827103261</v>
      </c>
      <c r="O513" s="1">
        <f t="shared" si="30"/>
        <v>0.1172003248308684</v>
      </c>
    </row>
    <row r="514" spans="10:15" x14ac:dyDescent="0.2">
      <c r="J514">
        <v>2009</v>
      </c>
      <c r="K514">
        <v>9</v>
      </c>
      <c r="M514">
        <f>L513+1/3*(L516-L513)</f>
        <v>9.7560651302138481</v>
      </c>
      <c r="N514" s="1">
        <f t="shared" si="31"/>
        <v>17258.587595641606</v>
      </c>
      <c r="O514" s="1">
        <f t="shared" si="30"/>
        <v>0.11404750326136082</v>
      </c>
    </row>
    <row r="515" spans="10:15" x14ac:dyDescent="0.2">
      <c r="J515">
        <v>2009</v>
      </c>
      <c r="K515">
        <v>10</v>
      </c>
      <c r="M515">
        <f>L513+2/3*(L516-L513)</f>
        <v>9.7572056052464635</v>
      </c>
      <c r="N515" s="1">
        <f t="shared" si="31"/>
        <v>17278.281812139077</v>
      </c>
      <c r="O515" s="1">
        <f t="shared" si="30"/>
        <v>0.11404750326153845</v>
      </c>
    </row>
    <row r="516" spans="10:15" x14ac:dyDescent="0.2">
      <c r="J516">
        <v>2009</v>
      </c>
      <c r="K516">
        <v>11</v>
      </c>
      <c r="L516" s="1">
        <f>G173</f>
        <v>9.7583460802790771</v>
      </c>
      <c r="M516" s="1">
        <f>L516</f>
        <v>9.7583460802790771</v>
      </c>
      <c r="N516" s="1">
        <f t="shared" si="31"/>
        <v>17297.998502211565</v>
      </c>
      <c r="O516" s="1">
        <f t="shared" si="30"/>
        <v>0.11404750326136082</v>
      </c>
    </row>
    <row r="517" spans="10:15" x14ac:dyDescent="0.2">
      <c r="J517">
        <v>2009</v>
      </c>
      <c r="K517">
        <v>12</v>
      </c>
      <c r="M517">
        <f>L516+1/3*(L519-L516)</f>
        <v>9.7594985060888426</v>
      </c>
      <c r="N517" s="1">
        <f t="shared" si="31"/>
        <v>17317.944653164865</v>
      </c>
      <c r="O517" s="1">
        <f t="shared" ref="O517:O580" si="32">(M517-M516)*100</f>
        <v>0.11524258097654894</v>
      </c>
    </row>
    <row r="518" spans="10:15" x14ac:dyDescent="0.2">
      <c r="J518">
        <v>2010</v>
      </c>
      <c r="K518">
        <v>1</v>
      </c>
      <c r="M518">
        <f>L516+2/3*(L519-L516)</f>
        <v>9.7606509318986063</v>
      </c>
      <c r="N518" s="1">
        <f t="shared" si="31"/>
        <v>17337.91380382748</v>
      </c>
      <c r="O518" s="1">
        <f t="shared" si="32"/>
        <v>0.1152425809763713</v>
      </c>
    </row>
    <row r="519" spans="10:15" x14ac:dyDescent="0.2">
      <c r="J519">
        <v>2010</v>
      </c>
      <c r="K519">
        <v>2</v>
      </c>
      <c r="L519" s="1">
        <f>G174</f>
        <v>9.7618033577083718</v>
      </c>
      <c r="M519" s="1">
        <f>L519</f>
        <v>9.7618033577083718</v>
      </c>
      <c r="N519" s="1">
        <f t="shared" si="31"/>
        <v>17357.905980720214</v>
      </c>
      <c r="O519" s="1">
        <f t="shared" si="32"/>
        <v>0.11524258097654894</v>
      </c>
    </row>
    <row r="520" spans="10:15" x14ac:dyDescent="0.2">
      <c r="J520">
        <v>2010</v>
      </c>
      <c r="K520">
        <v>3</v>
      </c>
      <c r="M520">
        <f>L519+1/3*(L522-L519)</f>
        <v>9.7629858043679913</v>
      </c>
      <c r="N520" s="1">
        <f t="shared" si="31"/>
        <v>17378.442918188801</v>
      </c>
      <c r="O520" s="1">
        <f t="shared" si="32"/>
        <v>0.11824466596195293</v>
      </c>
    </row>
    <row r="521" spans="10:15" x14ac:dyDescent="0.2">
      <c r="J521">
        <v>2010</v>
      </c>
      <c r="K521">
        <v>4</v>
      </c>
      <c r="M521">
        <f>L519+2/3*(L522-L519)</f>
        <v>9.7641682510276127</v>
      </c>
      <c r="N521" s="1">
        <f t="shared" si="31"/>
        <v>17399.004153853355</v>
      </c>
      <c r="O521" s="1">
        <f t="shared" si="32"/>
        <v>0.11824466596213057</v>
      </c>
    </row>
    <row r="522" spans="10:15" x14ac:dyDescent="0.2">
      <c r="J522">
        <v>2010</v>
      </c>
      <c r="K522">
        <v>5</v>
      </c>
      <c r="L522" s="1">
        <f>G175</f>
        <v>9.7653506976872322</v>
      </c>
      <c r="M522" s="1">
        <f>L522</f>
        <v>9.7653506976872322</v>
      </c>
      <c r="N522" s="1">
        <f t="shared" si="31"/>
        <v>17419.589716462127</v>
      </c>
      <c r="O522" s="1">
        <f t="shared" si="32"/>
        <v>0.11824466596195293</v>
      </c>
    </row>
    <row r="523" spans="10:15" x14ac:dyDescent="0.2">
      <c r="J523">
        <v>2010</v>
      </c>
      <c r="K523">
        <v>6</v>
      </c>
      <c r="M523">
        <f>L522+1/3*(L525-L522)</f>
        <v>9.7665900693574432</v>
      </c>
      <c r="N523" s="1">
        <f t="shared" si="31"/>
        <v>17441.192446604055</v>
      </c>
      <c r="O523" s="1">
        <f t="shared" si="32"/>
        <v>0.12393716702110424</v>
      </c>
    </row>
    <row r="524" spans="10:15" x14ac:dyDescent="0.2">
      <c r="J524">
        <v>2010</v>
      </c>
      <c r="K524">
        <v>7</v>
      </c>
      <c r="M524">
        <f>L522+2/3*(L525-L522)</f>
        <v>9.7678294410276525</v>
      </c>
      <c r="N524" s="1">
        <f t="shared" si="31"/>
        <v>17462.821967155895</v>
      </c>
      <c r="O524" s="1">
        <f t="shared" si="32"/>
        <v>0.12393716702092661</v>
      </c>
    </row>
    <row r="525" spans="10:15" x14ac:dyDescent="0.2">
      <c r="J525">
        <v>2010</v>
      </c>
      <c r="K525">
        <v>8</v>
      </c>
      <c r="L525" s="1">
        <f>G176</f>
        <v>9.7690688126978635</v>
      </c>
      <c r="M525" s="1">
        <f>L525</f>
        <v>9.7690688126978635</v>
      </c>
      <c r="N525" s="1">
        <f t="shared" si="31"/>
        <v>17484.478311341572</v>
      </c>
      <c r="O525" s="1">
        <f t="shared" si="32"/>
        <v>0.12393716702110424</v>
      </c>
    </row>
    <row r="526" spans="10:15" x14ac:dyDescent="0.2">
      <c r="J526">
        <v>2010</v>
      </c>
      <c r="K526">
        <v>9</v>
      </c>
      <c r="M526">
        <f>L525+1/3*(L528-L525)</f>
        <v>9.7703508863233886</v>
      </c>
      <c r="N526" s="1">
        <f t="shared" si="31"/>
        <v>17506.909075713829</v>
      </c>
      <c r="O526" s="1">
        <f t="shared" si="32"/>
        <v>0.12820736255250154</v>
      </c>
    </row>
    <row r="527" spans="10:15" x14ac:dyDescent="0.2">
      <c r="J527">
        <v>2010</v>
      </c>
      <c r="K527">
        <v>10</v>
      </c>
      <c r="M527">
        <f>L525+2/3*(L528-L525)</f>
        <v>9.7716329599489153</v>
      </c>
      <c r="N527" s="1">
        <f t="shared" si="31"/>
        <v>17529.36861642027</v>
      </c>
      <c r="O527" s="1">
        <f t="shared" si="32"/>
        <v>0.12820736255267917</v>
      </c>
    </row>
    <row r="528" spans="10:15" x14ac:dyDescent="0.2">
      <c r="J528">
        <v>2010</v>
      </c>
      <c r="K528">
        <v>11</v>
      </c>
      <c r="L528" s="1">
        <f>G177</f>
        <v>9.7729150335744404</v>
      </c>
      <c r="M528" s="1">
        <f>L528</f>
        <v>9.7729150335744404</v>
      </c>
      <c r="N528" s="1">
        <f t="shared" si="31"/>
        <v>17551.856970377867</v>
      </c>
      <c r="O528" s="1">
        <f t="shared" si="32"/>
        <v>0.12820736255250154</v>
      </c>
    </row>
    <row r="529" spans="10:15" x14ac:dyDescent="0.2">
      <c r="J529">
        <v>2010</v>
      </c>
      <c r="K529">
        <v>12</v>
      </c>
      <c r="M529">
        <f>L528+1/3*(L531-L528)</f>
        <v>9.7742413323709929</v>
      </c>
      <c r="N529" s="1">
        <f t="shared" si="31"/>
        <v>17575.151421441435</v>
      </c>
      <c r="O529" s="1">
        <f t="shared" si="32"/>
        <v>0.13262987965525497</v>
      </c>
    </row>
    <row r="530" spans="10:15" x14ac:dyDescent="0.2">
      <c r="J530">
        <v>2011</v>
      </c>
      <c r="K530">
        <v>1</v>
      </c>
      <c r="M530">
        <f>L528+2/3*(L531-L528)</f>
        <v>9.7755676311675455</v>
      </c>
      <c r="N530" s="1">
        <f t="shared" si="31"/>
        <v>17598.476788404747</v>
      </c>
      <c r="O530" s="1">
        <f t="shared" si="32"/>
        <v>0.13262987965525497</v>
      </c>
    </row>
    <row r="531" spans="10:15" x14ac:dyDescent="0.2">
      <c r="J531">
        <v>2011</v>
      </c>
      <c r="K531">
        <v>2</v>
      </c>
      <c r="L531" s="1">
        <f>G178</f>
        <v>9.776893929964098</v>
      </c>
      <c r="M531" s="1">
        <f>L531</f>
        <v>9.776893929964098</v>
      </c>
      <c r="N531" s="1">
        <f t="shared" si="31"/>
        <v>17621.833112298718</v>
      </c>
      <c r="O531" s="1">
        <f t="shared" si="32"/>
        <v>0.13262987965525497</v>
      </c>
    </row>
    <row r="532" spans="10:15" x14ac:dyDescent="0.2">
      <c r="J532">
        <v>2011</v>
      </c>
      <c r="K532">
        <v>3</v>
      </c>
      <c r="M532">
        <f>L531+1/3*(L534-L531)</f>
        <v>9.7782617041896032</v>
      </c>
      <c r="N532" s="1">
        <f t="shared" ref="N532:N595" si="33">EXP(M532)</f>
        <v>17645.952292472175</v>
      </c>
      <c r="O532" s="1">
        <f t="shared" si="32"/>
        <v>0.13677742255051584</v>
      </c>
    </row>
    <row r="533" spans="10:15" x14ac:dyDescent="0.2">
      <c r="J533">
        <v>2011</v>
      </c>
      <c r="K533">
        <v>4</v>
      </c>
      <c r="M533">
        <f>L531+2/3*(L534-L531)</f>
        <v>9.7796294784151101</v>
      </c>
      <c r="N533" s="1">
        <f t="shared" si="33"/>
        <v>17670.104484810086</v>
      </c>
      <c r="O533" s="1">
        <f t="shared" si="32"/>
        <v>0.13677742255069347</v>
      </c>
    </row>
    <row r="534" spans="10:15" x14ac:dyDescent="0.2">
      <c r="J534">
        <v>2011</v>
      </c>
      <c r="K534">
        <v>5</v>
      </c>
      <c r="L534" s="1">
        <f>G179</f>
        <v>9.7809972526406153</v>
      </c>
      <c r="M534" s="1">
        <f>L534</f>
        <v>9.7809972526406153</v>
      </c>
      <c r="N534" s="1">
        <f t="shared" si="33"/>
        <v>17694.28973449648</v>
      </c>
      <c r="O534" s="1">
        <f t="shared" si="32"/>
        <v>0.13677742255051584</v>
      </c>
    </row>
    <row r="535" spans="10:15" x14ac:dyDescent="0.2">
      <c r="J535">
        <v>2011</v>
      </c>
      <c r="K535">
        <v>6</v>
      </c>
      <c r="M535">
        <f>L534+1/3*(L537-L534)</f>
        <v>9.7824034341280264</v>
      </c>
      <c r="N535" s="1">
        <f t="shared" si="33"/>
        <v>17719.188619226588</v>
      </c>
      <c r="O535" s="1">
        <f t="shared" si="32"/>
        <v>0.14061814874111178</v>
      </c>
    </row>
    <row r="536" spans="10:15" x14ac:dyDescent="0.2">
      <c r="J536">
        <v>2011</v>
      </c>
      <c r="K536">
        <v>7</v>
      </c>
      <c r="M536">
        <f>L534+2/3*(L537-L534)</f>
        <v>9.7838096156154375</v>
      </c>
      <c r="N536" s="1">
        <f t="shared" si="33"/>
        <v>17744.122540935867</v>
      </c>
      <c r="O536" s="1">
        <f t="shared" si="32"/>
        <v>0.14061814874111178</v>
      </c>
    </row>
    <row r="537" spans="10:15" x14ac:dyDescent="0.2">
      <c r="J537">
        <v>2011</v>
      </c>
      <c r="K537">
        <v>8</v>
      </c>
      <c r="L537" s="1">
        <f>G180</f>
        <v>9.7852157971028486</v>
      </c>
      <c r="M537" s="1">
        <f>L537</f>
        <v>9.7852157971028486</v>
      </c>
      <c r="N537" s="1">
        <f t="shared" si="33"/>
        <v>17769.091548927317</v>
      </c>
      <c r="O537" s="1">
        <f t="shared" si="32"/>
        <v>0.14061814874111178</v>
      </c>
    </row>
    <row r="538" spans="10:15" x14ac:dyDescent="0.2">
      <c r="J538">
        <v>2011</v>
      </c>
      <c r="K538">
        <v>9</v>
      </c>
      <c r="M538">
        <f>L537+1/3*(L540-L537)</f>
        <v>9.7866448346300867</v>
      </c>
      <c r="N538" s="1">
        <f t="shared" si="33"/>
        <v>17794.502399781006</v>
      </c>
      <c r="O538" s="1">
        <f t="shared" si="32"/>
        <v>0.14290375272381084</v>
      </c>
    </row>
    <row r="539" spans="10:15" x14ac:dyDescent="0.2">
      <c r="J539">
        <v>2011</v>
      </c>
      <c r="K539">
        <v>10</v>
      </c>
      <c r="M539">
        <f>L537+2/3*(L540-L537)</f>
        <v>9.7880738721573266</v>
      </c>
      <c r="N539" s="1">
        <f t="shared" si="33"/>
        <v>17819.949589652922</v>
      </c>
      <c r="O539" s="1">
        <f t="shared" si="32"/>
        <v>0.14290375272398848</v>
      </c>
    </row>
    <row r="540" spans="10:15" x14ac:dyDescent="0.2">
      <c r="J540">
        <v>2011</v>
      </c>
      <c r="K540">
        <v>11</v>
      </c>
      <c r="L540" s="1">
        <f>G181</f>
        <v>9.7895029096845647</v>
      </c>
      <c r="M540" s="1">
        <f>L540</f>
        <v>9.7895029096845647</v>
      </c>
      <c r="N540" s="1">
        <f t="shared" si="33"/>
        <v>17845.433170509943</v>
      </c>
      <c r="O540" s="1">
        <f t="shared" si="32"/>
        <v>0.14290375272381084</v>
      </c>
    </row>
    <row r="541" spans="10:15" x14ac:dyDescent="0.2">
      <c r="J541">
        <v>2011</v>
      </c>
      <c r="K541">
        <v>12</v>
      </c>
      <c r="M541">
        <f>L540+1/3*(L543-L540)</f>
        <v>9.7909504052228638</v>
      </c>
      <c r="N541" s="1">
        <f t="shared" si="33"/>
        <v>17871.283059689413</v>
      </c>
      <c r="O541" s="1">
        <f t="shared" si="32"/>
        <v>0.14474955382990373</v>
      </c>
    </row>
    <row r="542" spans="10:15" x14ac:dyDescent="0.2">
      <c r="J542">
        <v>2012</v>
      </c>
      <c r="K542">
        <v>1</v>
      </c>
      <c r="M542">
        <f>L540+2/3*(L543-L540)</f>
        <v>9.7923979007611628</v>
      </c>
      <c r="N542" s="1">
        <f t="shared" si="33"/>
        <v>17897.170393562108</v>
      </c>
      <c r="O542" s="1">
        <f t="shared" si="32"/>
        <v>0.14474955382990373</v>
      </c>
    </row>
    <row r="543" spans="10:15" x14ac:dyDescent="0.2">
      <c r="J543">
        <v>2012</v>
      </c>
      <c r="K543">
        <v>2</v>
      </c>
      <c r="L543" s="1">
        <f>G182</f>
        <v>9.7938453962994618</v>
      </c>
      <c r="M543" s="1">
        <f>L543</f>
        <v>9.7938453962994618</v>
      </c>
      <c r="N543" s="1">
        <f t="shared" si="33"/>
        <v>17923.095226368307</v>
      </c>
      <c r="O543" s="1">
        <f t="shared" si="32"/>
        <v>0.14474955382990373</v>
      </c>
    </row>
    <row r="544" spans="10:15" x14ac:dyDescent="0.2">
      <c r="J544">
        <v>2012</v>
      </c>
      <c r="K544">
        <v>3</v>
      </c>
      <c r="M544">
        <f>L543+1/3*(L546-L543)</f>
        <v>9.7953162550473376</v>
      </c>
      <c r="N544" s="1">
        <f t="shared" si="33"/>
        <v>17949.476964920246</v>
      </c>
      <c r="O544" s="1">
        <f t="shared" si="32"/>
        <v>0.14708587478757806</v>
      </c>
    </row>
    <row r="545" spans="10:15" x14ac:dyDescent="0.2">
      <c r="J545">
        <v>2012</v>
      </c>
      <c r="K545">
        <v>4</v>
      </c>
      <c r="M545">
        <f>L543+2/3*(L546-L543)</f>
        <v>9.7967871137952152</v>
      </c>
      <c r="N545" s="1">
        <f t="shared" si="33"/>
        <v>17975.897535834607</v>
      </c>
      <c r="O545" s="1">
        <f t="shared" si="32"/>
        <v>0.1470858747877557</v>
      </c>
    </row>
    <row r="546" spans="10:15" x14ac:dyDescent="0.2">
      <c r="J546">
        <v>2012</v>
      </c>
      <c r="K546">
        <v>5</v>
      </c>
      <c r="L546" s="1">
        <f>G183</f>
        <v>9.7982579725430909</v>
      </c>
      <c r="M546" s="1">
        <f>L546</f>
        <v>9.7982579725430909</v>
      </c>
      <c r="N546" s="1">
        <f t="shared" si="33"/>
        <v>18002.356996270275</v>
      </c>
      <c r="O546" s="1">
        <f t="shared" si="32"/>
        <v>0.14708587478757806</v>
      </c>
    </row>
    <row r="547" spans="10:15" x14ac:dyDescent="0.2">
      <c r="J547">
        <v>2012</v>
      </c>
      <c r="K547">
        <v>6</v>
      </c>
      <c r="M547">
        <f>L546+1/3*(L549-L546)</f>
        <v>9.7997413013515278</v>
      </c>
      <c r="N547" s="1">
        <f t="shared" si="33"/>
        <v>18029.080225790862</v>
      </c>
      <c r="O547" s="1">
        <f t="shared" si="32"/>
        <v>0.14833288084368235</v>
      </c>
    </row>
    <row r="548" spans="10:15" x14ac:dyDescent="0.2">
      <c r="J548">
        <v>2012</v>
      </c>
      <c r="K548">
        <v>7</v>
      </c>
      <c r="M548">
        <f>L546+2/3*(L549-L546)</f>
        <v>9.8012246301599628</v>
      </c>
      <c r="N548" s="1">
        <f t="shared" si="33"/>
        <v>18055.843124061244</v>
      </c>
      <c r="O548" s="1">
        <f t="shared" si="32"/>
        <v>0.14833288084350471</v>
      </c>
    </row>
    <row r="549" spans="10:15" x14ac:dyDescent="0.2">
      <c r="J549">
        <v>2012</v>
      </c>
      <c r="K549">
        <v>8</v>
      </c>
      <c r="L549" s="1">
        <f>G184</f>
        <v>9.8027079589683996</v>
      </c>
      <c r="M549" s="1">
        <f>L549</f>
        <v>9.8027079589683996</v>
      </c>
      <c r="N549" s="1">
        <f t="shared" si="33"/>
        <v>18082.645749966949</v>
      </c>
      <c r="O549" s="1">
        <f t="shared" si="32"/>
        <v>0.14833288084368235</v>
      </c>
    </row>
    <row r="550" spans="10:15" x14ac:dyDescent="0.2">
      <c r="J550">
        <v>2012</v>
      </c>
      <c r="K550">
        <v>9</v>
      </c>
      <c r="M550">
        <f>L549+1/3*(L552-L549)</f>
        <v>9.8042004854134674</v>
      </c>
      <c r="N550" s="1">
        <f t="shared" si="33"/>
        <v>18109.654727738511</v>
      </c>
      <c r="O550" s="1">
        <f t="shared" si="32"/>
        <v>0.149252644506781</v>
      </c>
    </row>
    <row r="551" spans="10:15" x14ac:dyDescent="0.2">
      <c r="J551">
        <v>2012</v>
      </c>
      <c r="K551">
        <v>10</v>
      </c>
      <c r="M551">
        <f>L549+2/3*(L552-L549)</f>
        <v>9.805693011858537</v>
      </c>
      <c r="N551" s="1">
        <f t="shared" si="33"/>
        <v>18136.70404722173</v>
      </c>
      <c r="O551" s="1">
        <f t="shared" si="32"/>
        <v>0.14925264450695863</v>
      </c>
    </row>
    <row r="552" spans="10:15" x14ac:dyDescent="0.2">
      <c r="J552">
        <v>2012</v>
      </c>
      <c r="K552">
        <v>11</v>
      </c>
      <c r="L552" s="1">
        <f>G185</f>
        <v>9.8071855383036048</v>
      </c>
      <c r="M552" s="1">
        <f>L552</f>
        <v>9.8071855383036048</v>
      </c>
      <c r="N552" s="1">
        <f t="shared" si="33"/>
        <v>18163.793768672571</v>
      </c>
      <c r="O552" s="1">
        <f t="shared" si="32"/>
        <v>0.149252644506781</v>
      </c>
    </row>
    <row r="553" spans="10:15" x14ac:dyDescent="0.2">
      <c r="J553">
        <v>2012</v>
      </c>
      <c r="K553">
        <v>12</v>
      </c>
      <c r="M553">
        <f>L552+1/3*(L555-L552)</f>
        <v>9.8086984423791144</v>
      </c>
      <c r="N553" s="1">
        <f t="shared" si="33"/>
        <v>18191.294644139682</v>
      </c>
      <c r="O553" s="1">
        <f t="shared" si="32"/>
        <v>0.15129040755095247</v>
      </c>
    </row>
    <row r="554" spans="10:15" x14ac:dyDescent="0.2">
      <c r="J554">
        <v>2013</v>
      </c>
      <c r="K554">
        <v>1</v>
      </c>
      <c r="M554">
        <f>L552+2/3*(L555-L552)</f>
        <v>9.8102113464546257</v>
      </c>
      <c r="N554" s="1">
        <f t="shared" si="33"/>
        <v>18218.837157282363</v>
      </c>
      <c r="O554" s="1">
        <f t="shared" si="32"/>
        <v>0.1512904075511301</v>
      </c>
    </row>
    <row r="555" spans="10:15" x14ac:dyDescent="0.2">
      <c r="J555">
        <v>2013</v>
      </c>
      <c r="K555">
        <v>2</v>
      </c>
      <c r="L555" s="1">
        <f>G186</f>
        <v>9.8117242505301352</v>
      </c>
      <c r="M555" s="1">
        <f>L555</f>
        <v>9.8117242505301352</v>
      </c>
      <c r="N555" s="1">
        <f t="shared" si="33"/>
        <v>18246.421371142034</v>
      </c>
      <c r="O555" s="1">
        <f t="shared" si="32"/>
        <v>0.15129040755095247</v>
      </c>
    </row>
    <row r="556" spans="10:15" x14ac:dyDescent="0.2">
      <c r="J556">
        <v>2013</v>
      </c>
      <c r="K556">
        <v>3</v>
      </c>
      <c r="M556">
        <f>L555+1/3*(L558-L555)</f>
        <v>9.8132374386571541</v>
      </c>
      <c r="N556" s="1">
        <f t="shared" si="33"/>
        <v>18274.05253962713</v>
      </c>
      <c r="O556" s="1">
        <f t="shared" si="32"/>
        <v>0.15131881270189496</v>
      </c>
    </row>
    <row r="557" spans="10:15" x14ac:dyDescent="0.2">
      <c r="J557">
        <v>2013</v>
      </c>
      <c r="K557">
        <v>4</v>
      </c>
      <c r="M557">
        <f>L555+2/3*(L558-L555)</f>
        <v>9.8147506267841749</v>
      </c>
      <c r="N557" s="1">
        <f t="shared" si="33"/>
        <v>18301.725550918381</v>
      </c>
      <c r="O557" s="1">
        <f t="shared" si="32"/>
        <v>0.15131881270207259</v>
      </c>
    </row>
    <row r="558" spans="10:15" x14ac:dyDescent="0.2">
      <c r="J558">
        <v>2013</v>
      </c>
      <c r="K558">
        <v>5</v>
      </c>
      <c r="L558" s="1">
        <f>G187</f>
        <v>9.8162638149111938</v>
      </c>
      <c r="M558" s="1">
        <f>L558</f>
        <v>9.8162638149111938</v>
      </c>
      <c r="N558" s="1">
        <f t="shared" si="33"/>
        <v>18329.440468379686</v>
      </c>
      <c r="O558" s="1">
        <f t="shared" si="32"/>
        <v>0.15131881270189496</v>
      </c>
    </row>
    <row r="559" spans="10:15" x14ac:dyDescent="0.2">
      <c r="J559">
        <v>2013</v>
      </c>
      <c r="K559">
        <v>6</v>
      </c>
      <c r="M559">
        <f>L558+1/3*(L561-L558)</f>
        <v>9.8177753293486649</v>
      </c>
      <c r="N559" s="1">
        <f t="shared" si="33"/>
        <v>18357.166631247368</v>
      </c>
      <c r="O559" s="1">
        <f t="shared" si="32"/>
        <v>0.15115144374711065</v>
      </c>
    </row>
    <row r="560" spans="10:15" x14ac:dyDescent="0.2">
      <c r="J560">
        <v>2013</v>
      </c>
      <c r="K560">
        <v>7</v>
      </c>
      <c r="M560">
        <f>L558+2/3*(L561-L558)</f>
        <v>9.8192868437861343</v>
      </c>
      <c r="N560" s="1">
        <f t="shared" si="33"/>
        <v>18384.934734299102</v>
      </c>
      <c r="O560" s="1">
        <f t="shared" si="32"/>
        <v>0.15115144374693301</v>
      </c>
    </row>
    <row r="561" spans="10:15" x14ac:dyDescent="0.2">
      <c r="J561">
        <v>2013</v>
      </c>
      <c r="K561">
        <v>8</v>
      </c>
      <c r="L561" s="1">
        <f>G188</f>
        <v>9.8207983582236054</v>
      </c>
      <c r="M561" s="1">
        <f>L561</f>
        <v>9.8207983582236054</v>
      </c>
      <c r="N561" s="1">
        <f t="shared" si="33"/>
        <v>18412.744840976076</v>
      </c>
      <c r="O561" s="1">
        <f t="shared" si="32"/>
        <v>0.15115144374711065</v>
      </c>
    </row>
    <row r="562" spans="10:15" x14ac:dyDescent="0.2">
      <c r="J562">
        <v>2013</v>
      </c>
      <c r="K562">
        <v>9</v>
      </c>
      <c r="M562">
        <f>L561+1/3*(L564-L561)</f>
        <v>9.8223189939863431</v>
      </c>
      <c r="N562" s="1">
        <f t="shared" si="33"/>
        <v>18440.765218265959</v>
      </c>
      <c r="O562" s="1">
        <f t="shared" si="32"/>
        <v>0.15206357627377542</v>
      </c>
    </row>
    <row r="563" spans="10:15" x14ac:dyDescent="0.2">
      <c r="J563">
        <v>2013</v>
      </c>
      <c r="K563">
        <v>10</v>
      </c>
      <c r="M563">
        <f>L561+2/3*(L564-L561)</f>
        <v>9.8238396297490809</v>
      </c>
      <c r="N563" s="1">
        <f t="shared" si="33"/>
        <v>18468.828236756279</v>
      </c>
      <c r="O563" s="1">
        <f t="shared" si="32"/>
        <v>0.15206357627377542</v>
      </c>
    </row>
    <row r="564" spans="10:15" x14ac:dyDescent="0.2">
      <c r="J564">
        <v>2013</v>
      </c>
      <c r="K564">
        <v>11</v>
      </c>
      <c r="L564" s="1">
        <f>G189</f>
        <v>9.8253602655118186</v>
      </c>
      <c r="M564" s="1">
        <f>L564</f>
        <v>9.8253602655118186</v>
      </c>
      <c r="N564" s="1">
        <f t="shared" si="33"/>
        <v>18496.933961338102</v>
      </c>
      <c r="O564" s="1">
        <f t="shared" si="32"/>
        <v>0.15206357627377542</v>
      </c>
    </row>
    <row r="565" spans="10:15" x14ac:dyDescent="0.2">
      <c r="J565">
        <v>2013</v>
      </c>
      <c r="K565">
        <v>12</v>
      </c>
      <c r="M565">
        <f>L564+1/3*(L567-L564)</f>
        <v>9.8268900279360416</v>
      </c>
      <c r="N565" s="1">
        <f t="shared" si="33"/>
        <v>18525.251529929348</v>
      </c>
      <c r="O565" s="1">
        <f t="shared" si="32"/>
        <v>0.15297624242229801</v>
      </c>
    </row>
    <row r="566" spans="10:15" x14ac:dyDescent="0.2">
      <c r="J566">
        <v>2014</v>
      </c>
      <c r="K566">
        <v>1</v>
      </c>
      <c r="M566">
        <f>L564+2/3*(L567-L564)</f>
        <v>9.8284197903602664</v>
      </c>
      <c r="N566" s="1">
        <f t="shared" si="33"/>
        <v>18553.612450823908</v>
      </c>
      <c r="O566" s="1">
        <f t="shared" si="32"/>
        <v>0.15297624242247565</v>
      </c>
    </row>
    <row r="567" spans="10:15" x14ac:dyDescent="0.2">
      <c r="J567">
        <v>2014</v>
      </c>
      <c r="K567">
        <v>2</v>
      </c>
      <c r="L567" s="1">
        <f>G190</f>
        <v>9.8299495527844893</v>
      </c>
      <c r="M567" s="1">
        <f>L567</f>
        <v>9.8299495527844893</v>
      </c>
      <c r="N567" s="1">
        <f t="shared" si="33"/>
        <v>18582.016790391193</v>
      </c>
      <c r="O567" s="1">
        <f t="shared" si="32"/>
        <v>0.15297624242229801</v>
      </c>
    </row>
    <row r="568" spans="10:15" x14ac:dyDescent="0.2">
      <c r="J568">
        <v>2014</v>
      </c>
      <c r="K568">
        <v>3</v>
      </c>
      <c r="M568">
        <f>L567+1/3*(L570-L567)</f>
        <v>9.8314849734366039</v>
      </c>
      <c r="N568" s="1">
        <f t="shared" si="33"/>
        <v>18610.569917650198</v>
      </c>
      <c r="O568" s="1">
        <f t="shared" si="32"/>
        <v>0.15354206521145386</v>
      </c>
    </row>
    <row r="569" spans="10:15" x14ac:dyDescent="0.2">
      <c r="J569">
        <v>2014</v>
      </c>
      <c r="K569">
        <v>4</v>
      </c>
      <c r="M569">
        <f>L567+2/3*(L570-L567)</f>
        <v>9.8330203940887166</v>
      </c>
      <c r="N569" s="1">
        <f t="shared" si="33"/>
        <v>18639.166919644915</v>
      </c>
      <c r="O569" s="1">
        <f t="shared" si="32"/>
        <v>0.15354206521127622</v>
      </c>
    </row>
    <row r="570" spans="10:15" x14ac:dyDescent="0.2">
      <c r="J570">
        <v>2014</v>
      </c>
      <c r="K570">
        <v>5</v>
      </c>
      <c r="L570" s="1">
        <f>G191</f>
        <v>9.8345558147408312</v>
      </c>
      <c r="M570" s="1">
        <f>L570</f>
        <v>9.8345558147408312</v>
      </c>
      <c r="N570" s="1">
        <f t="shared" si="33"/>
        <v>18667.807863793329</v>
      </c>
      <c r="O570" s="1">
        <f t="shared" si="32"/>
        <v>0.15354206521145386</v>
      </c>
    </row>
    <row r="571" spans="10:15" x14ac:dyDescent="0.2">
      <c r="J571">
        <v>2014</v>
      </c>
      <c r="K571">
        <v>6</v>
      </c>
      <c r="M571">
        <f>L570+1/3*(L573-L570)</f>
        <v>9.8361128834866154</v>
      </c>
      <c r="N571" s="1">
        <f t="shared" si="33"/>
        <v>18696.897565425719</v>
      </c>
      <c r="O571" s="1">
        <f t="shared" si="32"/>
        <v>0.1557068745784207</v>
      </c>
    </row>
    <row r="572" spans="10:15" x14ac:dyDescent="0.2">
      <c r="J572">
        <v>2014</v>
      </c>
      <c r="K572">
        <v>7</v>
      </c>
      <c r="M572">
        <f>L570+2/3*(L573-L570)</f>
        <v>9.8376699522323996</v>
      </c>
      <c r="N572" s="1">
        <f t="shared" si="33"/>
        <v>18726.032597005113</v>
      </c>
      <c r="O572" s="1">
        <f t="shared" si="32"/>
        <v>0.1557068745784207</v>
      </c>
    </row>
    <row r="573" spans="10:15" x14ac:dyDescent="0.2">
      <c r="J573">
        <v>2014</v>
      </c>
      <c r="K573">
        <v>8</v>
      </c>
      <c r="L573" s="1">
        <f>G192</f>
        <v>9.8392270209781838</v>
      </c>
      <c r="M573" s="1">
        <f>L573</f>
        <v>9.8392270209781838</v>
      </c>
      <c r="N573" s="1">
        <f t="shared" si="33"/>
        <v>18755.213029168328</v>
      </c>
      <c r="O573" s="1">
        <f t="shared" si="32"/>
        <v>0.1557068745784207</v>
      </c>
    </row>
    <row r="574" spans="10:15" x14ac:dyDescent="0.2">
      <c r="J574">
        <v>2014</v>
      </c>
      <c r="K574">
        <v>9</v>
      </c>
      <c r="M574">
        <f>L573+1/3*(L576-L573)</f>
        <v>9.8407895860187349</v>
      </c>
      <c r="N574" s="1">
        <f t="shared" si="33"/>
        <v>18784.542177759395</v>
      </c>
      <c r="O574" s="1">
        <f t="shared" si="32"/>
        <v>0.15625650405510783</v>
      </c>
    </row>
    <row r="575" spans="10:15" x14ac:dyDescent="0.2">
      <c r="J575">
        <v>2014</v>
      </c>
      <c r="K575">
        <v>10</v>
      </c>
      <c r="M575">
        <f>L573+2/3*(L576-L573)</f>
        <v>9.842352151059286</v>
      </c>
      <c r="N575" s="1">
        <f t="shared" si="33"/>
        <v>18813.917190876542</v>
      </c>
      <c r="O575" s="1">
        <f t="shared" si="32"/>
        <v>0.15625650405510783</v>
      </c>
    </row>
    <row r="576" spans="10:15" x14ac:dyDescent="0.2">
      <c r="J576">
        <v>2014</v>
      </c>
      <c r="K576">
        <v>11</v>
      </c>
      <c r="L576" s="1">
        <f>G193</f>
        <v>9.843914716099837</v>
      </c>
      <c r="M576" s="1">
        <f>L576</f>
        <v>9.843914716099837</v>
      </c>
      <c r="N576" s="1">
        <f t="shared" si="33"/>
        <v>18843.338140242093</v>
      </c>
      <c r="O576" s="1">
        <f t="shared" si="32"/>
        <v>0.15625650405510783</v>
      </c>
    </row>
    <row r="577" spans="10:15" x14ac:dyDescent="0.2">
      <c r="J577">
        <v>2014</v>
      </c>
      <c r="K577">
        <v>12</v>
      </c>
      <c r="M577">
        <f>L576+1/3*(L579-L576)</f>
        <v>9.8454791081289184</v>
      </c>
      <c r="N577" s="1">
        <f t="shared" si="33"/>
        <v>18872.839578120474</v>
      </c>
      <c r="O577" s="1">
        <f t="shared" si="32"/>
        <v>0.15643920290813185</v>
      </c>
    </row>
    <row r="578" spans="10:15" x14ac:dyDescent="0.2">
      <c r="J578">
        <v>2015</v>
      </c>
      <c r="K578">
        <v>1</v>
      </c>
      <c r="M578">
        <f>L576+2/3*(L579-L576)</f>
        <v>9.8470435001579979</v>
      </c>
      <c r="N578" s="1">
        <f t="shared" si="33"/>
        <v>18902.387203931685</v>
      </c>
      <c r="O578" s="1">
        <f t="shared" si="32"/>
        <v>0.15643920290795421</v>
      </c>
    </row>
    <row r="579" spans="10:15" x14ac:dyDescent="0.2">
      <c r="J579">
        <v>2015</v>
      </c>
      <c r="K579">
        <v>2</v>
      </c>
      <c r="L579" s="1">
        <f>G194</f>
        <v>9.8486078921870792</v>
      </c>
      <c r="M579" s="1">
        <f>L579</f>
        <v>9.8486078921870792</v>
      </c>
      <c r="N579" s="1">
        <f t="shared" si="33"/>
        <v>18931.981089988371</v>
      </c>
      <c r="O579" s="1">
        <f t="shared" si="32"/>
        <v>0.15643920290813185</v>
      </c>
    </row>
    <row r="580" spans="10:15" x14ac:dyDescent="0.2">
      <c r="J580">
        <v>2015</v>
      </c>
      <c r="K580">
        <v>3</v>
      </c>
      <c r="M580">
        <f>L579+1/3*(L582-L579)</f>
        <v>9.8501733951588708</v>
      </c>
      <c r="N580" s="1">
        <f t="shared" si="33"/>
        <v>18961.642374002964</v>
      </c>
      <c r="O580" s="1">
        <f t="shared" si="32"/>
        <v>0.1565502971791588</v>
      </c>
    </row>
    <row r="581" spans="10:15" x14ac:dyDescent="0.2">
      <c r="J581">
        <v>2015</v>
      </c>
      <c r="K581">
        <v>4</v>
      </c>
      <c r="M581">
        <f>L579+2/3*(L582-L579)</f>
        <v>9.8517388981306606</v>
      </c>
      <c r="N581" s="1">
        <f t="shared" si="33"/>
        <v>18991.350129211703</v>
      </c>
      <c r="O581" s="1">
        <f t="shared" ref="O581:O644" si="34">(M581-M580)*100</f>
        <v>0.15655029717898117</v>
      </c>
    </row>
    <row r="582" spans="10:15" x14ac:dyDescent="0.2">
      <c r="J582">
        <v>2015</v>
      </c>
      <c r="K582">
        <v>5</v>
      </c>
      <c r="L582" s="1">
        <f>G195</f>
        <v>9.8533044011024522</v>
      </c>
      <c r="M582" s="1">
        <f>L582</f>
        <v>9.8533044011024522</v>
      </c>
      <c r="N582" s="1">
        <f t="shared" si="33"/>
        <v>19021.104428422419</v>
      </c>
      <c r="O582" s="1">
        <f t="shared" si="34"/>
        <v>0.1565502971791588</v>
      </c>
    </row>
    <row r="583" spans="10:15" x14ac:dyDescent="0.2">
      <c r="J583">
        <v>2015</v>
      </c>
      <c r="K583">
        <v>6</v>
      </c>
      <c r="M583">
        <f>L582+1/3*(L585-L582)</f>
        <v>9.8548598505935487</v>
      </c>
      <c r="N583" s="1">
        <f t="shared" si="33"/>
        <v>19050.713817610573</v>
      </c>
      <c r="O583" s="1">
        <f t="shared" si="34"/>
        <v>0.15554494910965388</v>
      </c>
    </row>
    <row r="584" spans="10:15" x14ac:dyDescent="0.2">
      <c r="J584">
        <v>2015</v>
      </c>
      <c r="K584">
        <v>7</v>
      </c>
      <c r="M584">
        <f>L582+2/3*(L585-L582)</f>
        <v>9.8564153000846435</v>
      </c>
      <c r="N584" s="1">
        <f t="shared" si="33"/>
        <v>19080.369298545433</v>
      </c>
      <c r="O584" s="1">
        <f t="shared" si="34"/>
        <v>0.15554494910947625</v>
      </c>
    </row>
    <row r="585" spans="10:15" x14ac:dyDescent="0.2">
      <c r="J585">
        <v>2015</v>
      </c>
      <c r="K585">
        <v>8</v>
      </c>
      <c r="L585" s="1">
        <f>G196</f>
        <v>9.85797074957574</v>
      </c>
      <c r="M585" s="1">
        <f>L585</f>
        <v>9.85797074957574</v>
      </c>
      <c r="N585" s="1">
        <f t="shared" si="33"/>
        <v>19110.070942976243</v>
      </c>
      <c r="O585" s="1">
        <f t="shared" si="34"/>
        <v>0.15554494910965388</v>
      </c>
    </row>
    <row r="586" spans="10:15" x14ac:dyDescent="0.2">
      <c r="J586">
        <v>2015</v>
      </c>
      <c r="K586">
        <v>9</v>
      </c>
      <c r="M586">
        <f>L585+1/3*(L588-L585)</f>
        <v>9.8595123958007154</v>
      </c>
      <c r="N586" s="1">
        <f t="shared" si="33"/>
        <v>19139.554632574454</v>
      </c>
      <c r="O586" s="1">
        <f t="shared" si="34"/>
        <v>0.15416462249753238</v>
      </c>
    </row>
    <row r="587" spans="10:15" x14ac:dyDescent="0.2">
      <c r="J587">
        <v>2015</v>
      </c>
      <c r="K587">
        <v>10</v>
      </c>
      <c r="M587">
        <f>L585+2/3*(L588-L585)</f>
        <v>9.8610540420256907</v>
      </c>
      <c r="N587" s="1">
        <f t="shared" si="33"/>
        <v>19169.083810645989</v>
      </c>
      <c r="O587" s="1">
        <f t="shared" si="34"/>
        <v>0.15416462249753238</v>
      </c>
    </row>
    <row r="588" spans="10:15" x14ac:dyDescent="0.2">
      <c r="J588">
        <v>2015</v>
      </c>
      <c r="K588">
        <v>11</v>
      </c>
      <c r="L588" s="1">
        <f>G197</f>
        <v>9.862595688250666</v>
      </c>
      <c r="M588" s="1">
        <f>L588</f>
        <v>9.862595688250666</v>
      </c>
      <c r="N588" s="1">
        <f t="shared" si="33"/>
        <v>19198.658547372062</v>
      </c>
      <c r="O588" s="1">
        <f t="shared" si="34"/>
        <v>0.15416462249753238</v>
      </c>
    </row>
    <row r="589" spans="10:15" x14ac:dyDescent="0.2">
      <c r="J589">
        <v>2015</v>
      </c>
      <c r="K589">
        <v>12</v>
      </c>
      <c r="M589">
        <f>L588+1/3*(L591-L588)</f>
        <v>9.8641246917554923</v>
      </c>
      <c r="N589" s="1">
        <f t="shared" si="33"/>
        <v>19228.035816829633</v>
      </c>
      <c r="O589" s="1">
        <f t="shared" si="34"/>
        <v>0.15290035048263206</v>
      </c>
    </row>
    <row r="590" spans="10:15" x14ac:dyDescent="0.2">
      <c r="J590">
        <v>2016</v>
      </c>
      <c r="K590">
        <v>1</v>
      </c>
      <c r="M590">
        <f>L588+2/3*(L591-L588)</f>
        <v>9.8656536952603204</v>
      </c>
      <c r="N590" s="1">
        <f t="shared" si="33"/>
        <v>19257.458038592558</v>
      </c>
      <c r="O590" s="1">
        <f t="shared" si="34"/>
        <v>0.1529003504828097</v>
      </c>
    </row>
    <row r="591" spans="10:15" x14ac:dyDescent="0.2">
      <c r="J591">
        <v>2016</v>
      </c>
      <c r="K591">
        <v>2</v>
      </c>
      <c r="L591" s="1">
        <f>G198</f>
        <v>9.8671826987651468</v>
      </c>
      <c r="M591" s="1">
        <f>L591</f>
        <v>9.8671826987651468</v>
      </c>
      <c r="N591" s="1">
        <f t="shared" si="33"/>
        <v>19286.925281445572</v>
      </c>
      <c r="O591" s="1">
        <f t="shared" si="34"/>
        <v>0.15290035048263206</v>
      </c>
    </row>
    <row r="592" spans="10:15" x14ac:dyDescent="0.2">
      <c r="J592">
        <v>2016</v>
      </c>
      <c r="K592">
        <v>3</v>
      </c>
      <c r="M592">
        <f>L591+1/3*(L594-L591)</f>
        <v>9.8687040093729586</v>
      </c>
      <c r="N592" s="1">
        <f t="shared" si="33"/>
        <v>19316.289015485097</v>
      </c>
      <c r="O592" s="1">
        <f t="shared" si="34"/>
        <v>0.15213106078117988</v>
      </c>
    </row>
    <row r="593" spans="10:15" x14ac:dyDescent="0.2">
      <c r="J593">
        <v>2016</v>
      </c>
      <c r="K593">
        <v>4</v>
      </c>
      <c r="M593">
        <f>L591+2/3*(L594-L591)</f>
        <v>9.8702253199807686</v>
      </c>
      <c r="N593" s="1">
        <f t="shared" si="33"/>
        <v>19345.697454881414</v>
      </c>
      <c r="O593" s="1">
        <f t="shared" si="34"/>
        <v>0.15213106078100225</v>
      </c>
    </row>
    <row r="594" spans="10:15" x14ac:dyDescent="0.2">
      <c r="J594">
        <v>2016</v>
      </c>
      <c r="K594">
        <v>5</v>
      </c>
      <c r="L594" s="1">
        <f>G199</f>
        <v>9.8717466305885804</v>
      </c>
      <c r="M594" s="1">
        <f>L594</f>
        <v>9.8717466305885804</v>
      </c>
      <c r="N594" s="1">
        <f t="shared" si="33"/>
        <v>19375.150667697078</v>
      </c>
      <c r="O594" s="1">
        <f t="shared" si="34"/>
        <v>0.15213106078117988</v>
      </c>
    </row>
    <row r="595" spans="10:15" x14ac:dyDescent="0.2">
      <c r="J595">
        <v>2016</v>
      </c>
      <c r="K595">
        <v>6</v>
      </c>
      <c r="M595">
        <f>L594+1/3*(L597-L594)</f>
        <v>9.8732580927515396</v>
      </c>
      <c r="N595" s="1">
        <f t="shared" si="33"/>
        <v>19404.4576174264</v>
      </c>
      <c r="O595" s="1">
        <f t="shared" si="34"/>
        <v>0.15114621629592762</v>
      </c>
    </row>
    <row r="596" spans="10:15" x14ac:dyDescent="0.2">
      <c r="J596">
        <v>2016</v>
      </c>
      <c r="K596">
        <v>7</v>
      </c>
      <c r="M596">
        <f>L594+2/3*(L597-L594)</f>
        <v>9.8747695549145007</v>
      </c>
      <c r="N596" s="1">
        <f t="shared" ref="N596:N644" si="35">EXP(M596)</f>
        <v>19433.808896994378</v>
      </c>
      <c r="O596" s="1">
        <f t="shared" si="34"/>
        <v>0.15114621629610525</v>
      </c>
    </row>
    <row r="597" spans="10:15" x14ac:dyDescent="0.2">
      <c r="J597">
        <v>2016</v>
      </c>
      <c r="K597">
        <v>8</v>
      </c>
      <c r="L597" s="1">
        <f>G200</f>
        <v>9.87628101707746</v>
      </c>
      <c r="M597" s="1">
        <f>L597</f>
        <v>9.87628101707746</v>
      </c>
      <c r="N597" s="1">
        <f t="shared" si="35"/>
        <v>19463.204573454484</v>
      </c>
      <c r="O597" s="1">
        <f t="shared" si="34"/>
        <v>0.15114621629592762</v>
      </c>
    </row>
    <row r="598" spans="10:15" x14ac:dyDescent="0.2">
      <c r="J598">
        <v>2016</v>
      </c>
      <c r="K598">
        <v>9</v>
      </c>
      <c r="M598">
        <f>L597+1/3*(L600-L597)</f>
        <v>9.8777865455213547</v>
      </c>
      <c r="N598" s="1">
        <f t="shared" si="35"/>
        <v>19492.529050427311</v>
      </c>
      <c r="O598" s="1">
        <f t="shared" si="34"/>
        <v>0.15055284438947325</v>
      </c>
    </row>
    <row r="599" spans="10:15" x14ac:dyDescent="0.2">
      <c r="J599">
        <v>2016</v>
      </c>
      <c r="K599">
        <v>10</v>
      </c>
      <c r="M599">
        <f>L597+2/3*(L600-L597)</f>
        <v>9.8792920739652477</v>
      </c>
      <c r="N599" s="1">
        <f t="shared" si="35"/>
        <v>19521.897709484634</v>
      </c>
      <c r="O599" s="1">
        <f t="shared" si="34"/>
        <v>0.15055284438929561</v>
      </c>
    </row>
    <row r="600" spans="10:15" x14ac:dyDescent="0.2">
      <c r="J600">
        <v>2016</v>
      </c>
      <c r="K600">
        <v>11</v>
      </c>
      <c r="L600" s="1">
        <f>G201</f>
        <v>9.8807976024091424</v>
      </c>
      <c r="M600" s="1">
        <f>L600</f>
        <v>9.8807976024091424</v>
      </c>
      <c r="N600" s="1">
        <f t="shared" si="35"/>
        <v>19551.310617194005</v>
      </c>
      <c r="O600" s="1">
        <f t="shared" si="34"/>
        <v>0.15055284438947325</v>
      </c>
    </row>
    <row r="601" spans="10:15" x14ac:dyDescent="0.2">
      <c r="J601">
        <v>2016</v>
      </c>
      <c r="K601">
        <v>12</v>
      </c>
      <c r="M601">
        <f>L600+1/3*(L603-L600)</f>
        <v>9.8823077807862862</v>
      </c>
      <c r="N601" s="1">
        <f t="shared" si="35"/>
        <v>19580.85888969828</v>
      </c>
      <c r="O601" s="1">
        <f t="shared" si="34"/>
        <v>0.15101783771438448</v>
      </c>
    </row>
    <row r="602" spans="10:15" x14ac:dyDescent="0.2">
      <c r="J602">
        <v>2017</v>
      </c>
      <c r="K602">
        <v>1</v>
      </c>
      <c r="M602">
        <f>L600+2/3*(L603-L600)</f>
        <v>9.8838179591634319</v>
      </c>
      <c r="N602" s="1">
        <f t="shared" si="35"/>
        <v>19610.451819076243</v>
      </c>
      <c r="O602" s="1">
        <f t="shared" si="34"/>
        <v>0.15101783771456212</v>
      </c>
    </row>
    <row r="603" spans="10:15" x14ac:dyDescent="0.2">
      <c r="J603">
        <v>2017</v>
      </c>
      <c r="K603">
        <v>2</v>
      </c>
      <c r="L603" s="1">
        <f>G202</f>
        <v>9.8853281375405757</v>
      </c>
      <c r="M603" s="1">
        <f>L603</f>
        <v>9.8853281375405757</v>
      </c>
      <c r="N603" s="1">
        <f t="shared" si="35"/>
        <v>19640.089472818618</v>
      </c>
      <c r="O603" s="1">
        <f t="shared" si="34"/>
        <v>0.15101783771438448</v>
      </c>
    </row>
    <row r="604" spans="10:15" x14ac:dyDescent="0.2">
      <c r="J604">
        <v>2017</v>
      </c>
      <c r="K604">
        <v>3</v>
      </c>
      <c r="M604">
        <f>L603+1/3*(L606-L603)</f>
        <v>9.8868556579992948</v>
      </c>
      <c r="N604" s="1">
        <f t="shared" si="35"/>
        <v>19670.113036265244</v>
      </c>
      <c r="O604" s="1">
        <f t="shared" si="34"/>
        <v>0.15275204587190672</v>
      </c>
    </row>
    <row r="605" spans="10:15" x14ac:dyDescent="0.2">
      <c r="J605">
        <v>2017</v>
      </c>
      <c r="K605">
        <v>4</v>
      </c>
      <c r="M605">
        <f>L603+2/3*(L606-L603)</f>
        <v>9.8883831784580156</v>
      </c>
      <c r="N605" s="1">
        <f t="shared" si="35"/>
        <v>19700.182496364432</v>
      </c>
      <c r="O605" s="1">
        <f t="shared" si="34"/>
        <v>0.15275204587208435</v>
      </c>
    </row>
    <row r="606" spans="10:15" x14ac:dyDescent="0.2">
      <c r="J606">
        <v>2017</v>
      </c>
      <c r="K606">
        <v>5</v>
      </c>
      <c r="L606" s="1">
        <f>G203</f>
        <v>9.8899106989167347</v>
      </c>
      <c r="M606" s="1">
        <f>L606</f>
        <v>9.8899106989167347</v>
      </c>
      <c r="N606" s="1">
        <f t="shared" si="35"/>
        <v>19730.297923277754</v>
      </c>
      <c r="O606" s="1">
        <f t="shared" si="34"/>
        <v>0.15275204587190672</v>
      </c>
    </row>
    <row r="607" spans="10:15" x14ac:dyDescent="0.2">
      <c r="J607">
        <v>2017</v>
      </c>
      <c r="K607">
        <v>6</v>
      </c>
      <c r="M607">
        <f>L606+1/3*(L609-L606)</f>
        <v>9.8914833175602759</v>
      </c>
      <c r="N607" s="1">
        <f t="shared" si="35"/>
        <v>19761.350568218939</v>
      </c>
      <c r="O607" s="1">
        <f t="shared" si="34"/>
        <v>0.15726186435411904</v>
      </c>
    </row>
    <row r="608" spans="10:15" x14ac:dyDescent="0.2">
      <c r="J608">
        <v>2017</v>
      </c>
      <c r="K608">
        <v>7</v>
      </c>
      <c r="M608">
        <f>L606+2/3*(L609-L606)</f>
        <v>9.8930559362038188</v>
      </c>
      <c r="N608" s="1">
        <f t="shared" si="35"/>
        <v>19792.452085547266</v>
      </c>
      <c r="O608" s="1">
        <f t="shared" si="34"/>
        <v>0.15726186435429668</v>
      </c>
    </row>
    <row r="609" spans="10:15" x14ac:dyDescent="0.2">
      <c r="J609">
        <v>2017</v>
      </c>
      <c r="K609">
        <v>8</v>
      </c>
      <c r="L609" s="1">
        <f>G204</f>
        <v>9.89462855484736</v>
      </c>
      <c r="M609" s="1">
        <f>L609</f>
        <v>9.89462855484736</v>
      </c>
      <c r="N609" s="1">
        <f t="shared" si="35"/>
        <v>19823.602552180757</v>
      </c>
      <c r="O609" s="1">
        <f t="shared" si="34"/>
        <v>0.15726186435411904</v>
      </c>
    </row>
    <row r="610" spans="10:15" x14ac:dyDescent="0.2">
      <c r="J610">
        <v>2017</v>
      </c>
      <c r="K610">
        <v>9</v>
      </c>
      <c r="M610">
        <f>L609+1/3*(L612-L609)</f>
        <v>9.8962429005572741</v>
      </c>
      <c r="N610" s="1">
        <f t="shared" si="35"/>
        <v>19855.630545086671</v>
      </c>
      <c r="O610" s="1">
        <f t="shared" si="34"/>
        <v>0.16143457099140335</v>
      </c>
    </row>
    <row r="611" spans="10:15" x14ac:dyDescent="0.2">
      <c r="J611">
        <v>2017</v>
      </c>
      <c r="K611">
        <v>10</v>
      </c>
      <c r="M611">
        <f>L609+2/3*(L612-L609)</f>
        <v>9.8978572462671881</v>
      </c>
      <c r="N611" s="1">
        <f t="shared" si="35"/>
        <v>19887.710284002267</v>
      </c>
      <c r="O611" s="1">
        <f t="shared" si="34"/>
        <v>0.16143457099140335</v>
      </c>
    </row>
    <row r="612" spans="10:15" x14ac:dyDescent="0.2">
      <c r="J612">
        <v>2017</v>
      </c>
      <c r="K612">
        <v>11</v>
      </c>
      <c r="L612" s="1">
        <f>G205</f>
        <v>9.8994715919771021</v>
      </c>
      <c r="M612" s="1">
        <f>L612</f>
        <v>9.8994715919771021</v>
      </c>
      <c r="N612" s="1">
        <f t="shared" si="35"/>
        <v>19919.841852530957</v>
      </c>
      <c r="O612" s="1">
        <f t="shared" si="34"/>
        <v>0.16143457099140335</v>
      </c>
    </row>
    <row r="613" spans="10:15" x14ac:dyDescent="0.2">
      <c r="J613">
        <v>2017</v>
      </c>
      <c r="K613">
        <v>12</v>
      </c>
      <c r="M613">
        <f>L612+1/3*(L615-L612)</f>
        <v>9.901129594275039</v>
      </c>
      <c r="N613" s="1">
        <f t="shared" si="35"/>
        <v>19952.896390775011</v>
      </c>
      <c r="O613" s="1">
        <f t="shared" si="34"/>
        <v>0.16580022979368891</v>
      </c>
    </row>
    <row r="614" spans="10:15" x14ac:dyDescent="0.2">
      <c r="J614">
        <v>2018</v>
      </c>
      <c r="K614">
        <v>1</v>
      </c>
      <c r="M614">
        <f>L612+2/3*(L615-L612)</f>
        <v>9.9027875965729759</v>
      </c>
      <c r="N614" s="1">
        <f t="shared" si="35"/>
        <v>19986.005778977542</v>
      </c>
      <c r="O614" s="1">
        <f t="shared" si="34"/>
        <v>0.16580022979368891</v>
      </c>
    </row>
    <row r="615" spans="10:15" x14ac:dyDescent="0.2">
      <c r="J615">
        <v>2018</v>
      </c>
      <c r="K615">
        <v>2</v>
      </c>
      <c r="L615" s="1">
        <f>G206</f>
        <v>9.9044455988709128</v>
      </c>
      <c r="M615" s="1">
        <f>L615</f>
        <v>9.9044455988709128</v>
      </c>
      <c r="N615" s="1">
        <f t="shared" si="35"/>
        <v>20019.170108155344</v>
      </c>
      <c r="O615" s="1">
        <f t="shared" si="34"/>
        <v>0.16580022979368891</v>
      </c>
    </row>
    <row r="616" spans="10:15" x14ac:dyDescent="0.2">
      <c r="J616">
        <v>2018</v>
      </c>
      <c r="K616">
        <v>3</v>
      </c>
      <c r="M616">
        <f>L615+1/3*(L618-L615)</f>
        <v>9.9061487547817428</v>
      </c>
      <c r="N616" s="1">
        <f t="shared" si="35"/>
        <v>20053.294927750125</v>
      </c>
      <c r="O616" s="1">
        <f t="shared" si="34"/>
        <v>0.17031559108300343</v>
      </c>
    </row>
    <row r="617" spans="10:15" x14ac:dyDescent="0.2">
      <c r="J617">
        <v>2018</v>
      </c>
      <c r="K617">
        <v>4</v>
      </c>
      <c r="M617">
        <f>L615+2/3*(L618-L615)</f>
        <v>9.9078519106925746</v>
      </c>
      <c r="N617" s="1">
        <f t="shared" si="35"/>
        <v>20087.477916754866</v>
      </c>
      <c r="O617" s="1">
        <f t="shared" si="34"/>
        <v>0.17031559108318106</v>
      </c>
    </row>
    <row r="618" spans="10:15" x14ac:dyDescent="0.2">
      <c r="J618">
        <v>2018</v>
      </c>
      <c r="K618">
        <v>5</v>
      </c>
      <c r="L618" s="1">
        <f>G207</f>
        <v>9.9095550666034047</v>
      </c>
      <c r="M618" s="1">
        <f>L618</f>
        <v>9.9095550666034047</v>
      </c>
      <c r="N618" s="1">
        <f t="shared" si="35"/>
        <v>20121.719174325488</v>
      </c>
      <c r="O618" s="1">
        <f t="shared" si="34"/>
        <v>0.17031559108300343</v>
      </c>
    </row>
    <row r="619" spans="10:15" x14ac:dyDescent="0.2">
      <c r="J619">
        <v>2018</v>
      </c>
      <c r="K619">
        <v>6</v>
      </c>
      <c r="M619">
        <f>L618+1/3*(L621-L618)</f>
        <v>9.9112791907246862</v>
      </c>
      <c r="N619" s="1">
        <f t="shared" si="35"/>
        <v>20156.441439862079</v>
      </c>
      <c r="O619" s="1">
        <f t="shared" si="34"/>
        <v>0.17241241212815339</v>
      </c>
    </row>
    <row r="620" spans="10:15" x14ac:dyDescent="0.2">
      <c r="J620">
        <v>2018</v>
      </c>
      <c r="K620">
        <v>7</v>
      </c>
      <c r="M620">
        <f>L618+2/3*(L621-L618)</f>
        <v>9.9130033148459695</v>
      </c>
      <c r="N620" s="1">
        <f t="shared" si="35"/>
        <v>20191.223622531706</v>
      </c>
      <c r="O620" s="1">
        <f t="shared" si="34"/>
        <v>0.17241241212833103</v>
      </c>
    </row>
    <row r="621" spans="10:15" x14ac:dyDescent="0.2">
      <c r="J621">
        <v>2018</v>
      </c>
      <c r="K621">
        <v>8</v>
      </c>
      <c r="L621" s="1">
        <f>G208</f>
        <v>9.9147274389672511</v>
      </c>
      <c r="M621" s="1">
        <f>L621</f>
        <v>9.9147274389672511</v>
      </c>
      <c r="N621" s="1">
        <f t="shared" si="35"/>
        <v>20226.065825727983</v>
      </c>
      <c r="O621" s="1">
        <f t="shared" si="34"/>
        <v>0.17241241212815339</v>
      </c>
    </row>
    <row r="622" spans="10:15" x14ac:dyDescent="0.2">
      <c r="J622">
        <v>2018</v>
      </c>
      <c r="K622">
        <v>9</v>
      </c>
      <c r="M622">
        <f>L621+1/3*(L624-L621)</f>
        <v>9.9164604462106851</v>
      </c>
      <c r="N622" s="1">
        <f t="shared" si="35"/>
        <v>20261.148134477466</v>
      </c>
      <c r="O622" s="1">
        <f t="shared" si="34"/>
        <v>0.17330072434340593</v>
      </c>
    </row>
    <row r="623" spans="10:15" x14ac:dyDescent="0.2">
      <c r="J623">
        <v>2018</v>
      </c>
      <c r="K623">
        <v>10</v>
      </c>
      <c r="M623">
        <f>L621+2/3*(L624-L621)</f>
        <v>9.9181934534541174</v>
      </c>
      <c r="N623" s="1">
        <f t="shared" si="35"/>
        <v>20296.291293834136</v>
      </c>
      <c r="O623" s="1">
        <f t="shared" si="34"/>
        <v>0.1733007243432283</v>
      </c>
    </row>
    <row r="624" spans="10:15" x14ac:dyDescent="0.2">
      <c r="J624">
        <v>2018</v>
      </c>
      <c r="K624">
        <v>11</v>
      </c>
      <c r="L624" s="1">
        <f>G209</f>
        <v>9.9199264606975515</v>
      </c>
      <c r="M624" s="1">
        <f>L624</f>
        <v>9.9199264606975515</v>
      </c>
      <c r="N624" s="1">
        <f t="shared" si="35"/>
        <v>20331.495409344036</v>
      </c>
      <c r="O624" s="1">
        <f t="shared" si="34"/>
        <v>0.17330072434340593</v>
      </c>
    </row>
    <row r="625" spans="10:15" x14ac:dyDescent="0.2">
      <c r="J625">
        <v>2018</v>
      </c>
      <c r="K625">
        <v>12</v>
      </c>
      <c r="M625">
        <f>L624+1/3*(L627-L624)</f>
        <v>9.9216667682187616</v>
      </c>
      <c r="N625" s="1">
        <f t="shared" si="35"/>
        <v>20366.909270288572</v>
      </c>
      <c r="O625" s="1">
        <f t="shared" si="34"/>
        <v>0.17403075212101271</v>
      </c>
    </row>
    <row r="626" spans="10:15" x14ac:dyDescent="0.2">
      <c r="J626">
        <v>2019</v>
      </c>
      <c r="K626">
        <v>1</v>
      </c>
      <c r="M626">
        <f>L624+2/3*(L627-L624)</f>
        <v>9.9234070757399735</v>
      </c>
      <c r="N626" s="1">
        <f t="shared" si="35"/>
        <v>20402.384815901274</v>
      </c>
      <c r="O626" s="1">
        <f t="shared" si="34"/>
        <v>0.17403075212119035</v>
      </c>
    </row>
    <row r="627" spans="10:15" x14ac:dyDescent="0.2">
      <c r="J627">
        <v>2019</v>
      </c>
      <c r="K627">
        <v>2</v>
      </c>
      <c r="L627" s="1">
        <f>G210</f>
        <v>9.9251473832611836</v>
      </c>
      <c r="M627" s="1">
        <f>L627</f>
        <v>9.9251473832611836</v>
      </c>
      <c r="N627" s="1">
        <f t="shared" si="35"/>
        <v>20437.922153625834</v>
      </c>
      <c r="O627" s="1">
        <f t="shared" si="34"/>
        <v>0.17403075212101271</v>
      </c>
    </row>
    <row r="628" spans="10:15" x14ac:dyDescent="0.2">
      <c r="J628">
        <v>2019</v>
      </c>
      <c r="K628">
        <v>3</v>
      </c>
      <c r="M628">
        <f>L627+1/3*(L630-L627)</f>
        <v>9.9268965094545205</v>
      </c>
      <c r="N628" s="1">
        <f t="shared" si="35"/>
        <v>20473.701941161726</v>
      </c>
      <c r="O628" s="1">
        <f t="shared" si="34"/>
        <v>0.17491261933368918</v>
      </c>
    </row>
    <row r="629" spans="10:15" x14ac:dyDescent="0.2">
      <c r="J629">
        <v>2019</v>
      </c>
      <c r="K629">
        <v>4</v>
      </c>
      <c r="M629">
        <f>L627+2/3*(L630-L627)</f>
        <v>9.9286456356478592</v>
      </c>
      <c r="N629" s="1">
        <f t="shared" si="35"/>
        <v>20509.544366826249</v>
      </c>
      <c r="O629" s="1">
        <f t="shared" si="34"/>
        <v>0.17491261933386681</v>
      </c>
    </row>
    <row r="630" spans="10:15" x14ac:dyDescent="0.2">
      <c r="J630">
        <v>2019</v>
      </c>
      <c r="K630">
        <v>5</v>
      </c>
      <c r="L630" s="1">
        <f>G211</f>
        <v>9.9303947618411961</v>
      </c>
      <c r="M630" s="1">
        <f>L630</f>
        <v>9.9303947618411961</v>
      </c>
      <c r="N630" s="1">
        <f t="shared" si="35"/>
        <v>20545.449540277197</v>
      </c>
      <c r="O630" s="1">
        <f t="shared" si="34"/>
        <v>0.17491261933368918</v>
      </c>
    </row>
    <row r="631" spans="10:15" x14ac:dyDescent="0.2">
      <c r="J631">
        <v>2019</v>
      </c>
      <c r="K631">
        <v>6</v>
      </c>
      <c r="M631">
        <f>L630+1/3*(L633-L630)</f>
        <v>9.9321363801388802</v>
      </c>
      <c r="N631" s="1">
        <f t="shared" si="35"/>
        <v>20581.263048809011</v>
      </c>
      <c r="O631" s="1">
        <f t="shared" si="34"/>
        <v>0.17416182976841554</v>
      </c>
    </row>
    <row r="632" spans="10:15" x14ac:dyDescent="0.2">
      <c r="J632">
        <v>2019</v>
      </c>
      <c r="K632">
        <v>7</v>
      </c>
      <c r="M632">
        <f>L630+2/3*(L633-L630)</f>
        <v>9.9338779984365626</v>
      </c>
      <c r="N632" s="1">
        <f t="shared" si="35"/>
        <v>20617.138985149475</v>
      </c>
      <c r="O632" s="1">
        <f t="shared" si="34"/>
        <v>0.17416182976823791</v>
      </c>
    </row>
    <row r="633" spans="10:15" x14ac:dyDescent="0.2">
      <c r="J633">
        <v>2019</v>
      </c>
      <c r="K633">
        <v>8</v>
      </c>
      <c r="L633" s="1">
        <f>G212</f>
        <v>9.9356196167342468</v>
      </c>
      <c r="M633" s="1">
        <f>L633</f>
        <v>9.9356196167342468</v>
      </c>
      <c r="N633" s="1">
        <f t="shared" si="35"/>
        <v>20653.077458118816</v>
      </c>
      <c r="O633" s="1">
        <f t="shared" si="34"/>
        <v>0.17416182976841554</v>
      </c>
    </row>
    <row r="634" spans="10:15" x14ac:dyDescent="0.2">
      <c r="J634">
        <v>2019</v>
      </c>
      <c r="K634">
        <v>9</v>
      </c>
      <c r="M634">
        <f>L633+1/3*(L636-L633)</f>
        <v>9.9373096015771782</v>
      </c>
      <c r="N634" s="1">
        <f t="shared" si="35"/>
        <v>20688.010355702474</v>
      </c>
      <c r="O634" s="1">
        <f t="shared" si="34"/>
        <v>0.16899848429314801</v>
      </c>
    </row>
    <row r="635" spans="10:15" x14ac:dyDescent="0.2">
      <c r="J635">
        <v>2019</v>
      </c>
      <c r="K635">
        <v>10</v>
      </c>
      <c r="M635">
        <f>L633+2/3*(L636-L633)</f>
        <v>9.9389995864201079</v>
      </c>
      <c r="N635" s="1">
        <f t="shared" si="35"/>
        <v>20723.002339266674</v>
      </c>
      <c r="O635" s="1">
        <f t="shared" si="34"/>
        <v>0.16899848429297037</v>
      </c>
    </row>
    <row r="636" spans="10:15" x14ac:dyDescent="0.2">
      <c r="J636">
        <v>2019</v>
      </c>
      <c r="K636">
        <v>11</v>
      </c>
      <c r="L636" s="1">
        <f>G213</f>
        <v>9.9406895712630394</v>
      </c>
      <c r="M636" s="1">
        <f>L636</f>
        <v>9.9406895712630394</v>
      </c>
      <c r="N636" s="1">
        <f t="shared" si="35"/>
        <v>20758.053508750323</v>
      </c>
      <c r="O636" s="1">
        <f t="shared" si="34"/>
        <v>0.16899848429314801</v>
      </c>
    </row>
    <row r="637" spans="10:15" x14ac:dyDescent="0.2">
      <c r="J637">
        <v>2019</v>
      </c>
      <c r="K637">
        <v>12</v>
      </c>
      <c r="M637">
        <f>L636+1/3*(L639-L636)</f>
        <v>9.9423520128575582</v>
      </c>
      <c r="N637" s="1">
        <f t="shared" si="35"/>
        <v>20792.591260868001</v>
      </c>
      <c r="O637" s="1">
        <f t="shared" si="34"/>
        <v>0.1662441594518782</v>
      </c>
    </row>
    <row r="638" spans="10:15" x14ac:dyDescent="0.2">
      <c r="J638">
        <v>2020</v>
      </c>
      <c r="K638">
        <v>1</v>
      </c>
      <c r="M638">
        <f>L636+2/3*(L639-L636)</f>
        <v>9.944014454452077</v>
      </c>
      <c r="N638" s="1">
        <f t="shared" si="35"/>
        <v>20827.186477734042</v>
      </c>
      <c r="O638" s="1">
        <f t="shared" si="34"/>
        <v>0.1662441594518782</v>
      </c>
    </row>
    <row r="639" spans="10:15" x14ac:dyDescent="0.2">
      <c r="J639">
        <v>2020</v>
      </c>
      <c r="K639">
        <v>2</v>
      </c>
      <c r="L639" s="1">
        <f>G214</f>
        <v>9.9456768960465958</v>
      </c>
      <c r="M639" s="1">
        <f>L639</f>
        <v>9.9456768960465958</v>
      </c>
      <c r="N639" s="1">
        <f t="shared" si="35"/>
        <v>20861.839254959679</v>
      </c>
      <c r="O639" s="1">
        <f t="shared" si="34"/>
        <v>0.1662441594518782</v>
      </c>
    </row>
    <row r="640" spans="10:15" x14ac:dyDescent="0.2">
      <c r="J640">
        <v>2020</v>
      </c>
      <c r="K640">
        <v>3</v>
      </c>
      <c r="M640">
        <f>L639+1/3*(L642-L639)</f>
        <v>9.9473233800341525</v>
      </c>
      <c r="N640" s="1">
        <f t="shared" si="35"/>
        <v>20896.216232049039</v>
      </c>
      <c r="O640" s="1">
        <f t="shared" si="34"/>
        <v>0.1646483987556735</v>
      </c>
    </row>
    <row r="641" spans="10:15" x14ac:dyDescent="0.2">
      <c r="J641">
        <v>2020</v>
      </c>
      <c r="K641">
        <v>4</v>
      </c>
      <c r="M641">
        <f>L639+2/3*(L642-L639)</f>
        <v>9.948969864021711</v>
      </c>
      <c r="N641" s="1">
        <f t="shared" si="35"/>
        <v>20930.649856902775</v>
      </c>
      <c r="O641" s="1">
        <f t="shared" si="34"/>
        <v>0.16464839875585113</v>
      </c>
    </row>
    <row r="642" spans="10:15" x14ac:dyDescent="0.2">
      <c r="J642">
        <v>2020</v>
      </c>
      <c r="K642">
        <v>5</v>
      </c>
      <c r="L642" s="1">
        <f>G215</f>
        <v>9.9506163480092678</v>
      </c>
      <c r="M642" s="1">
        <f>L642</f>
        <v>9.9506163480092678</v>
      </c>
      <c r="N642" s="1">
        <f t="shared" si="35"/>
        <v>20965.140222867278</v>
      </c>
      <c r="O642" s="1">
        <f t="shared" si="34"/>
        <v>0.1646483987556735</v>
      </c>
    </row>
    <row r="643" spans="10:15" x14ac:dyDescent="0.2">
      <c r="J643">
        <v>2020</v>
      </c>
      <c r="K643">
        <v>6</v>
      </c>
      <c r="M643">
        <f>L642+1/3*(L645-L642)</f>
        <v>9.9522118286420032</v>
      </c>
      <c r="N643" s="1">
        <f t="shared" si="35"/>
        <v>20998.616396247293</v>
      </c>
      <c r="O643" s="1">
        <f t="shared" si="34"/>
        <v>0.15954806327354021</v>
      </c>
    </row>
    <row r="644" spans="10:15" x14ac:dyDescent="0.2">
      <c r="J644">
        <v>2020</v>
      </c>
      <c r="K644">
        <v>7</v>
      </c>
      <c r="M644">
        <f>L642+2/3*(L645-L642)</f>
        <v>9.9538073092747403</v>
      </c>
      <c r="N644" s="1">
        <f t="shared" si="35"/>
        <v>21032.146022844077</v>
      </c>
      <c r="O644" s="1">
        <f t="shared" si="34"/>
        <v>0.15954806327371784</v>
      </c>
    </row>
    <row r="645" spans="10:15" x14ac:dyDescent="0.2">
      <c r="J645">
        <v>2020</v>
      </c>
      <c r="K645">
        <v>8</v>
      </c>
      <c r="L645" s="1">
        <f>G216</f>
        <v>9.9554027899074757</v>
      </c>
      <c r="M645" s="1">
        <f>L645</f>
        <v>9.9554027899074757</v>
      </c>
      <c r="N645" s="1">
        <f>EXP(M645)</f>
        <v>21065.729188009198</v>
      </c>
      <c r="O645" s="1">
        <f>(M645-M644)*100</f>
        <v>0.15954806327354021</v>
      </c>
    </row>
    <row r="646" spans="10:15" x14ac:dyDescent="0.2">
      <c r="J646">
        <v>2020</v>
      </c>
      <c r="K646">
        <v>9</v>
      </c>
      <c r="M646">
        <f>L645+1/3*(L648-L645)</f>
        <v>9.9570028252254907</v>
      </c>
      <c r="N646" s="1">
        <f t="shared" ref="N646:N696" si="36">EXP(M646)</f>
        <v>21099.462078421104</v>
      </c>
      <c r="O646" s="1">
        <f t="shared" ref="O646:O696" si="37">(M646-M645)*100</f>
        <v>0.16000353180150029</v>
      </c>
    </row>
    <row r="647" spans="10:15" x14ac:dyDescent="0.2">
      <c r="J647">
        <v>2020</v>
      </c>
      <c r="K647">
        <v>10</v>
      </c>
      <c r="M647">
        <f>L645+2/3*(L648-L645)</f>
        <v>9.9586028605435075</v>
      </c>
      <c r="N647" s="1">
        <f t="shared" si="36"/>
        <v>21133.248985852129</v>
      </c>
      <c r="O647" s="1">
        <f t="shared" si="37"/>
        <v>0.16000353180167792</v>
      </c>
    </row>
    <row r="648" spans="10:15" x14ac:dyDescent="0.2">
      <c r="J648">
        <v>2020</v>
      </c>
      <c r="K648">
        <v>11</v>
      </c>
      <c r="L648" s="1">
        <f>G217</f>
        <v>9.9602028958615225</v>
      </c>
      <c r="M648" s="1">
        <f>L648</f>
        <v>9.9602028958615225</v>
      </c>
      <c r="N648" s="1">
        <f t="shared" si="36"/>
        <v>21167.089996800521</v>
      </c>
      <c r="O648" s="1">
        <f t="shared" si="37"/>
        <v>0.16000353180150029</v>
      </c>
    </row>
    <row r="649" spans="10:15" x14ac:dyDescent="0.2">
      <c r="J649">
        <v>2020</v>
      </c>
      <c r="K649">
        <v>12</v>
      </c>
      <c r="M649">
        <f>L648+1/3*(L651-L648)</f>
        <v>9.9616879004003192</v>
      </c>
      <c r="N649" s="1">
        <f t="shared" si="36"/>
        <v>21198.546572316824</v>
      </c>
      <c r="O649" s="1">
        <f t="shared" si="37"/>
        <v>0.14850045387966304</v>
      </c>
    </row>
    <row r="650" spans="10:15" x14ac:dyDescent="0.2">
      <c r="J650">
        <v>2021</v>
      </c>
      <c r="K650">
        <v>1</v>
      </c>
      <c r="M650">
        <f>L648+2/3*(L651-L648)</f>
        <v>9.963172904939114</v>
      </c>
      <c r="N650" s="1">
        <f t="shared" si="36"/>
        <v>21230.049895692307</v>
      </c>
      <c r="O650" s="1">
        <f t="shared" si="37"/>
        <v>0.14850045387948541</v>
      </c>
    </row>
    <row r="651" spans="10:15" x14ac:dyDescent="0.2">
      <c r="J651">
        <v>2021</v>
      </c>
      <c r="K651">
        <v>2</v>
      </c>
      <c r="L651" s="1">
        <f>G218</f>
        <v>9.9646579094779106</v>
      </c>
      <c r="M651" s="1">
        <f>L651</f>
        <v>9.9646579094779106</v>
      </c>
      <c r="N651" s="1">
        <f t="shared" si="36"/>
        <v>21261.600036399399</v>
      </c>
      <c r="O651" s="1">
        <f t="shared" si="37"/>
        <v>0.14850045387966304</v>
      </c>
    </row>
    <row r="652" spans="10:15" x14ac:dyDescent="0.2">
      <c r="J652">
        <v>2021</v>
      </c>
      <c r="K652">
        <v>3</v>
      </c>
      <c r="M652">
        <f>L651+1/3*(L654-L651)</f>
        <v>9.9661342565079938</v>
      </c>
      <c r="N652" s="1">
        <f t="shared" si="36"/>
        <v>21293.012718772527</v>
      </c>
      <c r="O652" s="1">
        <f t="shared" si="37"/>
        <v>0.14763470300831472</v>
      </c>
    </row>
    <row r="653" spans="10:15" x14ac:dyDescent="0.2">
      <c r="J653">
        <v>2021</v>
      </c>
      <c r="K653">
        <v>4</v>
      </c>
      <c r="M653">
        <f>L651+2/3*(L654-L651)</f>
        <v>9.9676106035380787</v>
      </c>
      <c r="N653" s="1">
        <f t="shared" si="36"/>
        <v>21324.471811416421</v>
      </c>
      <c r="O653" s="1">
        <f t="shared" si="37"/>
        <v>0.14763470300849235</v>
      </c>
    </row>
    <row r="654" spans="10:15" x14ac:dyDescent="0.2">
      <c r="J654">
        <v>2021</v>
      </c>
      <c r="K654">
        <v>5</v>
      </c>
      <c r="L654" s="1">
        <f>G219</f>
        <v>9.9690869505681619</v>
      </c>
      <c r="M654" s="1">
        <f>L654</f>
        <v>9.9690869505681619</v>
      </c>
      <c r="N654" s="1">
        <f t="shared" si="36"/>
        <v>21355.97738289928</v>
      </c>
      <c r="O654" s="1">
        <f t="shared" si="37"/>
        <v>0.14763470300831472</v>
      </c>
    </row>
    <row r="655" spans="10:15" x14ac:dyDescent="0.2">
      <c r="J655">
        <v>2021</v>
      </c>
      <c r="K655">
        <v>6</v>
      </c>
      <c r="M655">
        <f>L654+1/3*(L657-L654)</f>
        <v>9.9706234876836088</v>
      </c>
      <c r="N655" s="1">
        <f t="shared" si="36"/>
        <v>21388.816857859794</v>
      </c>
      <c r="O655" s="1">
        <f t="shared" si="37"/>
        <v>0.15365371154469898</v>
      </c>
    </row>
    <row r="656" spans="10:15" x14ac:dyDescent="0.2">
      <c r="J656">
        <v>2021</v>
      </c>
      <c r="K656">
        <v>7</v>
      </c>
      <c r="M656">
        <f>L654+2/3*(L657-L654)</f>
        <v>9.9721600247990576</v>
      </c>
      <c r="N656" s="1">
        <f t="shared" si="36"/>
        <v>21421.70683067846</v>
      </c>
      <c r="O656" s="1">
        <f t="shared" si="37"/>
        <v>0.15365371154487661</v>
      </c>
    </row>
    <row r="657" spans="10:15" x14ac:dyDescent="0.2">
      <c r="J657">
        <v>2021</v>
      </c>
      <c r="K657">
        <v>8</v>
      </c>
      <c r="L657" s="1">
        <f>G220</f>
        <v>9.9736965619145046</v>
      </c>
      <c r="M657" s="1">
        <f>L657</f>
        <v>9.9736965619145046</v>
      </c>
      <c r="N657" s="1">
        <f t="shared" si="36"/>
        <v>21454.64737900667</v>
      </c>
      <c r="O657" s="1">
        <f t="shared" si="37"/>
        <v>0.15365371154469898</v>
      </c>
    </row>
    <row r="658" spans="10:15" x14ac:dyDescent="0.2">
      <c r="J658">
        <v>2021</v>
      </c>
      <c r="K658">
        <v>9</v>
      </c>
      <c r="M658">
        <f>L657+1/3*(L660-L657)</f>
        <v>9.9753021747667869</v>
      </c>
      <c r="N658" s="1">
        <f t="shared" si="36"/>
        <v>21489.122906348013</v>
      </c>
      <c r="O658" s="1">
        <f t="shared" si="37"/>
        <v>0.16056128522823343</v>
      </c>
    </row>
    <row r="659" spans="10:15" x14ac:dyDescent="0.2">
      <c r="J659">
        <v>2021</v>
      </c>
      <c r="K659">
        <v>10</v>
      </c>
      <c r="M659">
        <f>L657+2/3*(L660-L657)</f>
        <v>9.976907787619071</v>
      </c>
      <c r="N659" s="1">
        <f t="shared" si="36"/>
        <v>21523.653832501801</v>
      </c>
      <c r="O659" s="1">
        <f t="shared" si="37"/>
        <v>0.16056128522841107</v>
      </c>
    </row>
    <row r="660" spans="10:15" x14ac:dyDescent="0.2">
      <c r="J660">
        <v>2021</v>
      </c>
      <c r="K660">
        <v>11</v>
      </c>
      <c r="L660" s="1">
        <f>G221</f>
        <v>9.9785134004713534</v>
      </c>
      <c r="M660" s="1">
        <f>L660</f>
        <v>9.9785134004713534</v>
      </c>
      <c r="N660" s="1">
        <f t="shared" si="36"/>
        <v>21558.240246488454</v>
      </c>
      <c r="O660" s="1">
        <f t="shared" si="37"/>
        <v>0.16056128522823343</v>
      </c>
    </row>
    <row r="661" spans="10:15" x14ac:dyDescent="0.2">
      <c r="J661">
        <v>2021</v>
      </c>
      <c r="K661">
        <v>12</v>
      </c>
      <c r="M661">
        <f>L660+1/3*(L663-L660)</f>
        <v>9.9802014893538846</v>
      </c>
      <c r="N661" s="1">
        <f t="shared" si="36"/>
        <v>21594.663206122732</v>
      </c>
      <c r="O661" s="1">
        <f t="shared" si="37"/>
        <v>0.16880888825312468</v>
      </c>
    </row>
    <row r="662" spans="10:15" x14ac:dyDescent="0.2">
      <c r="J662">
        <v>2022</v>
      </c>
      <c r="K662">
        <v>1</v>
      </c>
      <c r="M662">
        <f>L660+2/3*(L663-L660)</f>
        <v>9.9818895782364159</v>
      </c>
      <c r="N662" s="1">
        <f t="shared" si="36"/>
        <v>21631.147702875685</v>
      </c>
      <c r="O662" s="1">
        <f t="shared" si="37"/>
        <v>0.16880888825312468</v>
      </c>
    </row>
    <row r="663" spans="10:15" x14ac:dyDescent="0.2">
      <c r="J663">
        <v>2022</v>
      </c>
      <c r="K663">
        <v>2</v>
      </c>
      <c r="L663" s="1">
        <f>G222</f>
        <v>9.9835776671189471</v>
      </c>
      <c r="M663" s="1">
        <f>L663</f>
        <v>9.9835776671189471</v>
      </c>
      <c r="N663" s="1">
        <f t="shared" si="36"/>
        <v>21667.693840715172</v>
      </c>
      <c r="O663" s="1">
        <f t="shared" si="37"/>
        <v>0.16880888825312468</v>
      </c>
    </row>
    <row r="664" spans="10:15" x14ac:dyDescent="0.2">
      <c r="J664">
        <v>2022</v>
      </c>
      <c r="K664">
        <v>3</v>
      </c>
      <c r="M664">
        <f>L663+1/3*(L666-L663)</f>
        <v>9.9853030697969576</v>
      </c>
      <c r="N664" s="1">
        <f t="shared" si="36"/>
        <v>21705.111608770087</v>
      </c>
      <c r="O664" s="1">
        <f t="shared" si="37"/>
        <v>0.17254026780104681</v>
      </c>
    </row>
    <row r="665" spans="10:15" x14ac:dyDescent="0.2">
      <c r="J665">
        <v>2022</v>
      </c>
      <c r="K665">
        <v>4</v>
      </c>
      <c r="M665">
        <f>L663+2/3*(L666-L663)</f>
        <v>9.9870284724749663</v>
      </c>
      <c r="N665" s="1">
        <f t="shared" si="36"/>
        <v>21742.593993270835</v>
      </c>
      <c r="O665" s="1">
        <f t="shared" si="37"/>
        <v>0.17254026780086917</v>
      </c>
    </row>
    <row r="666" spans="10:15" x14ac:dyDescent="0.2">
      <c r="J666">
        <v>2022</v>
      </c>
      <c r="K666">
        <v>5</v>
      </c>
      <c r="L666" s="1">
        <f>G223</f>
        <v>9.9887538751529767</v>
      </c>
      <c r="M666" s="1">
        <f>L666</f>
        <v>9.9887538751529767</v>
      </c>
      <c r="N666" s="1">
        <f t="shared" si="36"/>
        <v>21780.141105803119</v>
      </c>
      <c r="O666" s="1">
        <f t="shared" si="37"/>
        <v>0.17254026780104681</v>
      </c>
    </row>
    <row r="667" spans="10:15" x14ac:dyDescent="0.2">
      <c r="J667">
        <v>2022</v>
      </c>
      <c r="K667">
        <v>6</v>
      </c>
      <c r="M667">
        <f>L666+1/3*(L669-L666)</f>
        <v>9.9904731065648065</v>
      </c>
      <c r="N667" s="1">
        <f t="shared" si="36"/>
        <v>21817.618415399094</v>
      </c>
      <c r="O667" s="1">
        <f t="shared" si="37"/>
        <v>0.17192314118297247</v>
      </c>
    </row>
    <row r="668" spans="10:15" x14ac:dyDescent="0.2">
      <c r="J668">
        <v>2022</v>
      </c>
      <c r="K668">
        <v>7</v>
      </c>
      <c r="M668">
        <f>L666+2/3*(L669-L666)</f>
        <v>9.992192337976638</v>
      </c>
      <c r="N668" s="1">
        <f t="shared" si="36"/>
        <v>21855.160212581653</v>
      </c>
      <c r="O668" s="1">
        <f t="shared" si="37"/>
        <v>0.17192314118315011</v>
      </c>
    </row>
    <row r="669" spans="10:15" x14ac:dyDescent="0.2">
      <c r="J669">
        <v>2022</v>
      </c>
      <c r="K669">
        <v>8</v>
      </c>
      <c r="L669" s="1">
        <f>G224</f>
        <v>9.9939115693884677</v>
      </c>
      <c r="M669" s="1">
        <f>L669</f>
        <v>9.9939115693884677</v>
      </c>
      <c r="N669" s="1">
        <f t="shared" si="36"/>
        <v>21892.766608315163</v>
      </c>
      <c r="O669" s="1">
        <f t="shared" si="37"/>
        <v>0.17192314118297247</v>
      </c>
    </row>
    <row r="670" spans="10:15" x14ac:dyDescent="0.2">
      <c r="J670">
        <v>2022</v>
      </c>
      <c r="K670">
        <v>9</v>
      </c>
      <c r="M670">
        <f>L669+1/3*(L672-L669)</f>
        <v>9.9956111778069623</v>
      </c>
      <c r="N670" s="1">
        <f t="shared" si="36"/>
        <v>21930.007377144215</v>
      </c>
      <c r="O670" s="1">
        <f t="shared" si="37"/>
        <v>0.16996084184945914</v>
      </c>
    </row>
    <row r="671" spans="10:15" x14ac:dyDescent="0.2">
      <c r="J671">
        <v>2022</v>
      </c>
      <c r="K671">
        <v>10</v>
      </c>
      <c r="M671">
        <f>L669+2/3*(L672-L669)</f>
        <v>9.9973107862254569</v>
      </c>
      <c r="N671" s="1">
        <f t="shared" si="36"/>
        <v>21967.311494516085</v>
      </c>
      <c r="O671" s="1">
        <f t="shared" si="37"/>
        <v>0.16996084184945914</v>
      </c>
    </row>
    <row r="672" spans="10:15" x14ac:dyDescent="0.2">
      <c r="J672">
        <v>2022</v>
      </c>
      <c r="K672">
        <v>11</v>
      </c>
      <c r="L672" s="1">
        <f>G225</f>
        <v>9.9990103946439515</v>
      </c>
      <c r="M672" s="1">
        <f>L672</f>
        <v>9.9990103946439515</v>
      </c>
      <c r="N672" s="1">
        <f t="shared" si="36"/>
        <v>22004.679068190046</v>
      </c>
      <c r="O672" s="1">
        <f t="shared" si="37"/>
        <v>0.16996084184945914</v>
      </c>
    </row>
    <row r="673" spans="10:15" x14ac:dyDescent="0.2">
      <c r="J673">
        <v>2022</v>
      </c>
      <c r="K673">
        <v>12</v>
      </c>
      <c r="M673">
        <f>L672+1/3*(L675-L672)</f>
        <v>10.000698192909567</v>
      </c>
      <c r="N673" s="1">
        <f t="shared" si="36"/>
        <v>22041.849886954562</v>
      </c>
      <c r="O673" s="1">
        <f t="shared" si="37"/>
        <v>0.16877982656158252</v>
      </c>
    </row>
    <row r="674" spans="10:15" x14ac:dyDescent="0.2">
      <c r="J674">
        <v>2023</v>
      </c>
      <c r="K674">
        <v>1</v>
      </c>
      <c r="M674">
        <f>L672+2/3*(L675-L672)</f>
        <v>10.002385991175181</v>
      </c>
      <c r="N674" s="1">
        <f t="shared" si="36"/>
        <v>22079.083495535848</v>
      </c>
      <c r="O674" s="1">
        <f t="shared" si="37"/>
        <v>0.16877982656140489</v>
      </c>
    </row>
    <row r="675" spans="10:15" x14ac:dyDescent="0.2">
      <c r="J675">
        <v>2023</v>
      </c>
      <c r="K675">
        <v>2</v>
      </c>
      <c r="L675" s="1">
        <f>G226</f>
        <v>10.004073789440797</v>
      </c>
      <c r="M675" s="1">
        <f>L675</f>
        <v>10.004073789440797</v>
      </c>
      <c r="N675" s="1">
        <f t="shared" si="36"/>
        <v>22116.380000000012</v>
      </c>
      <c r="O675" s="1">
        <f t="shared" si="37"/>
        <v>0.16877982656158252</v>
      </c>
    </row>
    <row r="676" spans="10:15" x14ac:dyDescent="0.2">
      <c r="J676">
        <v>2023</v>
      </c>
      <c r="K676">
        <v>3</v>
      </c>
      <c r="M676">
        <f>L675+1/3*(L678-L675)</f>
        <v>10.005745422707994</v>
      </c>
      <c r="N676" s="1">
        <f t="shared" si="36"/>
        <v>22153.381394322558</v>
      </c>
      <c r="O676" s="1">
        <f t="shared" si="37"/>
        <v>0.16716332671968814</v>
      </c>
    </row>
    <row r="677" spans="10:15" x14ac:dyDescent="0.2">
      <c r="J677">
        <v>2023</v>
      </c>
      <c r="K677">
        <v>4</v>
      </c>
      <c r="M677">
        <f>L675+2/3*(L678-L675)</f>
        <v>10.007417055975191</v>
      </c>
      <c r="N677" s="1">
        <f t="shared" si="36"/>
        <v>22190.444693133177</v>
      </c>
      <c r="O677" s="1">
        <f t="shared" si="37"/>
        <v>0.16716332671968814</v>
      </c>
    </row>
    <row r="678" spans="10:15" x14ac:dyDescent="0.2">
      <c r="J678">
        <v>2023</v>
      </c>
      <c r="K678">
        <v>5</v>
      </c>
      <c r="L678" s="1">
        <f>G227</f>
        <v>10.009088689242388</v>
      </c>
      <c r="M678" s="1">
        <f>L678</f>
        <v>10.009088689242388</v>
      </c>
      <c r="N678" s="1">
        <f t="shared" si="36"/>
        <v>22227.57</v>
      </c>
      <c r="O678" s="1">
        <f t="shared" si="37"/>
        <v>0.16716332671968814</v>
      </c>
    </row>
    <row r="679" spans="10:15" x14ac:dyDescent="0.2">
      <c r="J679">
        <v>2023</v>
      </c>
      <c r="K679">
        <v>6</v>
      </c>
      <c r="M679">
        <f>L678+1/3*(L681-L678)</f>
        <v>10.010752130466875</v>
      </c>
      <c r="N679" s="1">
        <f t="shared" si="36"/>
        <v>22264.575025567836</v>
      </c>
      <c r="O679" s="1">
        <f t="shared" si="37"/>
        <v>0.16634412244869168</v>
      </c>
    </row>
    <row r="680" spans="10:15" x14ac:dyDescent="0.2">
      <c r="J680">
        <v>2023</v>
      </c>
      <c r="K680">
        <v>7</v>
      </c>
      <c r="M680">
        <f>L678+2/3*(L681-L678)</f>
        <v>10.012415571691362</v>
      </c>
      <c r="N680" s="1">
        <f t="shared" si="36"/>
        <v>22301.641658046246</v>
      </c>
      <c r="O680" s="1">
        <f t="shared" si="37"/>
        <v>0.16634412244869168</v>
      </c>
    </row>
    <row r="681" spans="10:15" x14ac:dyDescent="0.2">
      <c r="J681">
        <v>2023</v>
      </c>
      <c r="K681">
        <v>8</v>
      </c>
      <c r="L681" s="1">
        <f>G228</f>
        <v>10.014079012915849</v>
      </c>
      <c r="M681" s="1">
        <f>L681</f>
        <v>10.014079012915849</v>
      </c>
      <c r="N681" s="1">
        <f t="shared" si="36"/>
        <v>22338.769999999986</v>
      </c>
      <c r="O681" s="1">
        <f t="shared" si="37"/>
        <v>0.16634412244869168</v>
      </c>
    </row>
    <row r="682" spans="10:15" x14ac:dyDescent="0.2">
      <c r="J682">
        <v>2023</v>
      </c>
      <c r="K682">
        <v>9</v>
      </c>
      <c r="M682">
        <f>L681+1/3*(L684-L681)</f>
        <v>10.015765224752645</v>
      </c>
      <c r="N682" s="1">
        <f t="shared" si="36"/>
        <v>22376.469674279309</v>
      </c>
      <c r="O682" s="1">
        <f t="shared" si="37"/>
        <v>0.1686211836796403</v>
      </c>
    </row>
    <row r="683" spans="10:15" x14ac:dyDescent="0.2">
      <c r="J683">
        <v>2023</v>
      </c>
      <c r="K683">
        <v>10</v>
      </c>
      <c r="M683">
        <f>L681+2/3*(L684-L681)</f>
        <v>10.017451436589441</v>
      </c>
      <c r="N683" s="1">
        <f t="shared" si="36"/>
        <v>22414.232971821719</v>
      </c>
      <c r="O683" s="1">
        <f t="shared" si="37"/>
        <v>0.1686211836796403</v>
      </c>
    </row>
    <row r="684" spans="10:15" x14ac:dyDescent="0.2">
      <c r="J684">
        <v>2023</v>
      </c>
      <c r="K684">
        <v>11</v>
      </c>
      <c r="L684" s="1">
        <f>G229</f>
        <v>10.019137648426238</v>
      </c>
      <c r="M684" s="1">
        <f>L684</f>
        <v>10.019137648426238</v>
      </c>
      <c r="N684" s="1">
        <f t="shared" si="36"/>
        <v>22452.060000000019</v>
      </c>
      <c r="O684" s="1">
        <f t="shared" si="37"/>
        <v>0.1686211836796403</v>
      </c>
    </row>
    <row r="685" spans="10:15" x14ac:dyDescent="0.2">
      <c r="J685">
        <v>2023</v>
      </c>
      <c r="K685">
        <v>12</v>
      </c>
      <c r="M685">
        <f>L684+1/3*(L687-L684)</f>
        <v>10.020833985334431</v>
      </c>
      <c r="N685" s="1">
        <f t="shared" si="36"/>
        <v>22490.178579879241</v>
      </c>
      <c r="O685" s="1">
        <f t="shared" si="37"/>
        <v>0.16963369081928192</v>
      </c>
    </row>
    <row r="686" spans="10:15" x14ac:dyDescent="0.2">
      <c r="J686">
        <v>2024</v>
      </c>
      <c r="K686">
        <v>1</v>
      </c>
      <c r="M686">
        <f>L684+2/3*(L687-L684)</f>
        <v>10.022530322242625</v>
      </c>
      <c r="N686" s="1">
        <f t="shared" si="36"/>
        <v>22528.361876587696</v>
      </c>
      <c r="O686" s="1">
        <f t="shared" si="37"/>
        <v>0.16963369081945956</v>
      </c>
    </row>
    <row r="687" spans="10:15" x14ac:dyDescent="0.2">
      <c r="J687">
        <v>2024</v>
      </c>
      <c r="K687">
        <v>2</v>
      </c>
      <c r="L687" s="1">
        <f>G230</f>
        <v>10.024226659150818</v>
      </c>
      <c r="M687" s="1">
        <f>L687</f>
        <v>10.024226659150818</v>
      </c>
      <c r="N687" s="1">
        <f t="shared" si="36"/>
        <v>22566.610000000015</v>
      </c>
      <c r="O687" s="1">
        <f t="shared" si="37"/>
        <v>0.16963369081928192</v>
      </c>
    </row>
    <row r="688" spans="10:15" x14ac:dyDescent="0.2">
      <c r="J688">
        <v>2024</v>
      </c>
      <c r="K688">
        <v>3</v>
      </c>
      <c r="M688">
        <f>L687+1/3*(L690-L687)</f>
        <v>10.025936451072239</v>
      </c>
      <c r="N688" s="1">
        <f t="shared" si="36"/>
        <v>22605.22721176246</v>
      </c>
      <c r="O688" s="1">
        <f t="shared" si="37"/>
        <v>0.17097919214208446</v>
      </c>
    </row>
    <row r="689" spans="10:15" x14ac:dyDescent="0.2">
      <c r="J689">
        <v>2024</v>
      </c>
      <c r="K689">
        <v>4</v>
      </c>
      <c r="M689">
        <f>L687+2/3*(L690-L687)</f>
        <v>10.02764624299366</v>
      </c>
      <c r="N689" s="1">
        <f t="shared" si="36"/>
        <v>22643.910507400346</v>
      </c>
      <c r="O689" s="1">
        <f t="shared" si="37"/>
        <v>0.17097919214208446</v>
      </c>
    </row>
    <row r="690" spans="10:15" x14ac:dyDescent="0.2">
      <c r="J690">
        <v>2024</v>
      </c>
      <c r="K690">
        <v>5</v>
      </c>
      <c r="L690" s="1">
        <f>G231</f>
        <v>10.029356034915081</v>
      </c>
      <c r="M690" s="1">
        <f>L690</f>
        <v>10.029356034915081</v>
      </c>
      <c r="N690" s="1">
        <f t="shared" si="36"/>
        <v>22682.659999999993</v>
      </c>
      <c r="O690" s="1">
        <f t="shared" si="37"/>
        <v>0.17097919214208446</v>
      </c>
    </row>
    <row r="691" spans="10:15" x14ac:dyDescent="0.2">
      <c r="J691">
        <v>2024</v>
      </c>
      <c r="K691">
        <v>6</v>
      </c>
      <c r="M691">
        <f>L690+1/3*(L693-L690)</f>
        <v>10.031085171989965</v>
      </c>
      <c r="N691" s="1">
        <f t="shared" si="36"/>
        <v>22721.915357529178</v>
      </c>
      <c r="O691" s="1">
        <f t="shared" si="37"/>
        <v>0.17291370748839796</v>
      </c>
    </row>
    <row r="692" spans="10:15" x14ac:dyDescent="0.2">
      <c r="J692">
        <v>2024</v>
      </c>
      <c r="K692">
        <v>7</v>
      </c>
      <c r="M692">
        <f>L690+2/3*(L693-L690)</f>
        <v>10.03281430906485</v>
      </c>
      <c r="N692" s="1">
        <f t="shared" si="36"/>
        <v>22761.238651671429</v>
      </c>
      <c r="O692" s="1">
        <f t="shared" si="37"/>
        <v>0.1729137074885756</v>
      </c>
    </row>
    <row r="693" spans="10:15" x14ac:dyDescent="0.2">
      <c r="J693">
        <v>2024</v>
      </c>
      <c r="K693">
        <v>8</v>
      </c>
      <c r="L693" s="1">
        <f>G232</f>
        <v>10.034543446139734</v>
      </c>
      <c r="M693" s="1">
        <f>L693</f>
        <v>10.034543446139734</v>
      </c>
      <c r="N693" s="1">
        <f t="shared" si="36"/>
        <v>22800.629999999994</v>
      </c>
      <c r="O693" s="1">
        <f t="shared" si="37"/>
        <v>0.17291370748839796</v>
      </c>
    </row>
    <row r="694" spans="10:15" x14ac:dyDescent="0.2">
      <c r="J694">
        <v>2024</v>
      </c>
      <c r="K694">
        <v>9</v>
      </c>
      <c r="M694">
        <f>L693+1/3*(L696-L693)</f>
        <v>10.03628794771449</v>
      </c>
      <c r="N694" s="1">
        <f t="shared" si="36"/>
        <v>22840.440449540154</v>
      </c>
      <c r="O694" s="1">
        <f t="shared" si="37"/>
        <v>0.17445015747554748</v>
      </c>
    </row>
    <row r="695" spans="10:15" x14ac:dyDescent="0.2">
      <c r="J695">
        <v>2024</v>
      </c>
      <c r="K695">
        <v>10</v>
      </c>
      <c r="M695">
        <f>L693+2/3*(L696-L693)</f>
        <v>10.038032449289247</v>
      </c>
      <c r="N695" s="1">
        <f t="shared" si="36"/>
        <v>22880.320409084798</v>
      </c>
      <c r="O695" s="1">
        <f t="shared" si="37"/>
        <v>0.17445015747572512</v>
      </c>
    </row>
    <row r="696" spans="10:15" x14ac:dyDescent="0.2">
      <c r="J696">
        <v>2024</v>
      </c>
      <c r="K696">
        <v>11</v>
      </c>
      <c r="L696" s="1">
        <f>G233</f>
        <v>10.039776950864002</v>
      </c>
      <c r="M696" s="1">
        <f>L696</f>
        <v>10.039776950864002</v>
      </c>
      <c r="N696" s="1">
        <f t="shared" si="36"/>
        <v>22920.269999999986</v>
      </c>
      <c r="O696" s="1">
        <f t="shared" si="37"/>
        <v>0.17445015747554748</v>
      </c>
    </row>
    <row r="697" spans="10:15" x14ac:dyDescent="0.2">
      <c r="J697">
        <v>2024</v>
      </c>
      <c r="K697">
        <v>12</v>
      </c>
      <c r="N697" s="1"/>
      <c r="O6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series</vt:lpstr>
      <vt:lpstr>labels</vt:lpstr>
      <vt:lpstr>sources</vt:lpstr>
      <vt:lpstr>help_quarterly_to_monthly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Züllig</cp:lastModifiedBy>
  <dcterms:created xsi:type="dcterms:W3CDTF">2020-12-15T10:06:12Z</dcterms:created>
  <dcterms:modified xsi:type="dcterms:W3CDTF">2025-03-02T19:24:03Z</dcterms:modified>
</cp:coreProperties>
</file>