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zullig/Dropbox/Teaching/Basel2025/macrometrics/data/"/>
    </mc:Choice>
  </mc:AlternateContent>
  <xr:revisionPtr revIDLastSave="0" documentId="13_ncr:1_{F1742A35-70A1-7141-AE1E-49D7793D37D8}" xr6:coauthVersionLast="47" xr6:coauthVersionMax="47" xr10:uidLastSave="{00000000-0000-0000-0000-000000000000}"/>
  <bookViews>
    <workbookView xWindow="3640" yWindow="1840" windowWidth="27240" windowHeight="16040" xr2:uid="{2F589838-3592-9F44-92CA-466EC5FC5599}"/>
  </bookViews>
  <sheets>
    <sheet name="series" sheetId="1" r:id="rId1"/>
    <sheet name="labels" sheetId="2" r:id="rId2"/>
    <sheet name="sources" sheetId="3" r:id="rId3"/>
    <sheet name="help_monthly_to_quarter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8" i="1" l="1"/>
  <c r="I299" i="1"/>
  <c r="I300" i="1"/>
  <c r="I301" i="1"/>
  <c r="I302" i="1"/>
  <c r="I303" i="1"/>
  <c r="I304" i="1"/>
  <c r="I305" i="1"/>
  <c r="I306" i="1"/>
  <c r="I307" i="1"/>
  <c r="D95" i="4"/>
  <c r="D94" i="4"/>
  <c r="D93" i="4"/>
  <c r="D92" i="4"/>
  <c r="D91" i="4"/>
  <c r="D90" i="4"/>
  <c r="D89" i="4"/>
  <c r="D88" i="4"/>
  <c r="D87" i="4"/>
  <c r="D86" i="4"/>
  <c r="C282" i="4"/>
  <c r="C279" i="4"/>
  <c r="C276" i="4"/>
  <c r="C273" i="4"/>
  <c r="C270" i="4"/>
  <c r="C267" i="4"/>
  <c r="C264" i="4"/>
  <c r="C261" i="4"/>
  <c r="C258" i="4"/>
  <c r="C255" i="4"/>
  <c r="AA297" i="1" l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89" i="1"/>
  <c r="AA21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21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6" i="1"/>
  <c r="E10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AA119" i="1"/>
  <c r="A25" i="2"/>
  <c r="A24" i="2"/>
  <c r="A23" i="2"/>
  <c r="A22" i="2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X22" i="1" l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A21" i="2"/>
  <c r="A20" i="2"/>
  <c r="A19" i="2"/>
  <c r="A18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A17" i="2"/>
  <c r="A16" i="2"/>
  <c r="A15" i="2"/>
  <c r="A14" i="2"/>
  <c r="A13" i="2"/>
  <c r="A12" i="2"/>
  <c r="A11" i="2"/>
  <c r="A10" i="2"/>
  <c r="A9" i="2"/>
  <c r="A8" i="2"/>
  <c r="A7" i="2"/>
  <c r="I82" i="1"/>
  <c r="I83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82" i="1"/>
  <c r="A6" i="2"/>
  <c r="A5" i="2"/>
  <c r="A4" i="2"/>
  <c r="A3" i="2"/>
  <c r="A2" i="2"/>
  <c r="A1" i="2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C252" i="4"/>
  <c r="D85" i="4" s="1"/>
  <c r="I297" i="1" s="1"/>
  <c r="C249" i="4"/>
  <c r="D84" i="4" s="1"/>
  <c r="I296" i="1" s="1"/>
  <c r="C246" i="4"/>
  <c r="D83" i="4" s="1"/>
  <c r="I295" i="1" s="1"/>
  <c r="C243" i="4"/>
  <c r="D82" i="4" s="1"/>
  <c r="I294" i="1" s="1"/>
  <c r="C240" i="4"/>
  <c r="D81" i="4" s="1"/>
  <c r="I293" i="1" s="1"/>
  <c r="C237" i="4"/>
  <c r="D80" i="4" s="1"/>
  <c r="I292" i="1" s="1"/>
  <c r="C234" i="4"/>
  <c r="D79" i="4" s="1"/>
  <c r="I291" i="1" s="1"/>
  <c r="C231" i="4"/>
  <c r="D78" i="4" s="1"/>
  <c r="I290" i="1" s="1"/>
  <c r="C228" i="4"/>
  <c r="D77" i="4" s="1"/>
  <c r="I289" i="1" s="1"/>
  <c r="C225" i="4"/>
  <c r="D76" i="4" s="1"/>
  <c r="I288" i="1" s="1"/>
  <c r="C222" i="4"/>
  <c r="D75" i="4" s="1"/>
  <c r="I287" i="1" s="1"/>
  <c r="C219" i="4"/>
  <c r="D74" i="4" s="1"/>
  <c r="I286" i="1" s="1"/>
  <c r="C216" i="4"/>
  <c r="D73" i="4" s="1"/>
  <c r="I285" i="1" s="1"/>
  <c r="C213" i="4"/>
  <c r="D72" i="4" s="1"/>
  <c r="I284" i="1" s="1"/>
  <c r="C210" i="4"/>
  <c r="D71" i="4" s="1"/>
  <c r="I283" i="1" s="1"/>
  <c r="C207" i="4"/>
  <c r="D70" i="4" s="1"/>
  <c r="I282" i="1" s="1"/>
  <c r="C204" i="4"/>
  <c r="D69" i="4" s="1"/>
  <c r="I281" i="1" s="1"/>
  <c r="C201" i="4"/>
  <c r="D68" i="4" s="1"/>
  <c r="I280" i="1" s="1"/>
  <c r="C198" i="4"/>
  <c r="D67" i="4" s="1"/>
  <c r="I279" i="1" s="1"/>
  <c r="C195" i="4"/>
  <c r="D66" i="4" s="1"/>
  <c r="I278" i="1" s="1"/>
  <c r="C192" i="4"/>
  <c r="D65" i="4" s="1"/>
  <c r="I277" i="1" s="1"/>
  <c r="C189" i="4"/>
  <c r="D64" i="4" s="1"/>
  <c r="I276" i="1" s="1"/>
  <c r="C186" i="4"/>
  <c r="D63" i="4" s="1"/>
  <c r="I275" i="1" s="1"/>
  <c r="C183" i="4"/>
  <c r="D62" i="4" s="1"/>
  <c r="I274" i="1" s="1"/>
  <c r="C180" i="4"/>
  <c r="D61" i="4" s="1"/>
  <c r="I273" i="1" s="1"/>
  <c r="C177" i="4"/>
  <c r="D60" i="4" s="1"/>
  <c r="I272" i="1" s="1"/>
  <c r="C174" i="4"/>
  <c r="D59" i="4" s="1"/>
  <c r="I271" i="1" s="1"/>
  <c r="C171" i="4"/>
  <c r="D58" i="4" s="1"/>
  <c r="I270" i="1" s="1"/>
  <c r="C168" i="4"/>
  <c r="D57" i="4" s="1"/>
  <c r="I269" i="1" s="1"/>
  <c r="C165" i="4"/>
  <c r="D56" i="4" s="1"/>
  <c r="I268" i="1" s="1"/>
  <c r="C162" i="4"/>
  <c r="D55" i="4" s="1"/>
  <c r="I267" i="1" s="1"/>
  <c r="C159" i="4"/>
  <c r="D54" i="4" s="1"/>
  <c r="I266" i="1" s="1"/>
  <c r="C156" i="4"/>
  <c r="D53" i="4" s="1"/>
  <c r="I265" i="1" s="1"/>
  <c r="C153" i="4"/>
  <c r="D52" i="4" s="1"/>
  <c r="I264" i="1" s="1"/>
  <c r="C150" i="4"/>
  <c r="D51" i="4" s="1"/>
  <c r="I263" i="1" s="1"/>
  <c r="C147" i="4"/>
  <c r="D50" i="4" s="1"/>
  <c r="I262" i="1" s="1"/>
  <c r="C144" i="4"/>
  <c r="D49" i="4" s="1"/>
  <c r="I261" i="1" s="1"/>
  <c r="C141" i="4"/>
  <c r="D48" i="4" s="1"/>
  <c r="I260" i="1" s="1"/>
  <c r="C138" i="4"/>
  <c r="D47" i="4" s="1"/>
  <c r="I259" i="1" s="1"/>
  <c r="C135" i="4"/>
  <c r="D46" i="4" s="1"/>
  <c r="I258" i="1" s="1"/>
  <c r="C132" i="4"/>
  <c r="D45" i="4" s="1"/>
  <c r="I257" i="1" s="1"/>
  <c r="C129" i="4"/>
  <c r="D44" i="4" s="1"/>
  <c r="I256" i="1" s="1"/>
  <c r="C126" i="4"/>
  <c r="D43" i="4" s="1"/>
  <c r="I255" i="1" s="1"/>
  <c r="C123" i="4"/>
  <c r="D42" i="4" s="1"/>
  <c r="I254" i="1" s="1"/>
  <c r="C120" i="4"/>
  <c r="D41" i="4" s="1"/>
  <c r="I253" i="1" s="1"/>
  <c r="C117" i="4"/>
  <c r="D40" i="4" s="1"/>
  <c r="I252" i="1" s="1"/>
  <c r="C114" i="4"/>
  <c r="D39" i="4" s="1"/>
  <c r="I251" i="1" s="1"/>
  <c r="C111" i="4"/>
  <c r="D38" i="4" s="1"/>
  <c r="I250" i="1" s="1"/>
  <c r="C108" i="4"/>
  <c r="D37" i="4" s="1"/>
  <c r="I249" i="1" s="1"/>
  <c r="C105" i="4"/>
  <c r="D36" i="4" s="1"/>
  <c r="I248" i="1" s="1"/>
  <c r="C102" i="4"/>
  <c r="D35" i="4" s="1"/>
  <c r="I247" i="1" s="1"/>
  <c r="C99" i="4"/>
  <c r="D34" i="4" s="1"/>
  <c r="I246" i="1" s="1"/>
  <c r="C96" i="4"/>
  <c r="D33" i="4" s="1"/>
  <c r="I245" i="1" s="1"/>
  <c r="C93" i="4"/>
  <c r="D32" i="4" s="1"/>
  <c r="I244" i="1" s="1"/>
  <c r="C90" i="4"/>
  <c r="D31" i="4" s="1"/>
  <c r="I243" i="1" s="1"/>
  <c r="C87" i="4"/>
  <c r="D30" i="4" s="1"/>
  <c r="I242" i="1" s="1"/>
  <c r="C84" i="4"/>
  <c r="D29" i="4" s="1"/>
  <c r="I241" i="1" s="1"/>
  <c r="C81" i="4"/>
  <c r="D28" i="4" s="1"/>
  <c r="I240" i="1" s="1"/>
  <c r="C78" i="4"/>
  <c r="D27" i="4" s="1"/>
  <c r="I239" i="1" s="1"/>
  <c r="C75" i="4"/>
  <c r="D26" i="4" s="1"/>
  <c r="I238" i="1" s="1"/>
  <c r="C72" i="4"/>
  <c r="D25" i="4" s="1"/>
  <c r="I237" i="1" s="1"/>
  <c r="C69" i="4"/>
  <c r="D24" i="4" s="1"/>
  <c r="I236" i="1" s="1"/>
  <c r="C66" i="4"/>
  <c r="D23" i="4" s="1"/>
  <c r="I235" i="1" s="1"/>
  <c r="C63" i="4"/>
  <c r="D22" i="4" s="1"/>
  <c r="I234" i="1" s="1"/>
  <c r="C60" i="4"/>
  <c r="D21" i="4" s="1"/>
  <c r="I233" i="1" s="1"/>
  <c r="C57" i="4"/>
  <c r="D20" i="4" s="1"/>
  <c r="I232" i="1" s="1"/>
  <c r="C54" i="4"/>
  <c r="D19" i="4" s="1"/>
  <c r="I231" i="1" s="1"/>
  <c r="C51" i="4"/>
  <c r="D18" i="4" s="1"/>
  <c r="I230" i="1" s="1"/>
  <c r="C48" i="4"/>
  <c r="D17" i="4" s="1"/>
  <c r="I229" i="1" s="1"/>
  <c r="C45" i="4"/>
  <c r="D16" i="4" s="1"/>
  <c r="I228" i="1" s="1"/>
  <c r="C42" i="4"/>
  <c r="D15" i="4" s="1"/>
  <c r="I227" i="1" s="1"/>
  <c r="C39" i="4"/>
  <c r="D14" i="4" s="1"/>
  <c r="I226" i="1" s="1"/>
  <c r="C36" i="4"/>
  <c r="D13" i="4" s="1"/>
  <c r="I225" i="1" s="1"/>
  <c r="C33" i="4"/>
  <c r="D12" i="4" s="1"/>
  <c r="I224" i="1" s="1"/>
  <c r="C30" i="4"/>
  <c r="D11" i="4" s="1"/>
  <c r="I223" i="1" s="1"/>
  <c r="C27" i="4"/>
  <c r="D10" i="4" s="1"/>
  <c r="I222" i="1" s="1"/>
  <c r="C24" i="4"/>
  <c r="D9" i="4" s="1"/>
  <c r="I221" i="1" s="1"/>
  <c r="C21" i="4"/>
  <c r="D8" i="4" s="1"/>
  <c r="I220" i="1" s="1"/>
  <c r="C18" i="4"/>
  <c r="D7" i="4" s="1"/>
  <c r="I219" i="1" s="1"/>
  <c r="C15" i="4"/>
  <c r="D6" i="4" s="1"/>
  <c r="I218" i="1" s="1"/>
  <c r="C12" i="4"/>
  <c r="D5" i="4" s="1"/>
  <c r="I217" i="1" s="1"/>
  <c r="C9" i="4"/>
  <c r="D4" i="4" s="1"/>
  <c r="I216" i="1" s="1"/>
  <c r="C6" i="4"/>
  <c r="D3" i="4" s="1"/>
  <c r="I215" i="1" s="1"/>
  <c r="C3" i="4"/>
  <c r="D2" i="4" s="1"/>
  <c r="I214" i="1" s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82" i="1"/>
</calcChain>
</file>

<file path=xl/sharedStrings.xml><?xml version="1.0" encoding="utf-8"?>
<sst xmlns="http://schemas.openxmlformats.org/spreadsheetml/2006/main" count="111" uniqueCount="86">
  <si>
    <t>Year</t>
  </si>
  <si>
    <t>Month</t>
  </si>
  <si>
    <t>GDP</t>
  </si>
  <si>
    <t>Real Gross Domestic Product, Billions of Chained 2012 Dollars, Quarterly, Seasonally Adjusted Annual Rate</t>
  </si>
  <si>
    <t>FRED: GDPC1</t>
  </si>
  <si>
    <t>PotGDP</t>
  </si>
  <si>
    <t>Real Potential Gross Domestic Product, Billions of Chained 2012 Dollars, Quarterly, Not Seasonally Adjusted</t>
  </si>
  <si>
    <t>FRED: GDPPOT</t>
  </si>
  <si>
    <t>CPI</t>
  </si>
  <si>
    <t>CoreCPI</t>
  </si>
  <si>
    <t>FFR</t>
  </si>
  <si>
    <t>FFRshadow</t>
  </si>
  <si>
    <t>GDPgap</t>
  </si>
  <si>
    <t>Consumer Price Index for All Urban Consumers: All Items in U.S. City Average, Index 1982-1984=100, Quarterly, Seasonally Adjusted</t>
  </si>
  <si>
    <t>FRED: CPIAUCSL</t>
  </si>
  <si>
    <t>Consumer Price Index for All Urban Consumers: All Items Less Food and Energy in U.S. City Average, Index 1982-1984=100, Quarterly, Seasonally Adjusted</t>
  </si>
  <si>
    <t>FRED: CPILFESL</t>
  </si>
  <si>
    <t>Effective Federal Funds Rate, Percent, Quarterly, Not Seasonally Adjusted</t>
  </si>
  <si>
    <t>shadow rate</t>
  </si>
  <si>
    <t>quarterly</t>
  </si>
  <si>
    <t>FFR shadow</t>
  </si>
  <si>
    <t>Source: https://sites.google.com/view/jingcynthiawu/shadow-rates</t>
  </si>
  <si>
    <t>from 2000m1: Quarterly averages of shadow policy rate from Wu &amp; Xia( 2016)</t>
  </si>
  <si>
    <t>Real activity</t>
  </si>
  <si>
    <t>Potential output</t>
  </si>
  <si>
    <t>Prices</t>
  </si>
  <si>
    <t>Interest rate</t>
  </si>
  <si>
    <t>NCONS</t>
  </si>
  <si>
    <t>Personal Consumption Expenditures, Billions of Dollars, Quarterly, Seasonally Adjusted Annual Rate</t>
  </si>
  <si>
    <t>GDPDEF</t>
  </si>
  <si>
    <t>Gross Domestic Product: Implicit Price Deflator, Index 2012=100, Quarterly, Seasonally Adjusted</t>
  </si>
  <si>
    <t>FRED: PCEC</t>
  </si>
  <si>
    <t>FRED: GDPDEF</t>
  </si>
  <si>
    <t>LF</t>
  </si>
  <si>
    <t>CONS</t>
  </si>
  <si>
    <t>NINV</t>
  </si>
  <si>
    <t>FRED: FPI</t>
  </si>
  <si>
    <t>Fixed Private Investment, Billions of Dollars, Quarterly, Seasonally Adjusted Annual Rate</t>
  </si>
  <si>
    <t>INV</t>
  </si>
  <si>
    <t>GDPPC</t>
  </si>
  <si>
    <t>HOUR</t>
  </si>
  <si>
    <t>FRED: CE16OV_NBD19920101</t>
  </si>
  <si>
    <t>EMP</t>
  </si>
  <si>
    <t>Employment Level, Index Q1 1992=100, Quarterly, Seasonally Adjusted</t>
  </si>
  <si>
    <t>Nonfarm Business Sector: Average Weekly Hours, Index Q1 1992=100, Quarterly, Seasonally Adjusted</t>
  </si>
  <si>
    <t>FRED: PRS85006023_NBD19920101</t>
  </si>
  <si>
    <t>THOURS</t>
  </si>
  <si>
    <t>WAGE</t>
  </si>
  <si>
    <t>Population Level, Index Q1 1992=100, Quarterly, Not Seasonally Adjusted</t>
  </si>
  <si>
    <t>Nonfarm Business Sector: Real Compensation Per Hour, Index 2012=100, Quarterly, Seasonally Adjusted</t>
  </si>
  <si>
    <t>FRED: COMPRNFB</t>
  </si>
  <si>
    <t>Population</t>
  </si>
  <si>
    <t>Consumption</t>
  </si>
  <si>
    <t>Nom. Investment</t>
  </si>
  <si>
    <t>Nom. consumption</t>
  </si>
  <si>
    <t>Investment</t>
  </si>
  <si>
    <t>Employment</t>
  </si>
  <si>
    <t>Hours per worker</t>
  </si>
  <si>
    <t xml:space="preserve">Hours  </t>
  </si>
  <si>
    <t>Real wage</t>
  </si>
  <si>
    <t>FRED: FEDFUNDS / before 1954: Ramey &amp; Zubairy (2018) "tbill"</t>
  </si>
  <si>
    <t>Rstar</t>
  </si>
  <si>
    <t>Natural rate of interest</t>
  </si>
  <si>
    <t>https://www.newyorkfed.org/research/policy/rstar</t>
  </si>
  <si>
    <t>Unemp</t>
  </si>
  <si>
    <t>Unemployment</t>
  </si>
  <si>
    <t>Unemployment Rate, Percent, Quarterly, Seasonally Adjusted</t>
  </si>
  <si>
    <t>FRED: UNRATE</t>
  </si>
  <si>
    <t>Mortgages</t>
  </si>
  <si>
    <t>FRED: HHMSDODNS</t>
  </si>
  <si>
    <t>Households and Nonprofit Organizations; One-to-Four-Family Residential Mortgages; Liability, Level, Billions of Dollars, Quarterly, Seasonally Adjusted</t>
  </si>
  <si>
    <t>MortgGDP</t>
  </si>
  <si>
    <t>Mortgages to potential output</t>
  </si>
  <si>
    <t>= Mortgages / (PotGDP*GDPDEF)</t>
  </si>
  <si>
    <t>(nominal / nominal)</t>
  </si>
  <si>
    <t>FedAss</t>
  </si>
  <si>
    <t>Monetary Authority; Total Financial Assets, Level, Millions of Dollars, Quarterly, Not Seasonally Adjusted</t>
  </si>
  <si>
    <t>Credit</t>
  </si>
  <si>
    <t>Domestic Nonfinancial Sectors; Total Liabilities, Level, Millions of Dollars, Quarterly, Not Seasonally Adjusted</t>
  </si>
  <si>
    <t>FRED: BOGZ1FL714090005Q (flow of funds overview: https://fred.stlouisfed.org/release/tables?rid=52&amp;eid=804432)</t>
  </si>
  <si>
    <t>FRED: BOGZ1FL384190005Q (flow of funds overview: https://fred.stlouisfed.org/release/tables?rid=52&amp;eid=804432)</t>
  </si>
  <si>
    <t>QE</t>
  </si>
  <si>
    <t>Fed balance sheet</t>
  </si>
  <si>
    <t>Total liabilities by private sector</t>
  </si>
  <si>
    <t>Central bank balance sheet</t>
  </si>
  <si>
    <t>FRED: CNP16OV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</si>
</sst>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"/>
    <numFmt numFmtId="166" formatCode="0.0000000000000"/>
    <numFmt numFmtId="167" formatCode="0.00000"/>
    <numFmt numFmtId="168" formatCode="0.0"/>
    <numFmt numFmtId="169" formatCode="0.000000000"/>
    <numFmt numFmtId="170" formatCode="0.0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quotePrefix="1"/>
    <xf numFmtId="165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2" fillId="0" borderId="0" xfId="0" applyNumberFormat="1" applyFont="1"/>
    <xf numFmtId="170" fontId="3" fillId="0" borderId="0" xfId="1" applyNumberFormat="1"/>
  </cellXfs>
  <cellStyles count="2">
    <cellStyle name="Normal" xfId="0" builtinId="0"/>
    <cellStyle name="Normal 2" xfId="1" xr:uid="{E7C30BCB-533B-124F-9E1C-33F859673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5BA5-D21A-784C-83F2-7ED26C32215F}">
  <dimension ref="A1:AA9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19" sqref="U319"/>
    </sheetView>
  </sheetViews>
  <sheetFormatPr baseColWidth="10" defaultRowHeight="16" x14ac:dyDescent="0.2"/>
  <cols>
    <col min="3" max="3" width="12.6640625" bestFit="1" customWidth="1"/>
    <col min="4" max="4" width="19.83203125" bestFit="1" customWidth="1"/>
    <col min="5" max="5" width="13.83203125" customWidth="1"/>
    <col min="6" max="9" width="11.33203125" bestFit="1" customWidth="1"/>
    <col min="10" max="10" width="12.6640625" bestFit="1" customWidth="1"/>
    <col min="11" max="13" width="11.33203125" bestFit="1" customWidth="1"/>
    <col min="14" max="14" width="11.6640625" bestFit="1" customWidth="1"/>
    <col min="15" max="15" width="11.33203125" bestFit="1" customWidth="1"/>
    <col min="16" max="16" width="12.6640625" bestFit="1" customWidth="1"/>
    <col min="17" max="22" width="11.33203125" bestFit="1" customWidth="1"/>
    <col min="23" max="23" width="12.6640625" bestFit="1" customWidth="1"/>
    <col min="24" max="24" width="11.33203125" bestFit="1" customWidth="1"/>
    <col min="25" max="25" width="14.6640625" bestFit="1" customWidth="1"/>
    <col min="26" max="26" width="15.6640625" bestFit="1" customWidth="1"/>
    <col min="27" max="27" width="11.33203125" bestFit="1" customWidth="1"/>
  </cols>
  <sheetData>
    <row r="1" spans="1:27" x14ac:dyDescent="0.2">
      <c r="A1" t="s">
        <v>0</v>
      </c>
      <c r="B1" t="s">
        <v>1</v>
      </c>
      <c r="C1" s="4" t="s">
        <v>2</v>
      </c>
      <c r="D1" s="4" t="s">
        <v>5</v>
      </c>
      <c r="E1" s="4" t="s">
        <v>12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27</v>
      </c>
      <c r="K1" s="4" t="s">
        <v>29</v>
      </c>
      <c r="L1" s="4" t="s">
        <v>33</v>
      </c>
      <c r="M1" s="5" t="s">
        <v>34</v>
      </c>
      <c r="N1" s="4" t="s">
        <v>35</v>
      </c>
      <c r="O1" s="5" t="s">
        <v>38</v>
      </c>
      <c r="P1" s="5" t="s">
        <v>39</v>
      </c>
      <c r="Q1" s="4" t="s">
        <v>40</v>
      </c>
      <c r="R1" s="4" t="s">
        <v>42</v>
      </c>
      <c r="S1" s="5" t="s">
        <v>46</v>
      </c>
      <c r="T1" s="4" t="s">
        <v>47</v>
      </c>
      <c r="U1" s="4" t="s">
        <v>61</v>
      </c>
      <c r="V1" s="4" t="s">
        <v>64</v>
      </c>
      <c r="W1" s="4" t="s">
        <v>68</v>
      </c>
      <c r="X1" s="5" t="s">
        <v>71</v>
      </c>
      <c r="Y1" s="4" t="s">
        <v>75</v>
      </c>
      <c r="Z1" s="4" t="s">
        <v>77</v>
      </c>
      <c r="AA1" s="5" t="s">
        <v>81</v>
      </c>
    </row>
    <row r="2" spans="1:27" x14ac:dyDescent="0.2">
      <c r="A2">
        <v>1947</v>
      </c>
      <c r="B2">
        <v>1</v>
      </c>
      <c r="C2" s="1">
        <v>2182.681</v>
      </c>
      <c r="D2" s="2"/>
      <c r="E2" s="2"/>
      <c r="F2" s="1">
        <v>21.7</v>
      </c>
      <c r="G2" s="2"/>
      <c r="H2" s="2">
        <v>0.38</v>
      </c>
      <c r="I2" s="7">
        <f t="shared" ref="I2:I31" si="0">H2</f>
        <v>0.38</v>
      </c>
      <c r="J2" s="1">
        <v>156.161</v>
      </c>
      <c r="K2" s="1">
        <v>11.141</v>
      </c>
      <c r="L2" s="2"/>
      <c r="M2" s="2"/>
      <c r="N2" s="1">
        <v>35.359000000000002</v>
      </c>
      <c r="O2" s="2"/>
      <c r="P2" s="2"/>
      <c r="Q2" s="10">
        <v>115.00745999999999</v>
      </c>
      <c r="R2" s="2"/>
      <c r="S2" s="2"/>
      <c r="T2" s="1">
        <v>34.402000000000001</v>
      </c>
      <c r="U2" s="2"/>
      <c r="V2" s="2"/>
      <c r="W2" s="2"/>
      <c r="X2" s="2"/>
      <c r="Y2" s="2"/>
      <c r="Z2" s="2"/>
      <c r="AA2" s="2"/>
    </row>
    <row r="3" spans="1:27" x14ac:dyDescent="0.2">
      <c r="A3">
        <v>1947</v>
      </c>
      <c r="B3">
        <v>2</v>
      </c>
      <c r="C3" s="1">
        <v>2176.8919999999998</v>
      </c>
      <c r="D3" s="2"/>
      <c r="E3" s="2"/>
      <c r="F3" s="1">
        <v>22.01</v>
      </c>
      <c r="G3" s="2"/>
      <c r="H3" s="2">
        <v>0.38</v>
      </c>
      <c r="I3" s="7">
        <f t="shared" si="0"/>
        <v>0.38</v>
      </c>
      <c r="J3" s="1">
        <v>160.03100000000001</v>
      </c>
      <c r="K3" s="1">
        <v>11.298999999999999</v>
      </c>
      <c r="L3" s="2"/>
      <c r="M3" s="2"/>
      <c r="N3" s="1">
        <v>35.744</v>
      </c>
      <c r="O3" s="2"/>
      <c r="P3" s="2"/>
      <c r="Q3" s="10">
        <v>114.51394000000001</v>
      </c>
      <c r="R3" s="2"/>
      <c r="S3" s="2"/>
      <c r="T3" s="1">
        <v>34.686</v>
      </c>
      <c r="U3" s="2"/>
      <c r="V3" s="2"/>
      <c r="W3" s="2"/>
      <c r="X3" s="2"/>
      <c r="Y3" s="2"/>
      <c r="Z3" s="2"/>
      <c r="AA3" s="2"/>
    </row>
    <row r="4" spans="1:27" x14ac:dyDescent="0.2">
      <c r="A4">
        <v>1947</v>
      </c>
      <c r="B4">
        <v>3</v>
      </c>
      <c r="C4" s="1">
        <v>2172.4319999999998</v>
      </c>
      <c r="D4" s="2"/>
      <c r="E4" s="2"/>
      <c r="F4" s="1">
        <v>22.49</v>
      </c>
      <c r="G4" s="2"/>
      <c r="H4" s="2">
        <v>0.73667000000000005</v>
      </c>
      <c r="I4" s="7">
        <f t="shared" si="0"/>
        <v>0.73667000000000005</v>
      </c>
      <c r="J4" s="1">
        <v>163.54300000000001</v>
      </c>
      <c r="K4" s="1">
        <v>11.489000000000001</v>
      </c>
      <c r="L4" s="2"/>
      <c r="M4" s="2"/>
      <c r="N4" s="1">
        <v>37.826999999999998</v>
      </c>
      <c r="O4" s="2"/>
      <c r="P4" s="2"/>
      <c r="Q4" s="10">
        <v>113.98629</v>
      </c>
      <c r="R4" s="2"/>
      <c r="S4" s="2"/>
      <c r="T4" s="1">
        <v>34.951999999999998</v>
      </c>
      <c r="U4" s="2"/>
      <c r="V4" s="2"/>
      <c r="W4" s="2"/>
      <c r="X4" s="2"/>
      <c r="Y4" s="2"/>
      <c r="Z4" s="2"/>
      <c r="AA4" s="2"/>
    </row>
    <row r="5" spans="1:27" x14ac:dyDescent="0.2">
      <c r="A5">
        <v>1947</v>
      </c>
      <c r="B5">
        <v>4</v>
      </c>
      <c r="C5" s="1">
        <v>2206.4520000000002</v>
      </c>
      <c r="D5" s="2"/>
      <c r="E5" s="2"/>
      <c r="F5" s="1">
        <v>23.126999999999999</v>
      </c>
      <c r="G5" s="2"/>
      <c r="H5" s="2">
        <v>0.90666999999999998</v>
      </c>
      <c r="I5" s="7">
        <f t="shared" si="0"/>
        <v>0.90666999999999998</v>
      </c>
      <c r="J5" s="1">
        <v>167.672</v>
      </c>
      <c r="K5" s="1">
        <v>11.772</v>
      </c>
      <c r="L5" s="2"/>
      <c r="M5" s="2"/>
      <c r="N5" s="1">
        <v>41.793999999999997</v>
      </c>
      <c r="O5" s="2"/>
      <c r="P5" s="2"/>
      <c r="Q5" s="10">
        <v>114.19306</v>
      </c>
      <c r="R5" s="2"/>
      <c r="S5" s="2"/>
      <c r="T5" s="1">
        <v>34.795999999999999</v>
      </c>
      <c r="U5" s="2"/>
      <c r="V5" s="2"/>
      <c r="W5" s="2"/>
      <c r="X5" s="2"/>
      <c r="Y5" s="2"/>
      <c r="Z5" s="2"/>
      <c r="AA5" s="2"/>
    </row>
    <row r="6" spans="1:27" x14ac:dyDescent="0.2">
      <c r="A6">
        <v>1948</v>
      </c>
      <c r="B6">
        <v>1</v>
      </c>
      <c r="C6" s="1">
        <v>2239.6819999999998</v>
      </c>
      <c r="D6" s="2"/>
      <c r="E6" s="2"/>
      <c r="F6" s="1">
        <v>23.617000000000001</v>
      </c>
      <c r="G6" s="2"/>
      <c r="H6" s="2">
        <v>0.99</v>
      </c>
      <c r="I6" s="7">
        <f t="shared" si="0"/>
        <v>0.99</v>
      </c>
      <c r="J6" s="1">
        <v>170.37200000000001</v>
      </c>
      <c r="K6" s="1">
        <v>11.865</v>
      </c>
      <c r="L6" s="10">
        <v>53.463929999999998</v>
      </c>
      <c r="M6" s="2">
        <f>(J6/K6)/(L6/100)</f>
        <v>26.857748306003735</v>
      </c>
      <c r="N6" s="1">
        <v>43.576000000000001</v>
      </c>
      <c r="O6" s="2">
        <f t="shared" ref="O6:O31" si="1">(N6/K6)/(L6/100)</f>
        <v>6.8693989633415038</v>
      </c>
      <c r="P6" s="2">
        <f t="shared" ref="P6:P69" si="2">C6/(L6/100)</f>
        <v>4189.1458409436045</v>
      </c>
      <c r="Q6" s="10">
        <v>114.34716</v>
      </c>
      <c r="R6" s="10">
        <v>49.149560000000001</v>
      </c>
      <c r="S6" s="2">
        <f t="shared" ref="S6:S65" si="3">(Q6*R6)/L6</f>
        <v>105.11970596343367</v>
      </c>
      <c r="T6" s="1">
        <v>34.878</v>
      </c>
      <c r="U6" s="2"/>
      <c r="V6" s="11">
        <v>3.7</v>
      </c>
      <c r="W6" s="2"/>
      <c r="X6" s="2"/>
      <c r="Y6" s="2"/>
      <c r="Z6" s="2"/>
      <c r="AA6" s="2"/>
    </row>
    <row r="7" spans="1:27" x14ac:dyDescent="0.2">
      <c r="A7">
        <v>1948</v>
      </c>
      <c r="B7">
        <v>2</v>
      </c>
      <c r="C7" s="1">
        <v>2276.69</v>
      </c>
      <c r="D7" s="2"/>
      <c r="E7" s="2"/>
      <c r="F7" s="1">
        <v>23.992999999999999</v>
      </c>
      <c r="G7" s="2"/>
      <c r="H7" s="2">
        <v>1</v>
      </c>
      <c r="I7" s="7">
        <f t="shared" si="0"/>
        <v>1</v>
      </c>
      <c r="J7" s="1">
        <v>174.142</v>
      </c>
      <c r="K7" s="1">
        <v>11.972</v>
      </c>
      <c r="L7" s="10">
        <v>53.5809</v>
      </c>
      <c r="M7" s="2">
        <f t="shared" ref="M6:M68" si="4">(J7/K7)/(L7/100)</f>
        <v>27.147310835453201</v>
      </c>
      <c r="N7" s="1">
        <v>44.476999999999997</v>
      </c>
      <c r="O7" s="2">
        <f t="shared" si="1"/>
        <v>6.9335998439690139</v>
      </c>
      <c r="P7" s="2">
        <f t="shared" si="2"/>
        <v>4249.0700977400529</v>
      </c>
      <c r="Q7" s="10">
        <v>113.97068</v>
      </c>
      <c r="R7" s="10">
        <v>49.420839999999998</v>
      </c>
      <c r="S7" s="2">
        <f t="shared" si="3"/>
        <v>105.12191361046939</v>
      </c>
      <c r="T7" s="1">
        <v>34.792000000000002</v>
      </c>
      <c r="U7" s="2"/>
      <c r="V7" s="11">
        <v>3.7</v>
      </c>
      <c r="W7" s="2"/>
      <c r="X7" s="2"/>
      <c r="Y7" s="2"/>
      <c r="Z7" s="2"/>
      <c r="AA7" s="2"/>
    </row>
    <row r="8" spans="1:27" x14ac:dyDescent="0.2">
      <c r="A8">
        <v>1948</v>
      </c>
      <c r="B8">
        <v>3</v>
      </c>
      <c r="C8" s="1">
        <v>2289.77</v>
      </c>
      <c r="D8" s="2"/>
      <c r="E8" s="2"/>
      <c r="F8" s="1">
        <v>24.396999999999998</v>
      </c>
      <c r="G8" s="2"/>
      <c r="H8" s="2">
        <v>1.05</v>
      </c>
      <c r="I8" s="7">
        <f t="shared" si="0"/>
        <v>1.05</v>
      </c>
      <c r="J8" s="1">
        <v>177.072</v>
      </c>
      <c r="K8" s="1">
        <v>12.193</v>
      </c>
      <c r="L8" s="10">
        <v>53.754620000000003</v>
      </c>
      <c r="M8" s="2">
        <f t="shared" si="4"/>
        <v>27.016153965886318</v>
      </c>
      <c r="N8" s="1">
        <v>45.365000000000002</v>
      </c>
      <c r="O8" s="2">
        <f t="shared" si="1"/>
        <v>6.9214095094788153</v>
      </c>
      <c r="P8" s="2">
        <f t="shared" si="2"/>
        <v>4259.6710757140509</v>
      </c>
      <c r="Q8" s="10">
        <v>113.63419</v>
      </c>
      <c r="R8" s="10">
        <v>49.717269999999999</v>
      </c>
      <c r="S8" s="2">
        <f t="shared" si="3"/>
        <v>105.09946318030524</v>
      </c>
      <c r="T8" s="1">
        <v>34.920999999999999</v>
      </c>
      <c r="U8" s="2"/>
      <c r="V8" s="11">
        <v>3.8</v>
      </c>
      <c r="W8" s="2"/>
      <c r="X8" s="2"/>
      <c r="Y8" s="2"/>
      <c r="Z8" s="2"/>
      <c r="AA8" s="2"/>
    </row>
    <row r="9" spans="1:27" x14ac:dyDescent="0.2">
      <c r="A9">
        <v>1948</v>
      </c>
      <c r="B9">
        <v>4</v>
      </c>
      <c r="C9" s="1">
        <v>2292.364</v>
      </c>
      <c r="D9" s="2"/>
      <c r="E9" s="2"/>
      <c r="F9" s="1">
        <v>24.172999999999998</v>
      </c>
      <c r="G9" s="2"/>
      <c r="H9" s="2">
        <v>1.1399999999999999</v>
      </c>
      <c r="I9" s="7">
        <f t="shared" si="0"/>
        <v>1.1399999999999999</v>
      </c>
      <c r="J9" s="1">
        <v>177.928</v>
      </c>
      <c r="K9" s="1">
        <v>12.23</v>
      </c>
      <c r="L9" s="10">
        <v>53.84243</v>
      </c>
      <c r="M9" s="2">
        <f t="shared" si="4"/>
        <v>27.020487979920176</v>
      </c>
      <c r="N9" s="1">
        <v>45.337000000000003</v>
      </c>
      <c r="O9" s="2">
        <f t="shared" si="1"/>
        <v>6.8849639379166909</v>
      </c>
      <c r="P9" s="2">
        <f t="shared" si="2"/>
        <v>4257.541868002615</v>
      </c>
      <c r="Q9" s="10">
        <v>113.2343</v>
      </c>
      <c r="R9" s="10">
        <v>49.60622</v>
      </c>
      <c r="S9" s="2">
        <f t="shared" si="3"/>
        <v>104.32526164487747</v>
      </c>
      <c r="T9" s="1">
        <v>35.585999999999999</v>
      </c>
      <c r="U9" s="2"/>
      <c r="V9" s="11">
        <v>3.8</v>
      </c>
      <c r="W9" s="2"/>
      <c r="X9" s="2"/>
      <c r="Y9" s="2"/>
      <c r="Z9" s="2"/>
      <c r="AA9" s="2"/>
    </row>
    <row r="10" spans="1:27" x14ac:dyDescent="0.2">
      <c r="A10">
        <v>1949</v>
      </c>
      <c r="B10">
        <v>1</v>
      </c>
      <c r="C10" s="1">
        <v>2260.8069999999998</v>
      </c>
      <c r="D10" s="8">
        <v>2256.0845794522138</v>
      </c>
      <c r="E10" s="2">
        <f>(C10/D10-1)*100</f>
        <v>0.20931930437344537</v>
      </c>
      <c r="F10" s="1">
        <v>23.943000000000001</v>
      </c>
      <c r="G10" s="2"/>
      <c r="H10" s="2">
        <v>1.17</v>
      </c>
      <c r="I10" s="7">
        <f t="shared" si="0"/>
        <v>1.17</v>
      </c>
      <c r="J10" s="1">
        <v>176.83099999999999</v>
      </c>
      <c r="K10" s="1">
        <v>12.164999999999999</v>
      </c>
      <c r="L10" s="10">
        <v>53.929200000000002</v>
      </c>
      <c r="M10" s="2">
        <f t="shared" si="4"/>
        <v>26.953943380771914</v>
      </c>
      <c r="N10" s="1">
        <v>42.752000000000002</v>
      </c>
      <c r="O10" s="2">
        <f t="shared" si="1"/>
        <v>6.5165892146442701</v>
      </c>
      <c r="P10" s="2">
        <f t="shared" si="2"/>
        <v>4192.1760382130642</v>
      </c>
      <c r="Q10" s="10">
        <v>113.14261999999999</v>
      </c>
      <c r="R10" s="10">
        <v>49.290289999999999</v>
      </c>
      <c r="S10" s="2">
        <f t="shared" si="3"/>
        <v>103.4102592131869</v>
      </c>
      <c r="T10" s="1">
        <v>36.14</v>
      </c>
      <c r="U10" s="2"/>
      <c r="V10" s="11">
        <v>4.7</v>
      </c>
      <c r="W10" s="2"/>
      <c r="X10" s="2"/>
      <c r="Y10" s="2"/>
      <c r="Z10" s="2"/>
      <c r="AA10" s="2"/>
    </row>
    <row r="11" spans="1:27" x14ac:dyDescent="0.2">
      <c r="A11">
        <v>1949</v>
      </c>
      <c r="B11">
        <v>2</v>
      </c>
      <c r="C11" s="1">
        <v>2253.1280000000002</v>
      </c>
      <c r="D11" s="8">
        <v>2288.0797447343198</v>
      </c>
      <c r="E11" s="2">
        <f t="shared" ref="E10:E73" si="5">(C11/D11-1)*100</f>
        <v>-1.5275579802127015</v>
      </c>
      <c r="F11" s="1">
        <v>23.917000000000002</v>
      </c>
      <c r="G11" s="2"/>
      <c r="H11" s="2">
        <v>1.17</v>
      </c>
      <c r="I11" s="7">
        <f t="shared" si="0"/>
        <v>1.17</v>
      </c>
      <c r="J11" s="1">
        <v>178.446</v>
      </c>
      <c r="K11" s="1">
        <v>12.042999999999999</v>
      </c>
      <c r="L11" s="10">
        <v>54.06127</v>
      </c>
      <c r="M11" s="2">
        <f t="shared" si="4"/>
        <v>27.408539054398535</v>
      </c>
      <c r="N11" s="1">
        <v>41.389000000000003</v>
      </c>
      <c r="O11" s="2">
        <f t="shared" si="1"/>
        <v>6.3571726064047454</v>
      </c>
      <c r="P11" s="2">
        <f t="shared" si="2"/>
        <v>4167.730428826404</v>
      </c>
      <c r="Q11" s="10">
        <v>112.71250000000001</v>
      </c>
      <c r="R11" s="10">
        <v>48.737830000000002</v>
      </c>
      <c r="S11" s="2">
        <f t="shared" si="3"/>
        <v>101.61364436823257</v>
      </c>
      <c r="T11" s="1">
        <v>36.25</v>
      </c>
      <c r="U11" s="2"/>
      <c r="V11" s="11">
        <v>5.9</v>
      </c>
      <c r="W11" s="2"/>
      <c r="X11" s="2"/>
      <c r="Y11" s="2"/>
      <c r="Z11" s="2"/>
      <c r="AA11" s="2"/>
    </row>
    <row r="12" spans="1:27" x14ac:dyDescent="0.2">
      <c r="A12">
        <v>1949</v>
      </c>
      <c r="B12">
        <v>3</v>
      </c>
      <c r="C12" s="1">
        <v>2276.424</v>
      </c>
      <c r="D12" s="8">
        <v>2321.2327380687648</v>
      </c>
      <c r="E12" s="2">
        <f t="shared" si="5"/>
        <v>-1.9303854083173477</v>
      </c>
      <c r="F12" s="1">
        <v>23.716999999999999</v>
      </c>
      <c r="G12" s="2"/>
      <c r="H12" s="2">
        <v>1.0432999999999999</v>
      </c>
      <c r="I12" s="7">
        <f t="shared" si="0"/>
        <v>1.0432999999999999</v>
      </c>
      <c r="J12" s="1">
        <v>177.80600000000001</v>
      </c>
      <c r="K12" s="1">
        <v>11.988</v>
      </c>
      <c r="L12" s="10">
        <v>54.2119</v>
      </c>
      <c r="M12" s="2">
        <f t="shared" si="4"/>
        <v>27.359304258533641</v>
      </c>
      <c r="N12" s="1">
        <v>40.856000000000002</v>
      </c>
      <c r="O12" s="2">
        <f t="shared" si="1"/>
        <v>6.2865805135183876</v>
      </c>
      <c r="P12" s="2">
        <f t="shared" si="2"/>
        <v>4199.1223329195245</v>
      </c>
      <c r="Q12" s="10">
        <v>112.26385000000001</v>
      </c>
      <c r="R12" s="10">
        <v>48.653060000000004</v>
      </c>
      <c r="S12" s="2">
        <f t="shared" si="3"/>
        <v>100.7524146890443</v>
      </c>
      <c r="T12" s="1">
        <v>36.645000000000003</v>
      </c>
      <c r="U12" s="2"/>
      <c r="V12" s="11">
        <v>6.7</v>
      </c>
      <c r="W12" s="2"/>
      <c r="X12" s="2"/>
      <c r="Y12" s="2"/>
      <c r="Z12" s="2"/>
      <c r="AA12" s="2"/>
    </row>
    <row r="13" spans="1:27" x14ac:dyDescent="0.2">
      <c r="A13">
        <v>1949</v>
      </c>
      <c r="B13">
        <v>4</v>
      </c>
      <c r="C13" s="1">
        <v>2257.3519999999999</v>
      </c>
      <c r="D13" s="8">
        <v>2352.503145106597</v>
      </c>
      <c r="E13" s="2">
        <f t="shared" si="5"/>
        <v>-4.0446766375007659</v>
      </c>
      <c r="F13" s="1">
        <v>23.66</v>
      </c>
      <c r="G13" s="2"/>
      <c r="H13" s="2">
        <v>1.0767</v>
      </c>
      <c r="I13" s="7">
        <f t="shared" si="0"/>
        <v>1.0767</v>
      </c>
      <c r="J13" s="1">
        <v>180.249</v>
      </c>
      <c r="K13" s="1">
        <v>11.989000000000001</v>
      </c>
      <c r="L13" s="10">
        <v>54.368270000000003</v>
      </c>
      <c r="M13" s="2">
        <f t="shared" si="4"/>
        <v>27.653136018519952</v>
      </c>
      <c r="N13" s="1">
        <v>42.167000000000002</v>
      </c>
      <c r="O13" s="2">
        <f t="shared" si="1"/>
        <v>6.4691054402128776</v>
      </c>
      <c r="P13" s="2">
        <f t="shared" si="2"/>
        <v>4151.9658433126524</v>
      </c>
      <c r="Q13" s="10">
        <v>112.37699000000001</v>
      </c>
      <c r="R13" s="10">
        <v>48.922080000000001</v>
      </c>
      <c r="S13" s="2">
        <f t="shared" si="3"/>
        <v>101.11993806202037</v>
      </c>
      <c r="T13" s="1">
        <v>36.622999999999998</v>
      </c>
      <c r="U13" s="2"/>
      <c r="V13" s="11">
        <v>7</v>
      </c>
      <c r="W13" s="2"/>
      <c r="X13" s="2"/>
      <c r="Y13" s="2"/>
      <c r="Z13" s="2"/>
      <c r="AA13" s="2"/>
    </row>
    <row r="14" spans="1:27" x14ac:dyDescent="0.2">
      <c r="A14">
        <v>1950</v>
      </c>
      <c r="B14">
        <v>1</v>
      </c>
      <c r="C14" s="1">
        <v>2346.1039999999998</v>
      </c>
      <c r="D14" s="8">
        <v>2384.6624364356899</v>
      </c>
      <c r="E14" s="2">
        <f t="shared" si="5"/>
        <v>-1.6169347848378313</v>
      </c>
      <c r="F14" s="1">
        <v>23.587</v>
      </c>
      <c r="G14" s="2"/>
      <c r="H14" s="2">
        <v>1.1032999999999999</v>
      </c>
      <c r="I14" s="7">
        <f t="shared" si="0"/>
        <v>1.1032999999999999</v>
      </c>
      <c r="J14" s="1">
        <v>182.92</v>
      </c>
      <c r="K14" s="1">
        <v>11.97</v>
      </c>
      <c r="L14" s="10">
        <v>54.527410000000003</v>
      </c>
      <c r="M14" s="2">
        <f t="shared" si="4"/>
        <v>28.025422766777325</v>
      </c>
      <c r="N14" s="1">
        <v>44.725000000000001</v>
      </c>
      <c r="O14" s="2">
        <f t="shared" si="1"/>
        <v>6.8523782705232676</v>
      </c>
      <c r="P14" s="2">
        <f t="shared" si="2"/>
        <v>4302.6140431023587</v>
      </c>
      <c r="Q14" s="10">
        <v>112.94561</v>
      </c>
      <c r="R14" s="10">
        <v>48.919530000000002</v>
      </c>
      <c r="S14" s="2">
        <f t="shared" si="3"/>
        <v>101.32970109461094</v>
      </c>
      <c r="T14" s="1">
        <v>37.683</v>
      </c>
      <c r="U14" s="2"/>
      <c r="V14" s="11">
        <v>6.4</v>
      </c>
      <c r="W14" s="2"/>
      <c r="X14" s="2"/>
      <c r="Y14" s="2"/>
      <c r="Z14" s="2"/>
      <c r="AA14" s="2"/>
    </row>
    <row r="15" spans="1:27" x14ac:dyDescent="0.2">
      <c r="A15">
        <v>1950</v>
      </c>
      <c r="B15">
        <v>2</v>
      </c>
      <c r="C15" s="1">
        <v>2417.6819999999998</v>
      </c>
      <c r="D15" s="8">
        <v>2415.8805355534541</v>
      </c>
      <c r="E15" s="2">
        <f t="shared" si="5"/>
        <v>7.456761292763403E-2</v>
      </c>
      <c r="F15" s="1">
        <v>23.766999999999999</v>
      </c>
      <c r="G15" s="2"/>
      <c r="H15" s="2">
        <v>1.1533</v>
      </c>
      <c r="I15" s="7">
        <f t="shared" si="0"/>
        <v>1.1533</v>
      </c>
      <c r="J15" s="1">
        <v>186.80600000000001</v>
      </c>
      <c r="K15" s="1">
        <v>12.010999999999999</v>
      </c>
      <c r="L15" s="10">
        <v>54.676830000000002</v>
      </c>
      <c r="M15" s="2">
        <f t="shared" si="4"/>
        <v>28.445156444975694</v>
      </c>
      <c r="N15" s="1">
        <v>49.457999999999998</v>
      </c>
      <c r="O15" s="2">
        <f t="shared" si="1"/>
        <v>7.5310244181429269</v>
      </c>
      <c r="P15" s="2">
        <f t="shared" si="2"/>
        <v>4421.7669532048585</v>
      </c>
      <c r="Q15" s="10">
        <v>113.22748</v>
      </c>
      <c r="R15" s="10">
        <v>49.815330000000003</v>
      </c>
      <c r="S15" s="2">
        <f t="shared" si="3"/>
        <v>103.16004569519484</v>
      </c>
      <c r="T15" s="1">
        <v>38.212000000000003</v>
      </c>
      <c r="U15" s="2"/>
      <c r="V15" s="11">
        <v>5.6</v>
      </c>
      <c r="W15" s="2"/>
      <c r="X15" s="2"/>
      <c r="Y15" s="2"/>
      <c r="Z15" s="2"/>
      <c r="AA15" s="2"/>
    </row>
    <row r="16" spans="1:27" x14ac:dyDescent="0.2">
      <c r="A16">
        <v>1950</v>
      </c>
      <c r="B16">
        <v>3</v>
      </c>
      <c r="C16" s="1">
        <v>2511.127</v>
      </c>
      <c r="D16" s="8">
        <v>2446.3877187181952</v>
      </c>
      <c r="E16" s="2">
        <f t="shared" si="5"/>
        <v>2.6463213817851106</v>
      </c>
      <c r="F16" s="1">
        <v>24.202999999999999</v>
      </c>
      <c r="G16" s="2"/>
      <c r="H16" s="2">
        <v>1.22</v>
      </c>
      <c r="I16" s="7">
        <f t="shared" si="0"/>
        <v>1.22</v>
      </c>
      <c r="J16" s="1">
        <v>200.505</v>
      </c>
      <c r="K16" s="1">
        <v>12.272</v>
      </c>
      <c r="L16" s="10">
        <v>54.795529999999999</v>
      </c>
      <c r="M16" s="2">
        <f t="shared" si="4"/>
        <v>29.817053775509347</v>
      </c>
      <c r="N16" s="1">
        <v>54.465000000000003</v>
      </c>
      <c r="O16" s="2">
        <f t="shared" si="1"/>
        <v>8.0994779874971528</v>
      </c>
      <c r="P16" s="2">
        <f t="shared" si="2"/>
        <v>4582.7223497975101</v>
      </c>
      <c r="Q16" s="10">
        <v>113.75708</v>
      </c>
      <c r="R16" s="10">
        <v>50.405650000000001</v>
      </c>
      <c r="S16" s="2">
        <f t="shared" si="3"/>
        <v>104.64356416485067</v>
      </c>
      <c r="T16" s="1">
        <v>38.271000000000001</v>
      </c>
      <c r="U16" s="2"/>
      <c r="V16" s="11">
        <v>4.5999999999999996</v>
      </c>
      <c r="W16" s="2"/>
      <c r="X16" s="2"/>
      <c r="Y16" s="2"/>
      <c r="Z16" s="2"/>
      <c r="AA16" s="2"/>
    </row>
    <row r="17" spans="1:27" x14ac:dyDescent="0.2">
      <c r="A17">
        <v>1950</v>
      </c>
      <c r="B17">
        <v>4</v>
      </c>
      <c r="C17" s="1">
        <v>2559.2139999999999</v>
      </c>
      <c r="D17" s="8">
        <v>2477.6714444394188</v>
      </c>
      <c r="E17" s="2">
        <f t="shared" si="5"/>
        <v>3.2910963938977966</v>
      </c>
      <c r="F17" s="1">
        <v>24.693000000000001</v>
      </c>
      <c r="G17" s="2"/>
      <c r="H17" s="2">
        <v>1.3367</v>
      </c>
      <c r="I17" s="7">
        <f t="shared" si="0"/>
        <v>1.3367</v>
      </c>
      <c r="J17" s="1">
        <v>197.946</v>
      </c>
      <c r="K17" s="1">
        <v>12.502000000000001</v>
      </c>
      <c r="L17" s="10">
        <v>54.657040000000002</v>
      </c>
      <c r="M17" s="2">
        <f t="shared" si="4"/>
        <v>28.968174450223714</v>
      </c>
      <c r="N17" s="1">
        <v>54.396999999999998</v>
      </c>
      <c r="O17" s="2">
        <f t="shared" si="1"/>
        <v>7.9606649569519927</v>
      </c>
      <c r="P17" s="2">
        <f t="shared" si="2"/>
        <v>4682.3135683893597</v>
      </c>
      <c r="Q17" s="10">
        <v>113.88778000000001</v>
      </c>
      <c r="R17" s="10">
        <v>50.56277</v>
      </c>
      <c r="S17" s="2">
        <f t="shared" si="3"/>
        <v>105.35663156933856</v>
      </c>
      <c r="T17" s="1">
        <v>38.454000000000001</v>
      </c>
      <c r="U17" s="2"/>
      <c r="V17" s="11">
        <v>4.2</v>
      </c>
      <c r="W17" s="2"/>
      <c r="X17" s="2"/>
      <c r="Y17" s="2"/>
      <c r="Z17" s="2"/>
      <c r="AA17" s="2"/>
    </row>
    <row r="18" spans="1:27" x14ac:dyDescent="0.2">
      <c r="A18">
        <v>1951</v>
      </c>
      <c r="B18">
        <v>1</v>
      </c>
      <c r="C18" s="1">
        <v>2593.9670000000001</v>
      </c>
      <c r="D18" s="8">
        <v>2509.0609511886728</v>
      </c>
      <c r="E18" s="2">
        <f t="shared" si="5"/>
        <v>3.3839771318071366</v>
      </c>
      <c r="F18" s="1">
        <v>25.696999999999999</v>
      </c>
      <c r="G18" s="2"/>
      <c r="H18" s="2">
        <v>1.3667</v>
      </c>
      <c r="I18" s="7">
        <f t="shared" si="0"/>
        <v>1.3667</v>
      </c>
      <c r="J18" s="1">
        <v>209.20699999999999</v>
      </c>
      <c r="K18" s="1">
        <v>12.952999999999999</v>
      </c>
      <c r="L18" s="10">
        <v>54.506059999999998</v>
      </c>
      <c r="M18" s="2">
        <f t="shared" si="4"/>
        <v>29.632006230482084</v>
      </c>
      <c r="N18" s="1">
        <v>54.195999999999998</v>
      </c>
      <c r="O18" s="2">
        <f t="shared" si="1"/>
        <v>7.6763024643879358</v>
      </c>
      <c r="P18" s="2">
        <f t="shared" si="2"/>
        <v>4759.0433063773098</v>
      </c>
      <c r="Q18" s="10">
        <v>114.03603</v>
      </c>
      <c r="R18" s="10">
        <v>50.780079999999998</v>
      </c>
      <c r="S18" s="2">
        <f t="shared" si="3"/>
        <v>106.24064051377773</v>
      </c>
      <c r="T18" s="1">
        <v>37.838999999999999</v>
      </c>
      <c r="U18" s="2"/>
      <c r="V18" s="11">
        <v>3.5</v>
      </c>
      <c r="W18" s="2"/>
      <c r="X18" s="2"/>
      <c r="Y18" s="2"/>
      <c r="Z18" s="2"/>
      <c r="AA18" s="2"/>
    </row>
    <row r="19" spans="1:27" x14ac:dyDescent="0.2">
      <c r="A19">
        <v>1951</v>
      </c>
      <c r="B19">
        <v>2</v>
      </c>
      <c r="C19" s="1">
        <v>2638.8980000000001</v>
      </c>
      <c r="D19" s="8">
        <v>2540.4186636221152</v>
      </c>
      <c r="E19" s="2">
        <f t="shared" si="5"/>
        <v>3.8765002709228114</v>
      </c>
      <c r="F19" s="1">
        <v>25.946999999999999</v>
      </c>
      <c r="G19" s="2"/>
      <c r="H19" s="2">
        <v>1.49</v>
      </c>
      <c r="I19" s="7">
        <f t="shared" si="0"/>
        <v>1.49</v>
      </c>
      <c r="J19" s="1">
        <v>204.94200000000001</v>
      </c>
      <c r="K19" s="1">
        <v>13.039</v>
      </c>
      <c r="L19" s="10">
        <v>54.409399999999998</v>
      </c>
      <c r="M19" s="2">
        <f t="shared" si="4"/>
        <v>28.887685549968129</v>
      </c>
      <c r="N19" s="1">
        <v>52.591000000000001</v>
      </c>
      <c r="O19" s="2">
        <f t="shared" si="1"/>
        <v>7.4129864584046903</v>
      </c>
      <c r="P19" s="2">
        <f t="shared" si="2"/>
        <v>4850.0773763357074</v>
      </c>
      <c r="Q19" s="10">
        <v>113.99897</v>
      </c>
      <c r="R19" s="10">
        <v>50.779800000000002</v>
      </c>
      <c r="S19" s="2">
        <f t="shared" si="3"/>
        <v>106.39420572191571</v>
      </c>
      <c r="T19" s="1">
        <v>38.307000000000002</v>
      </c>
      <c r="U19" s="2"/>
      <c r="V19" s="11">
        <v>3.1</v>
      </c>
      <c r="W19" s="2"/>
      <c r="X19" s="2"/>
      <c r="Y19" s="2"/>
      <c r="Z19" s="2"/>
      <c r="AA19" s="2"/>
    </row>
    <row r="20" spans="1:27" x14ac:dyDescent="0.2">
      <c r="A20">
        <v>1951</v>
      </c>
      <c r="B20">
        <v>3</v>
      </c>
      <c r="C20" s="1">
        <v>2693.259</v>
      </c>
      <c r="D20" s="8">
        <v>2573.5731939461748</v>
      </c>
      <c r="E20" s="2">
        <f t="shared" si="5"/>
        <v>4.6505693459724551</v>
      </c>
      <c r="F20" s="1">
        <v>25.933</v>
      </c>
      <c r="G20" s="2"/>
      <c r="H20" s="2">
        <v>1.6032999999999999</v>
      </c>
      <c r="I20" s="7">
        <f t="shared" si="0"/>
        <v>1.6032999999999999</v>
      </c>
      <c r="J20" s="1">
        <v>207.61600000000001</v>
      </c>
      <c r="K20" s="1">
        <v>13.047000000000001</v>
      </c>
      <c r="L20" s="10">
        <v>54.428139999999999</v>
      </c>
      <c r="M20" s="2">
        <f t="shared" si="4"/>
        <v>29.236586397255678</v>
      </c>
      <c r="N20" s="1">
        <v>52.241</v>
      </c>
      <c r="O20" s="2">
        <f t="shared" si="1"/>
        <v>7.3566031037060418</v>
      </c>
      <c r="P20" s="2">
        <f t="shared" si="2"/>
        <v>4948.2841045091745</v>
      </c>
      <c r="Q20" s="10">
        <v>113.40206000000001</v>
      </c>
      <c r="R20" s="10">
        <v>50.826700000000002</v>
      </c>
      <c r="S20" s="2">
        <f t="shared" si="3"/>
        <v>105.89839158571284</v>
      </c>
      <c r="T20" s="1">
        <v>38.753</v>
      </c>
      <c r="U20" s="2"/>
      <c r="V20" s="11">
        <v>3.2</v>
      </c>
      <c r="W20" s="2"/>
      <c r="X20" s="2"/>
      <c r="Y20" s="2"/>
      <c r="Z20" s="2"/>
      <c r="AA20" s="2"/>
    </row>
    <row r="21" spans="1:27" x14ac:dyDescent="0.2">
      <c r="A21">
        <v>1951</v>
      </c>
      <c r="B21">
        <v>4</v>
      </c>
      <c r="C21" s="1">
        <v>2699.1559999999999</v>
      </c>
      <c r="D21" s="8">
        <v>2609.008508558325</v>
      </c>
      <c r="E21" s="2">
        <f t="shared" si="5"/>
        <v>3.4552394576700118</v>
      </c>
      <c r="F21" s="1">
        <v>26.317</v>
      </c>
      <c r="G21" s="2"/>
      <c r="H21" s="2">
        <v>1.61</v>
      </c>
      <c r="I21" s="7">
        <f t="shared" si="0"/>
        <v>1.61</v>
      </c>
      <c r="J21" s="1">
        <v>211.59</v>
      </c>
      <c r="K21" s="1">
        <v>13.196</v>
      </c>
      <c r="L21" s="10">
        <v>54.534350000000003</v>
      </c>
      <c r="M21" s="2">
        <f t="shared" si="4"/>
        <v>29.402393839770863</v>
      </c>
      <c r="N21" s="1">
        <v>52.365000000000002</v>
      </c>
      <c r="O21" s="2">
        <f t="shared" si="1"/>
        <v>7.2766026438848774</v>
      </c>
      <c r="P21" s="2">
        <f t="shared" si="2"/>
        <v>4949.4602942915799</v>
      </c>
      <c r="Q21" s="10">
        <v>113.31525999999999</v>
      </c>
      <c r="R21" s="10">
        <v>50.962350000000001</v>
      </c>
      <c r="S21" s="2">
        <f t="shared" si="3"/>
        <v>105.89311031415978</v>
      </c>
      <c r="T21" s="1">
        <v>38.915999999999997</v>
      </c>
      <c r="U21" s="2"/>
      <c r="V21" s="11">
        <v>3.4</v>
      </c>
      <c r="W21" s="1">
        <v>51.792000000000002</v>
      </c>
      <c r="X21" s="2">
        <f>W21/(D21*K21/100)*100</f>
        <v>15.043361077146436</v>
      </c>
      <c r="Y21">
        <v>47848</v>
      </c>
      <c r="Z21">
        <v>661298</v>
      </c>
      <c r="AA21" s="2">
        <f>(Y21/1000)/(D21*K21/100)*100</f>
        <v>13.897797745198151</v>
      </c>
    </row>
    <row r="22" spans="1:27" x14ac:dyDescent="0.2">
      <c r="A22">
        <v>1952</v>
      </c>
      <c r="B22">
        <v>1</v>
      </c>
      <c r="C22" s="1">
        <v>2727.9540000000002</v>
      </c>
      <c r="D22" s="8">
        <v>2646.299034031199</v>
      </c>
      <c r="E22" s="2">
        <f t="shared" si="5"/>
        <v>3.0856288317655967</v>
      </c>
      <c r="F22" s="1">
        <v>26.417000000000002</v>
      </c>
      <c r="G22" s="2"/>
      <c r="H22" s="2">
        <v>1.5667</v>
      </c>
      <c r="I22" s="7">
        <f t="shared" si="0"/>
        <v>1.5667</v>
      </c>
      <c r="J22" s="1">
        <v>212.96899999999999</v>
      </c>
      <c r="K22" s="1">
        <v>13.19</v>
      </c>
      <c r="L22" s="10">
        <v>54.595089999999999</v>
      </c>
      <c r="M22" s="2">
        <f t="shared" si="4"/>
        <v>29.574540781848828</v>
      </c>
      <c r="N22" s="1">
        <v>53.4</v>
      </c>
      <c r="O22" s="2">
        <f t="shared" si="1"/>
        <v>7.4155415940851839</v>
      </c>
      <c r="P22" s="2">
        <f t="shared" si="2"/>
        <v>4996.7020843815808</v>
      </c>
      <c r="Q22" s="10">
        <v>113.84779</v>
      </c>
      <c r="R22" s="10">
        <v>51.099960000000003</v>
      </c>
      <c r="S22" s="2">
        <f t="shared" si="3"/>
        <v>106.55935387391797</v>
      </c>
      <c r="T22" s="1">
        <v>39.179000000000002</v>
      </c>
      <c r="U22" s="2"/>
      <c r="V22" s="11">
        <v>3.1</v>
      </c>
      <c r="W22" s="1">
        <v>53.354999999999997</v>
      </c>
      <c r="X22" s="2">
        <f t="shared" ref="X22:X85" si="6">W22/(D22*K22/100)*100</f>
        <v>15.285913949053723</v>
      </c>
      <c r="Y22">
        <v>46861</v>
      </c>
      <c r="Z22">
        <v>666802</v>
      </c>
      <c r="AA22" s="2">
        <f t="shared" ref="AA22:AA85" si="7">(Y22/1000)/(D22*K22/100)*100</f>
        <v>13.425418678035919</v>
      </c>
    </row>
    <row r="23" spans="1:27" x14ac:dyDescent="0.2">
      <c r="A23">
        <v>1952</v>
      </c>
      <c r="B23">
        <v>2</v>
      </c>
      <c r="C23" s="1">
        <v>2733.8</v>
      </c>
      <c r="D23" s="8">
        <v>2686.9944297856409</v>
      </c>
      <c r="E23" s="2">
        <f t="shared" si="5"/>
        <v>1.7419303030744793</v>
      </c>
      <c r="F23" s="1">
        <v>26.486999999999998</v>
      </c>
      <c r="G23" s="2"/>
      <c r="H23" s="2">
        <v>1.6467000000000001</v>
      </c>
      <c r="I23" s="7">
        <f t="shared" si="0"/>
        <v>1.6467000000000001</v>
      </c>
      <c r="J23" s="1">
        <v>217.08799999999999</v>
      </c>
      <c r="K23" s="1">
        <v>13.206</v>
      </c>
      <c r="L23" s="10">
        <v>54.669710000000002</v>
      </c>
      <c r="M23" s="2">
        <f t="shared" si="4"/>
        <v>30.068914798285061</v>
      </c>
      <c r="N23" s="1">
        <v>54.527999999999999</v>
      </c>
      <c r="O23" s="2">
        <f t="shared" si="1"/>
        <v>7.5526873255126388</v>
      </c>
      <c r="P23" s="2">
        <f t="shared" si="2"/>
        <v>5000.5752728521884</v>
      </c>
      <c r="Q23" s="10">
        <v>113.20407</v>
      </c>
      <c r="R23" s="10">
        <v>50.956690000000002</v>
      </c>
      <c r="S23" s="2">
        <f t="shared" si="3"/>
        <v>105.51555334257856</v>
      </c>
      <c r="T23" s="1">
        <v>39.369</v>
      </c>
      <c r="U23" s="2"/>
      <c r="V23" s="11">
        <v>3</v>
      </c>
      <c r="W23" s="1">
        <v>54.951999999999998</v>
      </c>
      <c r="X23" s="2">
        <f t="shared" si="6"/>
        <v>15.486220701247689</v>
      </c>
      <c r="Y23">
        <v>47080</v>
      </c>
      <c r="Z23">
        <v>680055</v>
      </c>
      <c r="AA23" s="2">
        <f t="shared" si="7"/>
        <v>13.267784077280922</v>
      </c>
    </row>
    <row r="24" spans="1:27" x14ac:dyDescent="0.2">
      <c r="A24">
        <v>1952</v>
      </c>
      <c r="B24">
        <v>3</v>
      </c>
      <c r="C24" s="1">
        <v>2753.5169999999998</v>
      </c>
      <c r="D24" s="8">
        <v>2726.1247823284521</v>
      </c>
      <c r="E24" s="2">
        <f t="shared" si="5"/>
        <v>1.0048042499416043</v>
      </c>
      <c r="F24" s="1">
        <v>26.667000000000002</v>
      </c>
      <c r="G24" s="2"/>
      <c r="H24" s="2">
        <v>1.7833000000000001</v>
      </c>
      <c r="I24" s="7">
        <f t="shared" si="0"/>
        <v>1.7833000000000001</v>
      </c>
      <c r="J24" s="1">
        <v>219.553</v>
      </c>
      <c r="K24" s="1">
        <v>13.353999999999999</v>
      </c>
      <c r="L24" s="10">
        <v>54.844639999999998</v>
      </c>
      <c r="M24" s="2">
        <f t="shared" si="4"/>
        <v>29.977389701586137</v>
      </c>
      <c r="N24" s="1">
        <v>51.646000000000001</v>
      </c>
      <c r="O24" s="2">
        <f t="shared" si="1"/>
        <v>7.0516561765410524</v>
      </c>
      <c r="P24" s="2">
        <f t="shared" si="2"/>
        <v>5020.5763042660137</v>
      </c>
      <c r="Q24" s="10">
        <v>113.40401</v>
      </c>
      <c r="R24" s="10">
        <v>50.94511</v>
      </c>
      <c r="S24" s="2">
        <f t="shared" si="3"/>
        <v>105.34082754287566</v>
      </c>
      <c r="T24" s="1">
        <v>39.588999999999999</v>
      </c>
      <c r="U24" s="2"/>
      <c r="V24" s="11">
        <v>3.2</v>
      </c>
      <c r="W24" s="1">
        <v>56.621000000000002</v>
      </c>
      <c r="X24" s="2">
        <f t="shared" si="6"/>
        <v>15.553224206177765</v>
      </c>
      <c r="Y24">
        <v>48426</v>
      </c>
      <c r="Z24">
        <v>695750</v>
      </c>
      <c r="AA24" s="2">
        <f t="shared" si="7"/>
        <v>13.302139407788003</v>
      </c>
    </row>
    <row r="25" spans="1:27" x14ac:dyDescent="0.2">
      <c r="A25">
        <v>1952</v>
      </c>
      <c r="B25">
        <v>4</v>
      </c>
      <c r="C25" s="1">
        <v>2843.9409999999998</v>
      </c>
      <c r="D25" s="8">
        <v>2763.1611323215861</v>
      </c>
      <c r="E25" s="2">
        <f t="shared" si="5"/>
        <v>2.923458452476968</v>
      </c>
      <c r="F25" s="1">
        <v>26.696999999999999</v>
      </c>
      <c r="G25" s="2"/>
      <c r="H25" s="2">
        <v>1.8933</v>
      </c>
      <c r="I25" s="7">
        <f t="shared" si="0"/>
        <v>1.8933</v>
      </c>
      <c r="J25" s="1">
        <v>227.67</v>
      </c>
      <c r="K25" s="1">
        <v>13.39</v>
      </c>
      <c r="L25" s="10">
        <v>55.032240000000002</v>
      </c>
      <c r="M25" s="2">
        <f t="shared" si="4"/>
        <v>30.896411456190364</v>
      </c>
      <c r="N25" s="1">
        <v>55.463000000000001</v>
      </c>
      <c r="O25" s="2">
        <f t="shared" si="1"/>
        <v>7.5267170404299488</v>
      </c>
      <c r="P25" s="2">
        <f t="shared" si="2"/>
        <v>5167.7725638643815</v>
      </c>
      <c r="Q25" s="10">
        <v>113.7444</v>
      </c>
      <c r="R25" s="10">
        <v>51.383679999999998</v>
      </c>
      <c r="S25" s="2">
        <f t="shared" si="3"/>
        <v>106.20330648710646</v>
      </c>
      <c r="T25" s="1">
        <v>40.54</v>
      </c>
      <c r="U25" s="2"/>
      <c r="V25" s="11">
        <v>2.8</v>
      </c>
      <c r="W25" s="1">
        <v>58.415999999999997</v>
      </c>
      <c r="X25" s="2">
        <f t="shared" si="6"/>
        <v>15.788651083323927</v>
      </c>
      <c r="Y25">
        <v>49156</v>
      </c>
      <c r="Z25">
        <v>702688</v>
      </c>
      <c r="AA25" s="2">
        <f t="shared" si="7"/>
        <v>13.285862309159663</v>
      </c>
    </row>
    <row r="26" spans="1:27" x14ac:dyDescent="0.2">
      <c r="A26">
        <v>1953</v>
      </c>
      <c r="B26">
        <v>1</v>
      </c>
      <c r="C26" s="1">
        <v>2896.8110000000001</v>
      </c>
      <c r="D26" s="8">
        <v>2795.8426438825832</v>
      </c>
      <c r="E26" s="2">
        <f t="shared" si="5"/>
        <v>3.6113747795620599</v>
      </c>
      <c r="F26" s="1">
        <v>26.62</v>
      </c>
      <c r="G26" s="2"/>
      <c r="H26" s="2">
        <v>1.98</v>
      </c>
      <c r="I26" s="7">
        <f t="shared" si="0"/>
        <v>1.98</v>
      </c>
      <c r="J26" s="1">
        <v>231.22</v>
      </c>
      <c r="K26" s="1">
        <v>13.393000000000001</v>
      </c>
      <c r="L26" s="10">
        <v>55.536740000000002</v>
      </c>
      <c r="M26" s="2">
        <f t="shared" si="4"/>
        <v>31.086164788834395</v>
      </c>
      <c r="N26" s="1">
        <v>57.773000000000003</v>
      </c>
      <c r="O26" s="2">
        <f t="shared" si="1"/>
        <v>7.7672389860104207</v>
      </c>
      <c r="P26" s="2">
        <f t="shared" si="2"/>
        <v>5216.0263638088945</v>
      </c>
      <c r="Q26" s="10">
        <v>113.72685</v>
      </c>
      <c r="R26" s="10">
        <v>52.417940000000002</v>
      </c>
      <c r="S26" s="2">
        <f t="shared" si="3"/>
        <v>107.34024358810041</v>
      </c>
      <c r="T26" s="1">
        <v>41.127000000000002</v>
      </c>
      <c r="U26" s="2"/>
      <c r="V26" s="11">
        <v>2.7</v>
      </c>
      <c r="W26" s="1">
        <v>60.295999999999999</v>
      </c>
      <c r="X26" s="2">
        <f t="shared" si="6"/>
        <v>16.10267058942684</v>
      </c>
      <c r="Y26">
        <v>48124</v>
      </c>
      <c r="Z26">
        <v>701308</v>
      </c>
      <c r="AA26" s="2">
        <f t="shared" si="7"/>
        <v>12.852012064574387</v>
      </c>
    </row>
    <row r="27" spans="1:27" x14ac:dyDescent="0.2">
      <c r="A27">
        <v>1953</v>
      </c>
      <c r="B27">
        <v>2</v>
      </c>
      <c r="C27" s="1">
        <v>2919.2060000000001</v>
      </c>
      <c r="D27" s="8">
        <v>2824.5491669373132</v>
      </c>
      <c r="E27" s="2">
        <f t="shared" si="5"/>
        <v>3.3512191669626379</v>
      </c>
      <c r="F27" s="1">
        <v>26.72</v>
      </c>
      <c r="G27" s="2"/>
      <c r="H27" s="2">
        <v>2.1533000000000002</v>
      </c>
      <c r="I27" s="7">
        <f t="shared" si="0"/>
        <v>2.1533000000000002</v>
      </c>
      <c r="J27" s="1">
        <v>232.96</v>
      </c>
      <c r="K27" s="1">
        <v>13.42</v>
      </c>
      <c r="L27" s="10">
        <v>55.657870000000003</v>
      </c>
      <c r="M27" s="2">
        <f t="shared" si="4"/>
        <v>31.189058123746374</v>
      </c>
      <c r="N27" s="1">
        <v>58.537999999999997</v>
      </c>
      <c r="O27" s="2">
        <f t="shared" si="1"/>
        <v>7.8371612484884317</v>
      </c>
      <c r="P27" s="2">
        <f t="shared" si="2"/>
        <v>5244.9114563672674</v>
      </c>
      <c r="Q27" s="10">
        <v>113.51325</v>
      </c>
      <c r="R27" s="10">
        <v>51.97287</v>
      </c>
      <c r="S27" s="2">
        <f t="shared" si="3"/>
        <v>105.99775711013555</v>
      </c>
      <c r="T27" s="1">
        <v>41.456000000000003</v>
      </c>
      <c r="U27" s="2"/>
      <c r="V27" s="11">
        <v>2.6</v>
      </c>
      <c r="W27" s="1">
        <v>62.384</v>
      </c>
      <c r="X27" s="2">
        <f t="shared" si="6"/>
        <v>16.457791767608239</v>
      </c>
      <c r="Y27">
        <v>47982</v>
      </c>
      <c r="Z27">
        <v>701366</v>
      </c>
      <c r="AA27" s="2">
        <f t="shared" si="7"/>
        <v>12.658338109024406</v>
      </c>
    </row>
    <row r="28" spans="1:27" x14ac:dyDescent="0.2">
      <c r="A28">
        <v>1953</v>
      </c>
      <c r="B28">
        <v>3</v>
      </c>
      <c r="C28" s="1">
        <v>2902.7849999999999</v>
      </c>
      <c r="D28" s="8">
        <v>2848.9003401564819</v>
      </c>
      <c r="E28" s="2">
        <f t="shared" si="5"/>
        <v>1.891419614929668</v>
      </c>
      <c r="F28" s="1">
        <v>26.843</v>
      </c>
      <c r="G28" s="2"/>
      <c r="H28" s="2">
        <v>1.9567000000000001</v>
      </c>
      <c r="I28" s="7">
        <f t="shared" si="0"/>
        <v>1.9567000000000001</v>
      </c>
      <c r="J28" s="1">
        <v>233.666</v>
      </c>
      <c r="K28" s="1">
        <v>13.476000000000001</v>
      </c>
      <c r="L28" s="10">
        <v>55.78022</v>
      </c>
      <c r="M28" s="2">
        <f t="shared" si="4"/>
        <v>31.085245316337183</v>
      </c>
      <c r="N28" s="1">
        <v>59.103999999999999</v>
      </c>
      <c r="O28" s="2">
        <f t="shared" si="1"/>
        <v>7.8627713881214767</v>
      </c>
      <c r="P28" s="2">
        <f t="shared" si="2"/>
        <v>5203.9683601104471</v>
      </c>
      <c r="Q28" s="10">
        <v>112.60131</v>
      </c>
      <c r="R28" s="10">
        <v>51.841470000000001</v>
      </c>
      <c r="S28" s="2">
        <f t="shared" si="3"/>
        <v>104.65031214157456</v>
      </c>
      <c r="T28" s="1">
        <v>41.701000000000001</v>
      </c>
      <c r="U28" s="2"/>
      <c r="V28" s="11">
        <v>2.7</v>
      </c>
      <c r="W28" s="1">
        <v>64.182000000000002</v>
      </c>
      <c r="X28" s="2">
        <f t="shared" si="6"/>
        <v>16.717640691593314</v>
      </c>
      <c r="Y28">
        <v>48591</v>
      </c>
      <c r="Z28">
        <v>715005</v>
      </c>
      <c r="AA28" s="2">
        <f t="shared" si="7"/>
        <v>12.65661523238931</v>
      </c>
    </row>
    <row r="29" spans="1:27" x14ac:dyDescent="0.2">
      <c r="A29">
        <v>1953</v>
      </c>
      <c r="B29">
        <v>4</v>
      </c>
      <c r="C29" s="1">
        <v>2858.8449999999998</v>
      </c>
      <c r="D29" s="8">
        <v>2869.7430233376808</v>
      </c>
      <c r="E29" s="2">
        <f t="shared" si="5"/>
        <v>-0.37975607045839244</v>
      </c>
      <c r="F29" s="1">
        <v>26.89</v>
      </c>
      <c r="G29" s="2"/>
      <c r="H29" s="2">
        <v>1.4733000000000001</v>
      </c>
      <c r="I29" s="7">
        <f t="shared" si="0"/>
        <v>1.4733000000000001</v>
      </c>
      <c r="J29" s="1">
        <v>233.11199999999999</v>
      </c>
      <c r="K29" s="1">
        <v>13.500999999999999</v>
      </c>
      <c r="L29" s="10">
        <v>55.969549999999998</v>
      </c>
      <c r="M29" s="2">
        <f t="shared" si="4"/>
        <v>30.849411103190519</v>
      </c>
      <c r="N29" s="1">
        <v>58.451999999999998</v>
      </c>
      <c r="O29" s="2">
        <f t="shared" si="1"/>
        <v>7.7353794648224552</v>
      </c>
      <c r="P29" s="2">
        <f t="shared" si="2"/>
        <v>5107.8577547970272</v>
      </c>
      <c r="Q29" s="10">
        <v>112.34869999999999</v>
      </c>
      <c r="R29" s="10">
        <v>51.31982</v>
      </c>
      <c r="S29" s="2">
        <f t="shared" si="3"/>
        <v>103.01521204358441</v>
      </c>
      <c r="T29" s="1">
        <v>42.033000000000001</v>
      </c>
      <c r="U29" s="2"/>
      <c r="V29" s="11">
        <v>3.7</v>
      </c>
      <c r="W29" s="1">
        <v>65.938000000000002</v>
      </c>
      <c r="X29" s="2">
        <f t="shared" si="6"/>
        <v>17.018717298555654</v>
      </c>
      <c r="Y29">
        <v>49055</v>
      </c>
      <c r="Z29">
        <v>741125</v>
      </c>
      <c r="AA29" s="2">
        <f t="shared" si="7"/>
        <v>12.661184401720519</v>
      </c>
    </row>
    <row r="30" spans="1:27" x14ac:dyDescent="0.2">
      <c r="A30">
        <v>1954</v>
      </c>
      <c r="B30">
        <v>1</v>
      </c>
      <c r="C30" s="1">
        <v>2845.192</v>
      </c>
      <c r="D30" s="8">
        <v>2889.097209817061</v>
      </c>
      <c r="E30" s="2">
        <f t="shared" si="5"/>
        <v>-1.5196861382120508</v>
      </c>
      <c r="F30" s="1">
        <v>26.952999999999999</v>
      </c>
      <c r="G30" s="2"/>
      <c r="H30" s="2">
        <v>1.06</v>
      </c>
      <c r="I30" s="7">
        <f t="shared" si="0"/>
        <v>1.06</v>
      </c>
      <c r="J30" s="1">
        <v>235.154</v>
      </c>
      <c r="K30" s="1">
        <v>13.544</v>
      </c>
      <c r="L30" s="10">
        <v>56.163919999999997</v>
      </c>
      <c r="M30" s="2">
        <f t="shared" si="4"/>
        <v>30.913488261329373</v>
      </c>
      <c r="N30" s="1">
        <v>57.683</v>
      </c>
      <c r="O30" s="2">
        <f t="shared" si="1"/>
        <v>7.583042361083641</v>
      </c>
      <c r="P30" s="2">
        <f t="shared" si="2"/>
        <v>5065.8714705098928</v>
      </c>
      <c r="Q30" s="10">
        <v>112.14193</v>
      </c>
      <c r="R30" s="10">
        <v>51.112119999999997</v>
      </c>
      <c r="S30" s="2">
        <f t="shared" si="3"/>
        <v>102.05505212584164</v>
      </c>
      <c r="T30" s="1">
        <v>42.286000000000001</v>
      </c>
      <c r="U30" s="2"/>
      <c r="V30" s="11">
        <v>5.3</v>
      </c>
      <c r="W30" s="1">
        <v>67.647000000000006</v>
      </c>
      <c r="X30" s="2">
        <f t="shared" si="6"/>
        <v>17.287788526148187</v>
      </c>
      <c r="Y30">
        <v>47447</v>
      </c>
      <c r="Z30">
        <v>749410</v>
      </c>
      <c r="AA30" s="2">
        <f t="shared" si="7"/>
        <v>12.125500054697961</v>
      </c>
    </row>
    <row r="31" spans="1:27" x14ac:dyDescent="0.2">
      <c r="A31">
        <v>1954</v>
      </c>
      <c r="B31">
        <v>2</v>
      </c>
      <c r="C31" s="1">
        <v>2848.3049999999998</v>
      </c>
      <c r="D31" s="8">
        <v>2906.8303024884708</v>
      </c>
      <c r="E31" s="2">
        <f t="shared" si="5"/>
        <v>-2.0133718311099447</v>
      </c>
      <c r="F31" s="1">
        <v>26.91</v>
      </c>
      <c r="G31" s="2"/>
      <c r="H31" s="2">
        <v>0.79</v>
      </c>
      <c r="I31" s="7">
        <f t="shared" si="0"/>
        <v>0.79</v>
      </c>
      <c r="J31" s="1">
        <v>237.88499999999999</v>
      </c>
      <c r="K31" s="1">
        <v>13.555999999999999</v>
      </c>
      <c r="L31" s="10">
        <v>56.32029</v>
      </c>
      <c r="M31" s="2">
        <f t="shared" si="4"/>
        <v>31.158074803825667</v>
      </c>
      <c r="N31" s="1">
        <v>58.826999999999998</v>
      </c>
      <c r="O31" s="2">
        <f t="shared" si="1"/>
        <v>7.7051351135407966</v>
      </c>
      <c r="P31" s="2">
        <f t="shared" si="2"/>
        <v>5057.3336891553654</v>
      </c>
      <c r="Q31" s="10">
        <v>112.24433999999999</v>
      </c>
      <c r="R31" s="10">
        <v>50.832920000000001</v>
      </c>
      <c r="S31" s="2">
        <f t="shared" si="3"/>
        <v>101.30820625520217</v>
      </c>
      <c r="T31" s="1">
        <v>42.402000000000001</v>
      </c>
      <c r="U31" s="2"/>
      <c r="V31" s="11">
        <v>5.8</v>
      </c>
      <c r="W31" s="1">
        <v>69.787000000000006</v>
      </c>
      <c r="X31" s="2">
        <f t="shared" si="6"/>
        <v>17.710192846348729</v>
      </c>
      <c r="Y31">
        <v>47667</v>
      </c>
      <c r="Z31">
        <v>770822</v>
      </c>
      <c r="AA31" s="2">
        <f t="shared" si="7"/>
        <v>12.096690822171821</v>
      </c>
    </row>
    <row r="32" spans="1:27" x14ac:dyDescent="0.2">
      <c r="A32">
        <v>1954</v>
      </c>
      <c r="B32">
        <v>3</v>
      </c>
      <c r="C32" s="1">
        <v>2880.482</v>
      </c>
      <c r="D32" s="8">
        <v>2923.974917983895</v>
      </c>
      <c r="E32" s="2">
        <f t="shared" si="5"/>
        <v>-1.4874586548739521</v>
      </c>
      <c r="F32" s="1">
        <v>26.84</v>
      </c>
      <c r="G32" s="2"/>
      <c r="H32" s="9">
        <v>1.03</v>
      </c>
      <c r="I32" s="7">
        <f t="shared" ref="I32:I81" si="8">H32</f>
        <v>1.03</v>
      </c>
      <c r="J32" s="1">
        <v>240.303</v>
      </c>
      <c r="K32" s="1">
        <v>13.574</v>
      </c>
      <c r="L32" s="10">
        <v>56.458950000000002</v>
      </c>
      <c r="M32" s="2">
        <f t="shared" si="4"/>
        <v>31.355848018576932</v>
      </c>
      <c r="N32" s="1">
        <v>61.061999999999998</v>
      </c>
      <c r="O32" s="2">
        <f t="shared" ref="O32:O72" si="9">(N32/K32)/(L32/100)</f>
        <v>7.9676524708819461</v>
      </c>
      <c r="P32" s="2">
        <f t="shared" si="2"/>
        <v>5101.9050124028172</v>
      </c>
      <c r="Q32" s="10">
        <v>112.07171</v>
      </c>
      <c r="R32" s="10">
        <v>50.802680000000002</v>
      </c>
      <c r="S32" s="2">
        <f t="shared" si="3"/>
        <v>100.84394449742334</v>
      </c>
      <c r="T32" s="1">
        <v>42.85</v>
      </c>
      <c r="U32" s="2"/>
      <c r="V32" s="11">
        <v>6</v>
      </c>
      <c r="W32" s="1">
        <v>72.313999999999993</v>
      </c>
      <c r="X32" s="2">
        <f t="shared" si="6"/>
        <v>18.219686382772156</v>
      </c>
      <c r="Y32">
        <v>46737</v>
      </c>
      <c r="Z32">
        <v>806071</v>
      </c>
      <c r="AA32" s="2">
        <f t="shared" si="7"/>
        <v>11.775499660807345</v>
      </c>
    </row>
    <row r="33" spans="1:27" x14ac:dyDescent="0.2">
      <c r="A33">
        <v>1954</v>
      </c>
      <c r="B33">
        <v>4</v>
      </c>
      <c r="C33" s="1">
        <v>2936.8519999999999</v>
      </c>
      <c r="D33" s="8">
        <v>2941.999752878005</v>
      </c>
      <c r="E33" s="2">
        <f t="shared" si="5"/>
        <v>-0.17497461966029526</v>
      </c>
      <c r="F33" s="1">
        <v>26.757000000000001</v>
      </c>
      <c r="G33" s="2"/>
      <c r="H33" s="9">
        <v>0.99</v>
      </c>
      <c r="I33" s="7">
        <f t="shared" si="8"/>
        <v>0.99</v>
      </c>
      <c r="J33" s="1">
        <v>245.09299999999999</v>
      </c>
      <c r="K33" s="1">
        <v>13.611000000000001</v>
      </c>
      <c r="L33" s="10">
        <v>56.637349999999998</v>
      </c>
      <c r="M33" s="2">
        <f t="shared" si="4"/>
        <v>31.793471355586835</v>
      </c>
      <c r="N33" s="1">
        <v>62.454999999999998</v>
      </c>
      <c r="O33" s="2">
        <f t="shared" si="9"/>
        <v>8.1016644845555579</v>
      </c>
      <c r="P33" s="2">
        <f t="shared" si="2"/>
        <v>5185.362662624575</v>
      </c>
      <c r="Q33" s="10">
        <v>112.61107</v>
      </c>
      <c r="R33" s="10">
        <v>51.075380000000003</v>
      </c>
      <c r="S33" s="2">
        <f t="shared" si="3"/>
        <v>101.55230060122163</v>
      </c>
      <c r="T33" s="1">
        <v>43.405999999999999</v>
      </c>
      <c r="U33" s="2"/>
      <c r="V33" s="11">
        <v>5.3</v>
      </c>
      <c r="W33" s="1">
        <v>75.355999999999995</v>
      </c>
      <c r="X33" s="2">
        <f t="shared" si="6"/>
        <v>18.818507287076685</v>
      </c>
      <c r="Y33">
        <v>47618</v>
      </c>
      <c r="Z33">
        <v>829747</v>
      </c>
      <c r="AA33" s="2">
        <f t="shared" si="7"/>
        <v>11.891550506874275</v>
      </c>
    </row>
    <row r="34" spans="1:27" x14ac:dyDescent="0.2">
      <c r="A34">
        <v>1955</v>
      </c>
      <c r="B34">
        <v>1</v>
      </c>
      <c r="C34" s="1">
        <v>3020.7460000000001</v>
      </c>
      <c r="D34" s="8">
        <v>2959.7761996380691</v>
      </c>
      <c r="E34" s="2">
        <f t="shared" si="5"/>
        <v>2.0599463016624853</v>
      </c>
      <c r="F34" s="1">
        <v>26.792999999999999</v>
      </c>
      <c r="G34" s="2"/>
      <c r="H34" s="9">
        <v>1.34</v>
      </c>
      <c r="I34" s="7">
        <f t="shared" si="8"/>
        <v>1.34</v>
      </c>
      <c r="J34" s="1">
        <v>251.398</v>
      </c>
      <c r="K34" s="1">
        <v>13.675000000000001</v>
      </c>
      <c r="L34" s="10">
        <v>56.81662</v>
      </c>
      <c r="M34" s="2">
        <f t="shared" si="4"/>
        <v>32.356317564022099</v>
      </c>
      <c r="N34" s="1">
        <v>64.899000000000001</v>
      </c>
      <c r="O34" s="2">
        <f t="shared" si="9"/>
        <v>8.3528614133265595</v>
      </c>
      <c r="P34" s="2">
        <f t="shared" si="2"/>
        <v>5316.6591043254602</v>
      </c>
      <c r="Q34" s="10">
        <v>113.13385</v>
      </c>
      <c r="R34" s="10">
        <v>51.556060000000002</v>
      </c>
      <c r="S34" s="2">
        <f t="shared" si="3"/>
        <v>102.65896772161034</v>
      </c>
      <c r="T34" s="1">
        <v>43.648000000000003</v>
      </c>
      <c r="U34" s="2"/>
      <c r="V34" s="11">
        <v>4.7</v>
      </c>
      <c r="W34" s="1">
        <v>78.549000000000007</v>
      </c>
      <c r="X34" s="2">
        <f t="shared" si="6"/>
        <v>19.406823311417508</v>
      </c>
      <c r="Y34">
        <v>46637</v>
      </c>
      <c r="Z34">
        <v>839915</v>
      </c>
      <c r="AA34" s="2">
        <f t="shared" si="7"/>
        <v>11.522438462292051</v>
      </c>
    </row>
    <row r="35" spans="1:27" x14ac:dyDescent="0.2">
      <c r="A35">
        <v>1955</v>
      </c>
      <c r="B35">
        <v>2</v>
      </c>
      <c r="C35" s="1">
        <v>3069.91</v>
      </c>
      <c r="D35" s="8">
        <v>2979.0620966516608</v>
      </c>
      <c r="E35" s="2">
        <f t="shared" si="5"/>
        <v>3.0495471527917539</v>
      </c>
      <c r="F35" s="1">
        <v>26.757000000000001</v>
      </c>
      <c r="G35" s="2"/>
      <c r="H35" s="9">
        <v>1.5</v>
      </c>
      <c r="I35" s="7">
        <f t="shared" si="8"/>
        <v>1.5</v>
      </c>
      <c r="J35" s="1">
        <v>256.46600000000001</v>
      </c>
      <c r="K35" s="1">
        <v>13.731</v>
      </c>
      <c r="L35" s="10">
        <v>57.026609999999998</v>
      </c>
      <c r="M35" s="2">
        <f t="shared" si="4"/>
        <v>32.75292387965095</v>
      </c>
      <c r="N35" s="1">
        <v>68.067999999999998</v>
      </c>
      <c r="O35" s="2">
        <f t="shared" si="9"/>
        <v>8.6928716579978662</v>
      </c>
      <c r="P35" s="2">
        <f t="shared" si="2"/>
        <v>5383.2938693006645</v>
      </c>
      <c r="Q35" s="10">
        <v>113.32208</v>
      </c>
      <c r="R35" s="10">
        <v>52.258569999999999</v>
      </c>
      <c r="S35" s="2">
        <f t="shared" si="3"/>
        <v>103.84713119411447</v>
      </c>
      <c r="T35" s="1">
        <v>44.072000000000003</v>
      </c>
      <c r="U35" s="2"/>
      <c r="V35" s="11">
        <v>4.4000000000000004</v>
      </c>
      <c r="W35" s="1">
        <v>81.888000000000005</v>
      </c>
      <c r="X35" s="2">
        <f t="shared" si="6"/>
        <v>20.018823067472088</v>
      </c>
      <c r="Y35">
        <v>46361</v>
      </c>
      <c r="Z35">
        <v>876977</v>
      </c>
      <c r="AA35" s="2">
        <f t="shared" si="7"/>
        <v>11.333683277538508</v>
      </c>
    </row>
    <row r="36" spans="1:27" x14ac:dyDescent="0.2">
      <c r="A36">
        <v>1955</v>
      </c>
      <c r="B36">
        <v>3</v>
      </c>
      <c r="C36" s="1">
        <v>3111.3789999999999</v>
      </c>
      <c r="D36" s="8">
        <v>2998.0263117529771</v>
      </c>
      <c r="E36" s="2">
        <f t="shared" si="5"/>
        <v>3.7809103876991657</v>
      </c>
      <c r="F36" s="1">
        <v>26.777000000000001</v>
      </c>
      <c r="G36" s="2"/>
      <c r="H36" s="9">
        <v>1.94</v>
      </c>
      <c r="I36" s="7">
        <f t="shared" si="8"/>
        <v>1.94</v>
      </c>
      <c r="J36" s="1">
        <v>260.65100000000001</v>
      </c>
      <c r="K36" s="1">
        <v>13.827</v>
      </c>
      <c r="L36" s="10">
        <v>57.208829999999999</v>
      </c>
      <c r="M36" s="2">
        <f t="shared" si="4"/>
        <v>32.950982362914466</v>
      </c>
      <c r="N36" s="1">
        <v>70.451999999999998</v>
      </c>
      <c r="O36" s="2">
        <f t="shared" si="9"/>
        <v>8.9064020833683717</v>
      </c>
      <c r="P36" s="2">
        <f t="shared" si="2"/>
        <v>5438.6342108377321</v>
      </c>
      <c r="Q36" s="10">
        <v>113.35037</v>
      </c>
      <c r="R36" s="10">
        <v>53.199579999999997</v>
      </c>
      <c r="S36" s="2">
        <f t="shared" si="3"/>
        <v>105.4066667128938</v>
      </c>
      <c r="T36" s="1">
        <v>44.820999999999998</v>
      </c>
      <c r="U36" s="2"/>
      <c r="V36" s="11">
        <v>4.0999999999999996</v>
      </c>
      <c r="W36" s="1">
        <v>85.009</v>
      </c>
      <c r="X36" s="2">
        <f t="shared" si="6"/>
        <v>20.506970397651589</v>
      </c>
      <c r="Y36">
        <v>47021</v>
      </c>
      <c r="Z36">
        <v>913779</v>
      </c>
      <c r="AA36" s="2">
        <f t="shared" si="7"/>
        <v>11.343013740521302</v>
      </c>
    </row>
    <row r="37" spans="1:27" x14ac:dyDescent="0.2">
      <c r="A37">
        <v>1955</v>
      </c>
      <c r="B37">
        <v>4</v>
      </c>
      <c r="C37" s="1">
        <v>3130.0680000000002</v>
      </c>
      <c r="D37" s="8">
        <v>3017.7097720894121</v>
      </c>
      <c r="E37" s="2">
        <f t="shared" si="5"/>
        <v>3.7232946968519531</v>
      </c>
      <c r="F37" s="1">
        <v>26.856999999999999</v>
      </c>
      <c r="G37" s="2"/>
      <c r="H37" s="9">
        <v>2.36</v>
      </c>
      <c r="I37" s="7">
        <f t="shared" si="8"/>
        <v>2.36</v>
      </c>
      <c r="J37" s="1">
        <v>264.63900000000001</v>
      </c>
      <c r="K37" s="1">
        <v>13.964</v>
      </c>
      <c r="L37" s="10">
        <v>57.366230000000002</v>
      </c>
      <c r="M37" s="2">
        <f t="shared" si="4"/>
        <v>33.03601821076699</v>
      </c>
      <c r="N37" s="1">
        <v>71.650000000000006</v>
      </c>
      <c r="O37" s="2">
        <f t="shared" si="9"/>
        <v>8.9443759415711792</v>
      </c>
      <c r="P37" s="2">
        <f t="shared" si="2"/>
        <v>5456.2902251028172</v>
      </c>
      <c r="Q37" s="10">
        <v>113.5942</v>
      </c>
      <c r="R37" s="10">
        <v>53.672060000000002</v>
      </c>
      <c r="S37" s="2">
        <f t="shared" si="3"/>
        <v>106.27915967376626</v>
      </c>
      <c r="T37" s="1">
        <v>45.091000000000001</v>
      </c>
      <c r="U37" s="2"/>
      <c r="V37" s="11">
        <v>4.2</v>
      </c>
      <c r="W37" s="1">
        <v>87.936000000000007</v>
      </c>
      <c r="X37" s="2">
        <f t="shared" si="6"/>
        <v>20.867931254086937</v>
      </c>
      <c r="Y37">
        <v>48355</v>
      </c>
      <c r="Z37">
        <v>941411</v>
      </c>
      <c r="AA37" s="2">
        <f t="shared" si="7"/>
        <v>11.475036569679924</v>
      </c>
    </row>
    <row r="38" spans="1:27" x14ac:dyDescent="0.2">
      <c r="A38">
        <v>1956</v>
      </c>
      <c r="B38">
        <v>1</v>
      </c>
      <c r="C38" s="1">
        <v>3117.922</v>
      </c>
      <c r="D38" s="8">
        <v>3037.4598942797752</v>
      </c>
      <c r="E38" s="2">
        <f t="shared" si="5"/>
        <v>2.6489931890706808</v>
      </c>
      <c r="F38" s="1">
        <v>26.86</v>
      </c>
      <c r="G38" s="2"/>
      <c r="H38" s="9">
        <v>2.48</v>
      </c>
      <c r="I38" s="7">
        <f t="shared" si="8"/>
        <v>2.48</v>
      </c>
      <c r="J38" s="1">
        <v>266.15600000000001</v>
      </c>
      <c r="K38" s="1">
        <v>14.103999999999999</v>
      </c>
      <c r="L38" s="10">
        <v>57.521030000000003</v>
      </c>
      <c r="M38" s="2">
        <f t="shared" si="4"/>
        <v>32.807059597692984</v>
      </c>
      <c r="N38" s="1">
        <v>71.903999999999996</v>
      </c>
      <c r="O38" s="2">
        <f t="shared" si="9"/>
        <v>8.8630683257657772</v>
      </c>
      <c r="P38" s="2">
        <f t="shared" si="2"/>
        <v>5420.4905579750566</v>
      </c>
      <c r="Q38" s="10">
        <v>113.20602</v>
      </c>
      <c r="R38" s="10">
        <v>53.884</v>
      </c>
      <c r="S38" s="2">
        <f t="shared" si="3"/>
        <v>106.04805201993079</v>
      </c>
      <c r="T38" s="1">
        <v>45.786999999999999</v>
      </c>
      <c r="U38" s="2"/>
      <c r="V38" s="11">
        <v>4</v>
      </c>
      <c r="W38" s="1">
        <v>90.694999999999993</v>
      </c>
      <c r="X38" s="2">
        <f t="shared" si="6"/>
        <v>21.170469693657346</v>
      </c>
      <c r="Y38">
        <v>46985</v>
      </c>
      <c r="Z38">
        <v>959348</v>
      </c>
      <c r="AA38" s="2">
        <f t="shared" si="7"/>
        <v>10.967468091476823</v>
      </c>
    </row>
    <row r="39" spans="1:27" x14ac:dyDescent="0.2">
      <c r="A39">
        <v>1956</v>
      </c>
      <c r="B39">
        <v>2</v>
      </c>
      <c r="C39" s="1">
        <v>3143.694</v>
      </c>
      <c r="D39" s="8">
        <v>3056.6863631279721</v>
      </c>
      <c r="E39" s="2">
        <f t="shared" si="5"/>
        <v>2.8464692328784125</v>
      </c>
      <c r="F39" s="1">
        <v>27.036999999999999</v>
      </c>
      <c r="G39" s="2"/>
      <c r="H39" s="9">
        <v>2.69</v>
      </c>
      <c r="I39" s="7">
        <f t="shared" si="8"/>
        <v>2.69</v>
      </c>
      <c r="J39" s="1">
        <v>268.834</v>
      </c>
      <c r="K39" s="1">
        <v>14.186999999999999</v>
      </c>
      <c r="L39" s="10">
        <v>57.679479999999998</v>
      </c>
      <c r="M39" s="2">
        <f t="shared" si="4"/>
        <v>32.852792361888035</v>
      </c>
      <c r="N39" s="1">
        <v>73.435000000000002</v>
      </c>
      <c r="O39" s="2">
        <f t="shared" si="9"/>
        <v>8.9741059802526753</v>
      </c>
      <c r="P39" s="2">
        <f t="shared" si="2"/>
        <v>5450.2814519132289</v>
      </c>
      <c r="Q39" s="10">
        <v>112.76029</v>
      </c>
      <c r="R39" s="10">
        <v>54.057220000000001</v>
      </c>
      <c r="S39" s="2">
        <f t="shared" si="3"/>
        <v>105.67896596491161</v>
      </c>
      <c r="T39" s="1">
        <v>46.363999999999997</v>
      </c>
      <c r="U39" s="2"/>
      <c r="V39" s="11">
        <v>4.2</v>
      </c>
      <c r="W39" s="1">
        <v>93.542000000000002</v>
      </c>
      <c r="X39" s="2">
        <f t="shared" si="6"/>
        <v>21.570747892506208</v>
      </c>
      <c r="Y39">
        <v>47276</v>
      </c>
      <c r="Z39">
        <v>957405</v>
      </c>
      <c r="AA39" s="2">
        <f t="shared" si="7"/>
        <v>10.901826744843211</v>
      </c>
    </row>
    <row r="40" spans="1:27" x14ac:dyDescent="0.2">
      <c r="A40">
        <v>1956</v>
      </c>
      <c r="B40">
        <v>3</v>
      </c>
      <c r="C40" s="1">
        <v>3140.8739999999998</v>
      </c>
      <c r="D40" s="8">
        <v>3076.7475580632849</v>
      </c>
      <c r="E40" s="2">
        <f t="shared" si="5"/>
        <v>2.0842282548874547</v>
      </c>
      <c r="F40" s="1">
        <v>27.317</v>
      </c>
      <c r="G40" s="2"/>
      <c r="H40" s="9">
        <v>2.81</v>
      </c>
      <c r="I40" s="7">
        <f t="shared" si="8"/>
        <v>2.81</v>
      </c>
      <c r="J40" s="1">
        <v>272.07499999999999</v>
      </c>
      <c r="K40" s="1">
        <v>14.365</v>
      </c>
      <c r="L40" s="10">
        <v>57.849029999999999</v>
      </c>
      <c r="M40" s="2">
        <f t="shared" si="4"/>
        <v>32.740622039685228</v>
      </c>
      <c r="N40" s="1">
        <v>74.697999999999993</v>
      </c>
      <c r="O40" s="2">
        <f t="shared" si="9"/>
        <v>8.9889147665915914</v>
      </c>
      <c r="P40" s="2">
        <f t="shared" si="2"/>
        <v>5429.4324381929991</v>
      </c>
      <c r="Q40" s="10">
        <v>112.78955000000001</v>
      </c>
      <c r="R40" s="10">
        <v>54.21434</v>
      </c>
      <c r="S40" s="2">
        <f t="shared" si="3"/>
        <v>105.70291346539432</v>
      </c>
      <c r="T40" s="1">
        <v>46.594999999999999</v>
      </c>
      <c r="U40" s="2"/>
      <c r="V40" s="11">
        <v>4.0999999999999996</v>
      </c>
      <c r="W40" s="1">
        <v>96.143000000000001</v>
      </c>
      <c r="X40" s="2">
        <f t="shared" si="6"/>
        <v>21.75305082772157</v>
      </c>
      <c r="Y40">
        <v>47449</v>
      </c>
      <c r="Z40">
        <v>967620</v>
      </c>
      <c r="AA40" s="2">
        <f t="shared" si="7"/>
        <v>10.735680275470505</v>
      </c>
    </row>
    <row r="41" spans="1:27" x14ac:dyDescent="0.2">
      <c r="A41">
        <v>1956</v>
      </c>
      <c r="B41">
        <v>4</v>
      </c>
      <c r="C41" s="1">
        <v>3192.57</v>
      </c>
      <c r="D41" s="8">
        <v>3098.0795537483809</v>
      </c>
      <c r="E41" s="2">
        <f t="shared" si="5"/>
        <v>3.0499683630555774</v>
      </c>
      <c r="F41" s="1">
        <v>27.55</v>
      </c>
      <c r="G41" s="2"/>
      <c r="H41" s="9">
        <v>2.93</v>
      </c>
      <c r="I41" s="7">
        <f t="shared" si="8"/>
        <v>2.93</v>
      </c>
      <c r="J41" s="1">
        <v>277.44499999999999</v>
      </c>
      <c r="K41" s="1">
        <v>14.423</v>
      </c>
      <c r="L41" s="10">
        <v>58.014420000000001</v>
      </c>
      <c r="M41" s="2">
        <f t="shared" si="4"/>
        <v>33.157772257672121</v>
      </c>
      <c r="N41" s="1">
        <v>74.902000000000001</v>
      </c>
      <c r="O41" s="2">
        <f t="shared" si="9"/>
        <v>8.9516244936623739</v>
      </c>
      <c r="P41" s="2">
        <f t="shared" si="2"/>
        <v>5503.0628591994891</v>
      </c>
      <c r="Q41" s="10">
        <v>112.99632</v>
      </c>
      <c r="R41" s="10">
        <v>54.1663</v>
      </c>
      <c r="S41" s="2">
        <f t="shared" si="3"/>
        <v>105.50122828110666</v>
      </c>
      <c r="T41" s="1">
        <v>46.981000000000002</v>
      </c>
      <c r="U41" s="2"/>
      <c r="V41" s="11">
        <v>4.0999999999999996</v>
      </c>
      <c r="W41" s="1">
        <v>98.745000000000005</v>
      </c>
      <c r="X41" s="2">
        <f t="shared" si="6"/>
        <v>22.098711137414046</v>
      </c>
      <c r="Y41">
        <v>48889</v>
      </c>
      <c r="Z41">
        <v>1008607</v>
      </c>
      <c r="AA41" s="2">
        <f t="shared" si="7"/>
        <v>10.941150324543372</v>
      </c>
    </row>
    <row r="42" spans="1:27" x14ac:dyDescent="0.2">
      <c r="A42">
        <v>1957</v>
      </c>
      <c r="B42">
        <v>1</v>
      </c>
      <c r="C42" s="1">
        <v>3213.011</v>
      </c>
      <c r="D42" s="8">
        <v>3121.4587687815601</v>
      </c>
      <c r="E42" s="2">
        <f t="shared" si="5"/>
        <v>2.9329950513546699</v>
      </c>
      <c r="F42" s="1">
        <v>27.777000000000001</v>
      </c>
      <c r="G42" s="1">
        <v>28.6</v>
      </c>
      <c r="H42" s="9">
        <v>2.93</v>
      </c>
      <c r="I42" s="7">
        <f t="shared" si="8"/>
        <v>2.93</v>
      </c>
      <c r="J42" s="1">
        <v>281.88900000000001</v>
      </c>
      <c r="K42" s="1">
        <v>14.621</v>
      </c>
      <c r="L42" s="10">
        <v>58.165050000000001</v>
      </c>
      <c r="M42" s="2">
        <f t="shared" si="4"/>
        <v>33.146596845140515</v>
      </c>
      <c r="N42" s="1">
        <v>75.566000000000003</v>
      </c>
      <c r="O42" s="2">
        <f t="shared" si="9"/>
        <v>8.8856100706302392</v>
      </c>
      <c r="P42" s="2">
        <f t="shared" si="2"/>
        <v>5523.9546772503427</v>
      </c>
      <c r="Q42" s="10">
        <v>112.61497</v>
      </c>
      <c r="R42" s="10">
        <v>54.339239999999997</v>
      </c>
      <c r="S42" s="2">
        <f t="shared" si="3"/>
        <v>105.20771292077974</v>
      </c>
      <c r="T42" s="1">
        <v>47.261000000000003</v>
      </c>
      <c r="U42" s="2"/>
      <c r="V42" s="11">
        <v>3.9</v>
      </c>
      <c r="W42" s="1">
        <v>101.229</v>
      </c>
      <c r="X42" s="2">
        <f t="shared" si="6"/>
        <v>22.180445601900129</v>
      </c>
      <c r="Y42">
        <v>46984</v>
      </c>
      <c r="Z42">
        <v>1000255</v>
      </c>
      <c r="AA42" s="2">
        <f t="shared" si="7"/>
        <v>10.294738228765233</v>
      </c>
    </row>
    <row r="43" spans="1:27" x14ac:dyDescent="0.2">
      <c r="A43">
        <v>1957</v>
      </c>
      <c r="B43">
        <v>2</v>
      </c>
      <c r="C43" s="1">
        <v>3205.97</v>
      </c>
      <c r="D43" s="8">
        <v>3146.9588594571778</v>
      </c>
      <c r="E43" s="2">
        <f t="shared" si="5"/>
        <v>1.8751799174457906</v>
      </c>
      <c r="F43" s="1">
        <v>28.013000000000002</v>
      </c>
      <c r="G43" s="1">
        <v>28.832999999999998</v>
      </c>
      <c r="H43" s="9">
        <v>3</v>
      </c>
      <c r="I43" s="7">
        <f t="shared" si="8"/>
        <v>3</v>
      </c>
      <c r="J43" s="1">
        <v>284.17599999999999</v>
      </c>
      <c r="K43" s="1">
        <v>14.723000000000001</v>
      </c>
      <c r="L43" s="10">
        <v>58.33426</v>
      </c>
      <c r="M43" s="2">
        <f t="shared" si="4"/>
        <v>33.087761896310276</v>
      </c>
      <c r="N43" s="1">
        <v>75.25</v>
      </c>
      <c r="O43" s="2">
        <f t="shared" si="9"/>
        <v>8.761662078069044</v>
      </c>
      <c r="P43" s="2">
        <f t="shared" si="2"/>
        <v>5495.8612657467493</v>
      </c>
      <c r="Q43" s="10">
        <v>111.86299</v>
      </c>
      <c r="R43" s="10">
        <v>54.320880000000002</v>
      </c>
      <c r="S43" s="2">
        <f t="shared" si="3"/>
        <v>104.16684905630413</v>
      </c>
      <c r="T43" s="1">
        <v>47.332000000000001</v>
      </c>
      <c r="U43" s="2"/>
      <c r="V43" s="11">
        <v>4.0999999999999996</v>
      </c>
      <c r="W43" s="1">
        <v>103.274</v>
      </c>
      <c r="X43" s="2">
        <f t="shared" si="6"/>
        <v>22.28966908526866</v>
      </c>
      <c r="Y43">
        <v>47713</v>
      </c>
      <c r="Z43">
        <v>1025620</v>
      </c>
      <c r="AA43" s="2">
        <f t="shared" si="7"/>
        <v>10.29791603952034</v>
      </c>
    </row>
    <row r="44" spans="1:27" x14ac:dyDescent="0.2">
      <c r="A44">
        <v>1957</v>
      </c>
      <c r="B44">
        <v>3</v>
      </c>
      <c r="C44" s="1">
        <v>3237.386</v>
      </c>
      <c r="D44" s="8">
        <v>3173.9263390714241</v>
      </c>
      <c r="E44" s="2">
        <f t="shared" si="5"/>
        <v>1.9994055989069226</v>
      </c>
      <c r="F44" s="1">
        <v>28.263000000000002</v>
      </c>
      <c r="G44" s="1">
        <v>29.033000000000001</v>
      </c>
      <c r="H44" s="9">
        <v>3.23</v>
      </c>
      <c r="I44" s="7">
        <f t="shared" si="8"/>
        <v>3.23</v>
      </c>
      <c r="J44" s="1">
        <v>288.75</v>
      </c>
      <c r="K44" s="1">
        <v>14.811</v>
      </c>
      <c r="L44" s="10">
        <v>58.534880000000001</v>
      </c>
      <c r="M44" s="2">
        <f t="shared" si="4"/>
        <v>33.30603074375589</v>
      </c>
      <c r="N44" s="1">
        <v>76.53</v>
      </c>
      <c r="O44" s="2">
        <f t="shared" si="9"/>
        <v>8.8273957846567566</v>
      </c>
      <c r="P44" s="2">
        <f t="shared" si="2"/>
        <v>5530.6955442635226</v>
      </c>
      <c r="Q44" s="10">
        <v>111.59574000000001</v>
      </c>
      <c r="R44" s="10">
        <v>54.431649999999998</v>
      </c>
      <c r="S44" s="2">
        <f t="shared" si="3"/>
        <v>103.77300271515034</v>
      </c>
      <c r="T44" s="1">
        <v>47.534999999999997</v>
      </c>
      <c r="U44" s="2"/>
      <c r="V44" s="11">
        <v>4.2</v>
      </c>
      <c r="W44" s="1">
        <v>105.36</v>
      </c>
      <c r="X44" s="2">
        <f t="shared" si="6"/>
        <v>22.41271850769995</v>
      </c>
      <c r="Y44">
        <v>47752</v>
      </c>
      <c r="Z44">
        <v>1017875</v>
      </c>
      <c r="AA44" s="2">
        <f t="shared" si="7"/>
        <v>10.158049868827716</v>
      </c>
    </row>
    <row r="45" spans="1:27" x14ac:dyDescent="0.2">
      <c r="A45">
        <v>1957</v>
      </c>
      <c r="B45">
        <v>4</v>
      </c>
      <c r="C45" s="1">
        <v>3203.8939999999998</v>
      </c>
      <c r="D45" s="8">
        <v>3202.0484646123941</v>
      </c>
      <c r="E45" s="2">
        <f t="shared" si="5"/>
        <v>5.7636085399748183E-2</v>
      </c>
      <c r="F45" s="1">
        <v>28.4</v>
      </c>
      <c r="G45" s="1">
        <v>29.266999999999999</v>
      </c>
      <c r="H45" s="9">
        <v>3.25</v>
      </c>
      <c r="I45" s="7">
        <f t="shared" si="8"/>
        <v>3.25</v>
      </c>
      <c r="J45" s="1">
        <v>290.36799999999999</v>
      </c>
      <c r="K45" s="1">
        <v>14.821</v>
      </c>
      <c r="L45" s="10">
        <v>58.76135</v>
      </c>
      <c r="M45" s="2">
        <f t="shared" si="4"/>
        <v>33.341065992780749</v>
      </c>
      <c r="N45" s="1">
        <v>75.563000000000002</v>
      </c>
      <c r="O45" s="2">
        <f t="shared" si="9"/>
        <v>8.6764070752028175</v>
      </c>
      <c r="P45" s="2">
        <f t="shared" si="2"/>
        <v>5452.3832417056447</v>
      </c>
      <c r="Q45" s="10">
        <v>110.60968</v>
      </c>
      <c r="R45" s="10">
        <v>54.153869999999998</v>
      </c>
      <c r="S45" s="2">
        <f t="shared" si="3"/>
        <v>101.93677019778475</v>
      </c>
      <c r="T45" s="1">
        <v>47.94</v>
      </c>
      <c r="U45" s="2"/>
      <c r="V45" s="11">
        <v>4.9000000000000004</v>
      </c>
      <c r="W45" s="1">
        <v>107.374</v>
      </c>
      <c r="X45" s="2">
        <f t="shared" si="6"/>
        <v>22.625267572705216</v>
      </c>
      <c r="Y45">
        <v>48838</v>
      </c>
      <c r="Z45">
        <v>1036862</v>
      </c>
      <c r="AA45" s="2">
        <f t="shared" si="7"/>
        <v>10.290878776200731</v>
      </c>
    </row>
    <row r="46" spans="1:27" x14ac:dyDescent="0.2">
      <c r="A46">
        <v>1958</v>
      </c>
      <c r="B46">
        <v>1</v>
      </c>
      <c r="C46" s="1">
        <v>3120.7240000000002</v>
      </c>
      <c r="D46" s="8">
        <v>3230.0171160091081</v>
      </c>
      <c r="E46" s="2">
        <f t="shared" si="5"/>
        <v>-3.3836698718224256</v>
      </c>
      <c r="F46" s="1">
        <v>28.736999999999998</v>
      </c>
      <c r="G46" s="1">
        <v>29.4</v>
      </c>
      <c r="H46" s="9">
        <v>1.86</v>
      </c>
      <c r="I46" s="7">
        <f t="shared" si="8"/>
        <v>1.86</v>
      </c>
      <c r="J46" s="1">
        <v>289.88799999999998</v>
      </c>
      <c r="K46" s="1">
        <v>14.981999999999999</v>
      </c>
      <c r="L46" s="10">
        <v>58.954329999999999</v>
      </c>
      <c r="M46" s="2">
        <f t="shared" si="4"/>
        <v>32.82046555248764</v>
      </c>
      <c r="N46" s="1">
        <v>70.739000000000004</v>
      </c>
      <c r="O46" s="2">
        <f t="shared" si="9"/>
        <v>8.0089100366949424</v>
      </c>
      <c r="P46" s="2">
        <f t="shared" si="2"/>
        <v>5293.460208944789</v>
      </c>
      <c r="Q46" s="10">
        <v>110.44485</v>
      </c>
      <c r="R46" s="10">
        <v>53.366019999999999</v>
      </c>
      <c r="S46" s="2">
        <f t="shared" si="3"/>
        <v>99.975728228901929</v>
      </c>
      <c r="T46" s="1">
        <v>47.38</v>
      </c>
      <c r="U46" s="2"/>
      <c r="V46" s="11">
        <v>6.3</v>
      </c>
      <c r="W46" s="1">
        <v>109.39700000000001</v>
      </c>
      <c r="X46" s="2">
        <f t="shared" si="6"/>
        <v>22.606368157841118</v>
      </c>
      <c r="Y46">
        <v>47000</v>
      </c>
      <c r="Z46">
        <v>1051321</v>
      </c>
      <c r="AA46" s="2">
        <f t="shared" si="7"/>
        <v>9.7123257805838588</v>
      </c>
    </row>
    <row r="47" spans="1:27" x14ac:dyDescent="0.2">
      <c r="A47">
        <v>1958</v>
      </c>
      <c r="B47">
        <v>2</v>
      </c>
      <c r="C47" s="1">
        <v>3141.2240000000002</v>
      </c>
      <c r="D47" s="8">
        <v>3258.4537581152499</v>
      </c>
      <c r="E47" s="2">
        <f t="shared" si="5"/>
        <v>-3.5977112709758896</v>
      </c>
      <c r="F47" s="1">
        <v>28.93</v>
      </c>
      <c r="G47" s="1">
        <v>29.533000000000001</v>
      </c>
      <c r="H47" s="9">
        <v>0.94</v>
      </c>
      <c r="I47" s="7">
        <f t="shared" si="8"/>
        <v>0.94</v>
      </c>
      <c r="J47" s="1">
        <v>292.81900000000002</v>
      </c>
      <c r="K47" s="1">
        <v>15.025</v>
      </c>
      <c r="L47" s="10">
        <v>59.108260000000001</v>
      </c>
      <c r="M47" s="2">
        <f t="shared" si="4"/>
        <v>32.971339974712677</v>
      </c>
      <c r="N47" s="1">
        <v>69.3</v>
      </c>
      <c r="O47" s="2">
        <f t="shared" si="9"/>
        <v>7.8031612028167174</v>
      </c>
      <c r="P47" s="2">
        <f t="shared" si="2"/>
        <v>5314.3570797042585</v>
      </c>
      <c r="Q47" s="10">
        <v>110.56482</v>
      </c>
      <c r="R47" s="10">
        <v>53.192509999999999</v>
      </c>
      <c r="S47" s="2">
        <f t="shared" si="3"/>
        <v>99.499127423108035</v>
      </c>
      <c r="T47" s="1">
        <v>47.487000000000002</v>
      </c>
      <c r="U47" s="2"/>
      <c r="V47" s="11">
        <v>7.4</v>
      </c>
      <c r="W47" s="1">
        <v>111.383</v>
      </c>
      <c r="X47" s="2">
        <f t="shared" si="6"/>
        <v>22.750600704837307</v>
      </c>
      <c r="Y47">
        <v>47975</v>
      </c>
      <c r="Z47">
        <v>1079021</v>
      </c>
      <c r="AA47" s="2">
        <f t="shared" si="7"/>
        <v>9.7991620697464583</v>
      </c>
    </row>
    <row r="48" spans="1:27" x14ac:dyDescent="0.2">
      <c r="A48">
        <v>1958</v>
      </c>
      <c r="B48">
        <v>3</v>
      </c>
      <c r="C48" s="1">
        <v>3213.884</v>
      </c>
      <c r="D48" s="8">
        <v>3287.0858028236371</v>
      </c>
      <c r="E48" s="2">
        <f t="shared" si="5"/>
        <v>-2.2269513853503953</v>
      </c>
      <c r="F48" s="1">
        <v>28.913</v>
      </c>
      <c r="G48" s="1">
        <v>29.632999999999999</v>
      </c>
      <c r="H48" s="9">
        <v>1.32</v>
      </c>
      <c r="I48" s="7">
        <f t="shared" si="8"/>
        <v>1.32</v>
      </c>
      <c r="J48" s="1">
        <v>297.89299999999997</v>
      </c>
      <c r="K48" s="1">
        <v>15.117000000000001</v>
      </c>
      <c r="L48" s="10">
        <v>59.271920000000001</v>
      </c>
      <c r="M48" s="2">
        <f t="shared" si="4"/>
        <v>33.246481429825963</v>
      </c>
      <c r="N48" s="1">
        <v>70.451999999999998</v>
      </c>
      <c r="O48" s="2">
        <f t="shared" si="9"/>
        <v>7.8628269536179056</v>
      </c>
      <c r="P48" s="2">
        <f t="shared" si="2"/>
        <v>5422.2707818474582</v>
      </c>
      <c r="Q48" s="10">
        <v>111.07492000000001</v>
      </c>
      <c r="R48" s="10">
        <v>53.391170000000002</v>
      </c>
      <c r="S48" s="2">
        <f t="shared" si="3"/>
        <v>100.05445979236711</v>
      </c>
      <c r="T48" s="1">
        <v>48.616</v>
      </c>
      <c r="U48" s="2"/>
      <c r="V48" s="11">
        <v>7.3</v>
      </c>
      <c r="W48" s="1">
        <v>113.98399999999999</v>
      </c>
      <c r="X48" s="2">
        <f t="shared" si="6"/>
        <v>22.93861750667137</v>
      </c>
      <c r="Y48">
        <v>47200</v>
      </c>
      <c r="Z48">
        <v>1127019</v>
      </c>
      <c r="AA48" s="2">
        <f t="shared" si="7"/>
        <v>9.4987256660135522</v>
      </c>
    </row>
    <row r="49" spans="1:27" x14ac:dyDescent="0.2">
      <c r="A49">
        <v>1958</v>
      </c>
      <c r="B49">
        <v>4</v>
      </c>
      <c r="C49" s="1">
        <v>3289.0320000000002</v>
      </c>
      <c r="D49" s="8">
        <v>3317.4323910752519</v>
      </c>
      <c r="E49" s="2">
        <f t="shared" si="5"/>
        <v>-0.8560955500300782</v>
      </c>
      <c r="F49" s="1">
        <v>28.943000000000001</v>
      </c>
      <c r="G49" s="1">
        <v>29.8</v>
      </c>
      <c r="H49" s="9">
        <v>2.16</v>
      </c>
      <c r="I49" s="7">
        <f t="shared" si="8"/>
        <v>2.16</v>
      </c>
      <c r="J49" s="1">
        <v>301.82299999999998</v>
      </c>
      <c r="K49" s="1">
        <v>15.189</v>
      </c>
      <c r="L49" s="10">
        <v>59.499429999999997</v>
      </c>
      <c r="M49" s="2">
        <f t="shared" si="4"/>
        <v>33.397222054362977</v>
      </c>
      <c r="N49" s="1">
        <v>74.766000000000005</v>
      </c>
      <c r="O49" s="2">
        <f t="shared" si="9"/>
        <v>8.2729835172153976</v>
      </c>
      <c r="P49" s="2">
        <f t="shared" si="2"/>
        <v>5527.8378297069403</v>
      </c>
      <c r="Q49" s="10">
        <v>111.61623</v>
      </c>
      <c r="R49" s="10">
        <v>53.830869999999997</v>
      </c>
      <c r="S49" s="2">
        <f t="shared" si="3"/>
        <v>100.98245927767879</v>
      </c>
      <c r="T49" s="1">
        <v>48.764000000000003</v>
      </c>
      <c r="U49" s="2"/>
      <c r="V49" s="11">
        <v>6.4</v>
      </c>
      <c r="W49" s="1">
        <v>117.17700000000001</v>
      </c>
      <c r="X49" s="2">
        <f t="shared" si="6"/>
        <v>23.254719855118633</v>
      </c>
      <c r="Y49">
        <v>48477</v>
      </c>
      <c r="Z49">
        <v>1167937</v>
      </c>
      <c r="AA49" s="2">
        <f t="shared" si="7"/>
        <v>9.6206512747090791</v>
      </c>
    </row>
    <row r="50" spans="1:27" x14ac:dyDescent="0.2">
      <c r="A50">
        <v>1959</v>
      </c>
      <c r="B50">
        <v>1</v>
      </c>
      <c r="C50" s="1">
        <v>3352.1289999999999</v>
      </c>
      <c r="D50" s="8">
        <v>3348.8641756587349</v>
      </c>
      <c r="E50" s="2">
        <f t="shared" si="5"/>
        <v>9.7490497375063434E-2</v>
      </c>
      <c r="F50" s="1">
        <v>28.992999999999999</v>
      </c>
      <c r="G50" s="1">
        <v>29.933</v>
      </c>
      <c r="H50" s="9">
        <v>2.57</v>
      </c>
      <c r="I50" s="7">
        <f t="shared" si="8"/>
        <v>2.57</v>
      </c>
      <c r="J50" s="1">
        <v>309.44900000000001</v>
      </c>
      <c r="K50" s="1">
        <v>15.224</v>
      </c>
      <c r="L50" s="10">
        <v>59.723820000000003</v>
      </c>
      <c r="M50" s="2">
        <f t="shared" si="4"/>
        <v>34.033979303563875</v>
      </c>
      <c r="N50" s="1">
        <v>79.290000000000006</v>
      </c>
      <c r="O50" s="2">
        <f t="shared" si="9"/>
        <v>8.7205136193026291</v>
      </c>
      <c r="P50" s="2">
        <f t="shared" si="2"/>
        <v>5612.7170030316202</v>
      </c>
      <c r="Q50" s="10">
        <v>112.00342999999999</v>
      </c>
      <c r="R50" s="10">
        <v>54.205300000000001</v>
      </c>
      <c r="S50" s="2">
        <f t="shared" si="3"/>
        <v>101.65423986910079</v>
      </c>
      <c r="T50" s="1">
        <v>49.158000000000001</v>
      </c>
      <c r="U50" s="2"/>
      <c r="V50" s="11">
        <v>5.8</v>
      </c>
      <c r="W50" s="1">
        <v>120.39</v>
      </c>
      <c r="X50" s="2">
        <f t="shared" si="6"/>
        <v>23.61370348460758</v>
      </c>
      <c r="Y50">
        <v>47477</v>
      </c>
      <c r="Z50">
        <v>1184352</v>
      </c>
      <c r="AA50" s="2">
        <f t="shared" si="7"/>
        <v>9.312300027732487</v>
      </c>
    </row>
    <row r="51" spans="1:27" x14ac:dyDescent="0.2">
      <c r="A51">
        <v>1959</v>
      </c>
      <c r="B51">
        <v>2</v>
      </c>
      <c r="C51" s="1">
        <v>3427.6669999999999</v>
      </c>
      <c r="D51" s="8">
        <v>3382.3844990501889</v>
      </c>
      <c r="E51" s="2">
        <f t="shared" si="5"/>
        <v>1.3387744936309565</v>
      </c>
      <c r="F51" s="1">
        <v>29.042999999999999</v>
      </c>
      <c r="G51" s="1">
        <v>30.1</v>
      </c>
      <c r="H51" s="9">
        <v>3.08</v>
      </c>
      <c r="I51" s="7">
        <f t="shared" si="8"/>
        <v>3.08</v>
      </c>
      <c r="J51" s="1">
        <v>315.505</v>
      </c>
      <c r="K51" s="1">
        <v>15.247999999999999</v>
      </c>
      <c r="L51" s="10">
        <v>59.944920000000003</v>
      </c>
      <c r="M51" s="2">
        <f t="shared" si="4"/>
        <v>34.517630696696955</v>
      </c>
      <c r="N51" s="1">
        <v>82.093000000000004</v>
      </c>
      <c r="O51" s="2">
        <f t="shared" si="9"/>
        <v>8.9813342317362412</v>
      </c>
      <c r="P51" s="2">
        <f t="shared" si="2"/>
        <v>5718.0274825623255</v>
      </c>
      <c r="Q51" s="10">
        <v>112.33992000000001</v>
      </c>
      <c r="R51" s="10">
        <v>54.910910000000001</v>
      </c>
      <c r="S51" s="2">
        <f t="shared" si="3"/>
        <v>102.90592157812873</v>
      </c>
      <c r="T51" s="1">
        <v>49.491999999999997</v>
      </c>
      <c r="U51" s="2"/>
      <c r="V51" s="11">
        <v>5.0999999999999996</v>
      </c>
      <c r="W51" s="1">
        <v>123.583</v>
      </c>
      <c r="X51" s="2">
        <f t="shared" si="6"/>
        <v>23.96198957935788</v>
      </c>
      <c r="Y51">
        <v>47758</v>
      </c>
      <c r="Z51">
        <v>1217068</v>
      </c>
      <c r="AA51" s="2">
        <f t="shared" si="7"/>
        <v>9.2599847740463801</v>
      </c>
    </row>
    <row r="52" spans="1:27" x14ac:dyDescent="0.2">
      <c r="A52">
        <v>1959</v>
      </c>
      <c r="B52">
        <v>3</v>
      </c>
      <c r="C52" s="1">
        <v>3430.0569999999998</v>
      </c>
      <c r="D52" s="8">
        <v>3418.3200692733531</v>
      </c>
      <c r="E52" s="2">
        <f t="shared" si="5"/>
        <v>0.34335376701988274</v>
      </c>
      <c r="F52" s="1">
        <v>29.193000000000001</v>
      </c>
      <c r="G52" s="1">
        <v>30.233000000000001</v>
      </c>
      <c r="H52" s="9">
        <v>3.58</v>
      </c>
      <c r="I52" s="7">
        <f t="shared" si="8"/>
        <v>3.58</v>
      </c>
      <c r="J52" s="1">
        <v>320.72500000000002</v>
      </c>
      <c r="K52" s="1">
        <v>15.307</v>
      </c>
      <c r="L52" s="10">
        <v>60.159239999999997</v>
      </c>
      <c r="M52" s="2">
        <f t="shared" si="4"/>
        <v>34.828950694240561</v>
      </c>
      <c r="N52" s="1">
        <v>83.221999999999994</v>
      </c>
      <c r="O52" s="2">
        <f t="shared" si="9"/>
        <v>9.0374462068004924</v>
      </c>
      <c r="P52" s="2">
        <f t="shared" si="2"/>
        <v>5701.6295418625641</v>
      </c>
      <c r="Q52" s="10">
        <v>111.98783</v>
      </c>
      <c r="R52" s="10">
        <v>54.99823</v>
      </c>
      <c r="S52" s="2">
        <f t="shared" si="3"/>
        <v>102.38048937355094</v>
      </c>
      <c r="T52" s="1">
        <v>49.523000000000003</v>
      </c>
      <c r="U52" s="2"/>
      <c r="V52" s="11">
        <v>5.3</v>
      </c>
      <c r="W52" s="1">
        <v>126.952</v>
      </c>
      <c r="X52" s="2">
        <f t="shared" si="6"/>
        <v>24.262566578144643</v>
      </c>
      <c r="Y52">
        <v>47500</v>
      </c>
      <c r="Z52">
        <v>1230041</v>
      </c>
      <c r="AA52" s="2">
        <f t="shared" si="7"/>
        <v>9.0780130479383594</v>
      </c>
    </row>
    <row r="53" spans="1:27" x14ac:dyDescent="0.2">
      <c r="A53">
        <v>1959</v>
      </c>
      <c r="B53">
        <v>4</v>
      </c>
      <c r="C53" s="1">
        <v>3439.8319999999999</v>
      </c>
      <c r="D53" s="8">
        <v>3454.7724787691509</v>
      </c>
      <c r="E53" s="2">
        <f t="shared" si="5"/>
        <v>-0.43245912316848267</v>
      </c>
      <c r="F53" s="1">
        <v>29.37</v>
      </c>
      <c r="G53" s="1">
        <v>30.433</v>
      </c>
      <c r="H53" s="9">
        <v>3.99</v>
      </c>
      <c r="I53" s="7">
        <f t="shared" si="8"/>
        <v>3.99</v>
      </c>
      <c r="J53" s="1">
        <v>322.84199999999998</v>
      </c>
      <c r="K53" s="1">
        <v>15.367000000000001</v>
      </c>
      <c r="L53" s="10">
        <v>60.350490000000001</v>
      </c>
      <c r="M53" s="2">
        <f t="shared" si="4"/>
        <v>34.811291604910629</v>
      </c>
      <c r="N53" s="1">
        <v>82.403999999999996</v>
      </c>
      <c r="O53" s="2">
        <f t="shared" si="9"/>
        <v>8.8854290129879487</v>
      </c>
      <c r="P53" s="2">
        <f t="shared" si="2"/>
        <v>5699.7581958323781</v>
      </c>
      <c r="Q53" s="10">
        <v>111.73132</v>
      </c>
      <c r="R53" s="10">
        <v>55.0426</v>
      </c>
      <c r="S53" s="2">
        <f t="shared" si="3"/>
        <v>101.90443116919184</v>
      </c>
      <c r="T53" s="1">
        <v>49.692999999999998</v>
      </c>
      <c r="U53" s="2"/>
      <c r="V53" s="11">
        <v>5.6</v>
      </c>
      <c r="W53" s="1">
        <v>130.09899999999999</v>
      </c>
      <c r="X53" s="2">
        <f t="shared" si="6"/>
        <v>24.505604260219389</v>
      </c>
      <c r="Y53">
        <v>48523</v>
      </c>
      <c r="Z53">
        <v>1272933</v>
      </c>
      <c r="AA53" s="2">
        <f t="shared" si="7"/>
        <v>9.1398506946142994</v>
      </c>
    </row>
    <row r="54" spans="1:27" x14ac:dyDescent="0.2">
      <c r="A54">
        <v>1960</v>
      </c>
      <c r="B54">
        <v>1</v>
      </c>
      <c r="C54" s="1">
        <v>3517.181</v>
      </c>
      <c r="D54" s="8">
        <v>3491.8094233443749</v>
      </c>
      <c r="E54" s="2">
        <f t="shared" si="5"/>
        <v>0.72660255986494171</v>
      </c>
      <c r="F54" s="1">
        <v>29.396999999999998</v>
      </c>
      <c r="G54" s="1">
        <v>30.567</v>
      </c>
      <c r="H54" s="9">
        <v>3.93</v>
      </c>
      <c r="I54" s="7">
        <f t="shared" si="8"/>
        <v>3.93</v>
      </c>
      <c r="J54" s="1">
        <v>326.36399999999998</v>
      </c>
      <c r="K54" s="1">
        <v>15.428000000000001</v>
      </c>
      <c r="L54" s="10">
        <v>60.761609999999997</v>
      </c>
      <c r="M54" s="2">
        <f t="shared" si="4"/>
        <v>34.814755079588835</v>
      </c>
      <c r="N54" s="1">
        <v>85.275999999999996</v>
      </c>
      <c r="O54" s="2">
        <f t="shared" si="9"/>
        <v>9.0967847377989521</v>
      </c>
      <c r="P54" s="2">
        <f t="shared" si="2"/>
        <v>5788.4921087509038</v>
      </c>
      <c r="Q54" s="10">
        <v>111.49333</v>
      </c>
      <c r="R54" s="10">
        <v>55.285060000000001</v>
      </c>
      <c r="S54" s="2">
        <f t="shared" si="3"/>
        <v>101.44424149804129</v>
      </c>
      <c r="T54" s="1">
        <v>50.712000000000003</v>
      </c>
      <c r="U54" s="2"/>
      <c r="V54" s="11">
        <v>5.0999999999999996</v>
      </c>
      <c r="W54" s="1">
        <v>133.06700000000001</v>
      </c>
      <c r="X54" s="2">
        <f t="shared" si="6"/>
        <v>24.700753571902752</v>
      </c>
      <c r="Y54">
        <v>46653</v>
      </c>
      <c r="Z54">
        <v>1256599</v>
      </c>
      <c r="AA54" s="2">
        <f t="shared" si="7"/>
        <v>8.6600303335160405</v>
      </c>
    </row>
    <row r="55" spans="1:27" x14ac:dyDescent="0.2">
      <c r="A55">
        <v>1960</v>
      </c>
      <c r="B55">
        <v>2</v>
      </c>
      <c r="C55" s="1">
        <v>3498.2460000000001</v>
      </c>
      <c r="D55" s="8">
        <v>3527.851816115834</v>
      </c>
      <c r="E55" s="2">
        <f t="shared" si="5"/>
        <v>-0.83920237183969792</v>
      </c>
      <c r="F55" s="1">
        <v>29.573</v>
      </c>
      <c r="G55" s="1">
        <v>30.632999999999999</v>
      </c>
      <c r="H55" s="9">
        <v>3.7</v>
      </c>
      <c r="I55" s="7">
        <f t="shared" si="8"/>
        <v>3.7</v>
      </c>
      <c r="J55" s="1">
        <v>332.20800000000003</v>
      </c>
      <c r="K55" s="1">
        <v>15.467000000000001</v>
      </c>
      <c r="L55" s="10">
        <v>60.932899999999997</v>
      </c>
      <c r="M55" s="2">
        <f t="shared" si="4"/>
        <v>35.249434408140843</v>
      </c>
      <c r="N55" s="1">
        <v>83.872</v>
      </c>
      <c r="O55" s="2">
        <f t="shared" si="9"/>
        <v>8.8993659474774489</v>
      </c>
      <c r="P55" s="2">
        <f t="shared" si="2"/>
        <v>5741.1447674409064</v>
      </c>
      <c r="Q55" s="10">
        <v>111.54989999999999</v>
      </c>
      <c r="R55" s="10">
        <v>56.003959999999999</v>
      </c>
      <c r="S55" s="2">
        <f t="shared" si="3"/>
        <v>102.52648630877572</v>
      </c>
      <c r="T55" s="1">
        <v>50.734999999999999</v>
      </c>
      <c r="U55" s="2"/>
      <c r="V55" s="11">
        <v>5.2</v>
      </c>
      <c r="W55" s="1">
        <v>135.59100000000001</v>
      </c>
      <c r="X55" s="2">
        <f t="shared" si="6"/>
        <v>24.849316261405637</v>
      </c>
      <c r="Y55">
        <v>47465</v>
      </c>
      <c r="Z55">
        <v>1278707</v>
      </c>
      <c r="AA55" s="2">
        <f t="shared" si="7"/>
        <v>8.6987543151655977</v>
      </c>
    </row>
    <row r="56" spans="1:27" x14ac:dyDescent="0.2">
      <c r="A56">
        <v>1960</v>
      </c>
      <c r="B56">
        <v>3</v>
      </c>
      <c r="C56" s="1">
        <v>3515.3850000000002</v>
      </c>
      <c r="D56" s="8">
        <v>3563.3197684868651</v>
      </c>
      <c r="E56" s="2">
        <f t="shared" si="5"/>
        <v>-1.3452278100547832</v>
      </c>
      <c r="F56" s="1">
        <v>29.59</v>
      </c>
      <c r="G56" s="1">
        <v>30.6</v>
      </c>
      <c r="H56" s="9">
        <v>2.94</v>
      </c>
      <c r="I56" s="7">
        <f t="shared" si="8"/>
        <v>2.94</v>
      </c>
      <c r="J56" s="1">
        <v>332.12599999999998</v>
      </c>
      <c r="K56" s="1">
        <v>15.52</v>
      </c>
      <c r="L56" s="10">
        <v>61.127789999999997</v>
      </c>
      <c r="M56" s="2">
        <f t="shared" si="4"/>
        <v>35.008416195024587</v>
      </c>
      <c r="N56" s="1">
        <v>82.057000000000002</v>
      </c>
      <c r="O56" s="2">
        <f t="shared" si="9"/>
        <v>8.6493848952359436</v>
      </c>
      <c r="P56" s="2">
        <f t="shared" si="2"/>
        <v>5750.8786102033146</v>
      </c>
      <c r="Q56" s="10">
        <v>111.66987</v>
      </c>
      <c r="R56" s="10">
        <v>55.972020000000001</v>
      </c>
      <c r="S56" s="2">
        <f t="shared" si="3"/>
        <v>102.25117245425363</v>
      </c>
      <c r="T56" s="1">
        <v>51.003999999999998</v>
      </c>
      <c r="U56" s="2"/>
      <c r="V56" s="11">
        <v>5.5</v>
      </c>
      <c r="W56" s="1">
        <v>138.517</v>
      </c>
      <c r="X56" s="2">
        <f t="shared" si="6"/>
        <v>25.047048855735021</v>
      </c>
      <c r="Y56">
        <v>47356</v>
      </c>
      <c r="Z56">
        <v>1267369</v>
      </c>
      <c r="AA56" s="2">
        <f t="shared" si="7"/>
        <v>8.5630503520303485</v>
      </c>
    </row>
    <row r="57" spans="1:27" x14ac:dyDescent="0.2">
      <c r="A57">
        <v>1960</v>
      </c>
      <c r="B57">
        <v>4</v>
      </c>
      <c r="C57" s="1">
        <v>3470.2779999999998</v>
      </c>
      <c r="D57" s="8">
        <v>3597.5104219553691</v>
      </c>
      <c r="E57" s="2">
        <f t="shared" si="5"/>
        <v>-3.5366797321524923</v>
      </c>
      <c r="F57" s="1">
        <v>29.78</v>
      </c>
      <c r="G57" s="1">
        <v>30.766999999999999</v>
      </c>
      <c r="H57" s="9">
        <v>2.2999999999999998</v>
      </c>
      <c r="I57" s="7">
        <f t="shared" si="8"/>
        <v>2.2999999999999998</v>
      </c>
      <c r="J57" s="1">
        <v>334.024</v>
      </c>
      <c r="K57" s="1">
        <v>15.566000000000001</v>
      </c>
      <c r="L57" s="10">
        <v>61.342979999999997</v>
      </c>
      <c r="M57" s="2">
        <f t="shared" si="4"/>
        <v>34.981286425784333</v>
      </c>
      <c r="N57" s="1">
        <v>81.775000000000006</v>
      </c>
      <c r="O57" s="2">
        <f t="shared" si="9"/>
        <v>8.5640394027630187</v>
      </c>
      <c r="P57" s="2">
        <f t="shared" si="2"/>
        <v>5657.1721817231564</v>
      </c>
      <c r="Q57" s="10">
        <v>111.22024</v>
      </c>
      <c r="R57" s="10">
        <v>55.816040000000001</v>
      </c>
      <c r="S57" s="2">
        <f t="shared" si="3"/>
        <v>101.19940969039327</v>
      </c>
      <c r="T57" s="1">
        <v>50.889000000000003</v>
      </c>
      <c r="U57" s="2"/>
      <c r="V57" s="11">
        <v>6.3</v>
      </c>
      <c r="W57" s="1">
        <v>141.37799999999999</v>
      </c>
      <c r="X57" s="2">
        <f t="shared" si="6"/>
        <v>25.246591134989021</v>
      </c>
      <c r="Y57">
        <v>47334</v>
      </c>
      <c r="Z57">
        <v>1328259</v>
      </c>
      <c r="AA57" s="2">
        <f t="shared" si="7"/>
        <v>8.4526740000818403</v>
      </c>
    </row>
    <row r="58" spans="1:27" x14ac:dyDescent="0.2">
      <c r="A58">
        <v>1961</v>
      </c>
      <c r="B58">
        <v>1</v>
      </c>
      <c r="C58" s="1">
        <v>3493.703</v>
      </c>
      <c r="D58" s="8">
        <v>3631.09734556173</v>
      </c>
      <c r="E58" s="2">
        <f t="shared" si="5"/>
        <v>-3.7838243507755664</v>
      </c>
      <c r="F58" s="1">
        <v>29.84</v>
      </c>
      <c r="G58" s="1">
        <v>30.832999999999998</v>
      </c>
      <c r="H58" s="9">
        <v>2</v>
      </c>
      <c r="I58" s="7">
        <f t="shared" si="8"/>
        <v>2</v>
      </c>
      <c r="J58" s="1">
        <v>334.52</v>
      </c>
      <c r="K58" s="1">
        <v>15.6</v>
      </c>
      <c r="L58" s="10">
        <v>61.566859999999998</v>
      </c>
      <c r="M58" s="2">
        <f t="shared" si="4"/>
        <v>34.829760269712864</v>
      </c>
      <c r="N58" s="1">
        <v>80.926000000000002</v>
      </c>
      <c r="O58" s="2">
        <f t="shared" si="9"/>
        <v>8.4259033229307185</v>
      </c>
      <c r="P58" s="2">
        <f t="shared" si="2"/>
        <v>5674.6486665066241</v>
      </c>
      <c r="Q58" s="10">
        <v>110.98226</v>
      </c>
      <c r="R58" s="10">
        <v>55.729849999999999</v>
      </c>
      <c r="S58" s="2">
        <f t="shared" si="3"/>
        <v>100.46029150197037</v>
      </c>
      <c r="T58" s="1">
        <v>51.235999999999997</v>
      </c>
      <c r="U58" s="13">
        <v>5.0974503219293998</v>
      </c>
      <c r="V58" s="11">
        <v>6.8</v>
      </c>
      <c r="W58" s="1">
        <v>144.15899999999999</v>
      </c>
      <c r="X58" s="2">
        <f t="shared" si="6"/>
        <v>25.449500960795547</v>
      </c>
      <c r="Y58">
        <v>45244</v>
      </c>
      <c r="Z58">
        <v>1374882</v>
      </c>
      <c r="AA58" s="2">
        <f t="shared" si="7"/>
        <v>7.9872725356740375</v>
      </c>
    </row>
    <row r="59" spans="1:27" x14ac:dyDescent="0.2">
      <c r="A59">
        <v>1961</v>
      </c>
      <c r="B59">
        <v>2</v>
      </c>
      <c r="C59" s="1">
        <v>3553.0210000000002</v>
      </c>
      <c r="D59" s="8">
        <v>3662.763437332922</v>
      </c>
      <c r="E59" s="2">
        <f t="shared" si="5"/>
        <v>-2.9961650325097677</v>
      </c>
      <c r="F59" s="1">
        <v>29.83</v>
      </c>
      <c r="G59" s="1">
        <v>30.933</v>
      </c>
      <c r="H59" s="9">
        <v>1.73</v>
      </c>
      <c r="I59" s="7">
        <f t="shared" si="8"/>
        <v>1.73</v>
      </c>
      <c r="J59" s="1">
        <v>339.45499999999998</v>
      </c>
      <c r="K59" s="1">
        <v>15.635999999999999</v>
      </c>
      <c r="L59" s="10">
        <v>61.765560000000001</v>
      </c>
      <c r="M59" s="2">
        <f t="shared" si="4"/>
        <v>35.148772674063373</v>
      </c>
      <c r="N59" s="1">
        <v>82.316000000000003</v>
      </c>
      <c r="O59" s="2">
        <f t="shared" si="9"/>
        <v>8.5233871100387404</v>
      </c>
      <c r="P59" s="2">
        <f t="shared" si="2"/>
        <v>5752.4306425781624</v>
      </c>
      <c r="Q59" s="10">
        <v>110.94325000000001</v>
      </c>
      <c r="R59" s="10">
        <v>55.617379999999997</v>
      </c>
      <c r="S59" s="2">
        <f t="shared" si="3"/>
        <v>99.89989394874749</v>
      </c>
      <c r="T59" s="1">
        <v>51.972999999999999</v>
      </c>
      <c r="U59" s="13">
        <v>5.3192374935602897</v>
      </c>
      <c r="V59" s="11">
        <v>7</v>
      </c>
      <c r="W59" s="1">
        <v>146.81200000000001</v>
      </c>
      <c r="X59" s="2">
        <f t="shared" si="6"/>
        <v>25.634628205421194</v>
      </c>
      <c r="Y59">
        <v>46306</v>
      </c>
      <c r="Z59">
        <v>1391511</v>
      </c>
      <c r="AA59" s="2">
        <f t="shared" si="7"/>
        <v>8.0854228106710195</v>
      </c>
    </row>
    <row r="60" spans="1:27" x14ac:dyDescent="0.2">
      <c r="A60">
        <v>1961</v>
      </c>
      <c r="B60">
        <v>3</v>
      </c>
      <c r="C60" s="1">
        <v>3621.252</v>
      </c>
      <c r="D60" s="8">
        <v>3695.587694750991</v>
      </c>
      <c r="E60" s="2">
        <f t="shared" si="5"/>
        <v>-2.0114715409560779</v>
      </c>
      <c r="F60" s="1">
        <v>29.946999999999999</v>
      </c>
      <c r="G60" s="1">
        <v>31.067</v>
      </c>
      <c r="H60" s="9">
        <v>1.68</v>
      </c>
      <c r="I60" s="7">
        <f t="shared" si="8"/>
        <v>1.68</v>
      </c>
      <c r="J60" s="1">
        <v>342.33199999999999</v>
      </c>
      <c r="K60" s="1">
        <v>15.676</v>
      </c>
      <c r="L60" s="10">
        <v>61.955419999999997</v>
      </c>
      <c r="M60" s="2">
        <f t="shared" si="4"/>
        <v>35.247874793859189</v>
      </c>
      <c r="N60" s="1">
        <v>84.260999999999996</v>
      </c>
      <c r="O60" s="2">
        <f t="shared" si="9"/>
        <v>8.6758502798609793</v>
      </c>
      <c r="P60" s="2">
        <f t="shared" si="2"/>
        <v>5844.9317267157585</v>
      </c>
      <c r="Q60" s="10">
        <v>111.10905</v>
      </c>
      <c r="R60" s="10">
        <v>55.66966</v>
      </c>
      <c r="S60" s="2">
        <f t="shared" si="3"/>
        <v>99.836350660248939</v>
      </c>
      <c r="T60" s="1">
        <v>52.158999999999999</v>
      </c>
      <c r="U60" s="13">
        <v>5.2840151218457301</v>
      </c>
      <c r="V60" s="11">
        <v>6.8</v>
      </c>
      <c r="W60" s="1">
        <v>150.11099999999999</v>
      </c>
      <c r="X60" s="2">
        <f t="shared" si="6"/>
        <v>25.911571370158875</v>
      </c>
      <c r="Y60">
        <v>46157</v>
      </c>
      <c r="Z60">
        <v>1423621</v>
      </c>
      <c r="AA60" s="2">
        <f t="shared" si="7"/>
        <v>7.9674400925476698</v>
      </c>
    </row>
    <row r="61" spans="1:27" x14ac:dyDescent="0.2">
      <c r="A61">
        <v>1961</v>
      </c>
      <c r="B61">
        <v>4</v>
      </c>
      <c r="C61" s="1">
        <v>3692.2890000000002</v>
      </c>
      <c r="D61" s="8">
        <v>3729.378782068824</v>
      </c>
      <c r="E61" s="2">
        <f t="shared" si="5"/>
        <v>-0.99452976584611941</v>
      </c>
      <c r="F61" s="1">
        <v>29.99</v>
      </c>
      <c r="G61" s="1">
        <v>31.167000000000002</v>
      </c>
      <c r="H61" s="9">
        <v>2.4</v>
      </c>
      <c r="I61" s="7">
        <f t="shared" si="8"/>
        <v>2.4</v>
      </c>
      <c r="J61" s="1">
        <v>349.59300000000002</v>
      </c>
      <c r="K61" s="1">
        <v>15.725</v>
      </c>
      <c r="L61" s="10">
        <v>62.053820000000002</v>
      </c>
      <c r="M61" s="2">
        <f t="shared" si="4"/>
        <v>35.826431501517874</v>
      </c>
      <c r="N61" s="1">
        <v>86.935000000000002</v>
      </c>
      <c r="O61" s="2">
        <f t="shared" si="9"/>
        <v>8.9091338287221316</v>
      </c>
      <c r="P61" s="2">
        <f t="shared" si="2"/>
        <v>5950.1397335409811</v>
      </c>
      <c r="Q61" s="10">
        <v>111.52357000000001</v>
      </c>
      <c r="R61" s="10">
        <v>55.923699999999997</v>
      </c>
      <c r="S61" s="2">
        <f t="shared" si="3"/>
        <v>100.50647440574971</v>
      </c>
      <c r="T61" s="1">
        <v>52.466999999999999</v>
      </c>
      <c r="U61" s="13">
        <v>5.2735053995618504</v>
      </c>
      <c r="V61" s="11">
        <v>6.2</v>
      </c>
      <c r="W61" s="1">
        <v>154.02699999999999</v>
      </c>
      <c r="X61" s="2">
        <f t="shared" si="6"/>
        <v>26.264534438613151</v>
      </c>
      <c r="Y61">
        <v>48537</v>
      </c>
      <c r="Z61">
        <v>1461375</v>
      </c>
      <c r="AA61" s="2">
        <f t="shared" si="7"/>
        <v>8.2764820975995548</v>
      </c>
    </row>
    <row r="62" spans="1:27" x14ac:dyDescent="0.2">
      <c r="A62">
        <v>1962</v>
      </c>
      <c r="B62">
        <v>1</v>
      </c>
      <c r="C62" s="1">
        <v>3758.1469999999999</v>
      </c>
      <c r="D62" s="8">
        <v>3765.7978117745511</v>
      </c>
      <c r="E62" s="2">
        <f t="shared" si="5"/>
        <v>-0.20316576080184889</v>
      </c>
      <c r="F62" s="1">
        <v>30.106999999999999</v>
      </c>
      <c r="G62" s="1">
        <v>31.233000000000001</v>
      </c>
      <c r="H62" s="9">
        <v>2.46</v>
      </c>
      <c r="I62" s="7">
        <f t="shared" si="8"/>
        <v>2.46</v>
      </c>
      <c r="J62" s="1">
        <v>354.822</v>
      </c>
      <c r="K62" s="1">
        <v>15.805999999999999</v>
      </c>
      <c r="L62" s="10">
        <v>62.15222</v>
      </c>
      <c r="M62" s="2">
        <f t="shared" si="4"/>
        <v>36.118683832239263</v>
      </c>
      <c r="N62" s="1">
        <v>88.665999999999997</v>
      </c>
      <c r="O62" s="2">
        <f t="shared" si="9"/>
        <v>9.0256501025002009</v>
      </c>
      <c r="P62" s="2">
        <f t="shared" si="2"/>
        <v>6046.6818401659666</v>
      </c>
      <c r="Q62" s="10">
        <v>111.24462</v>
      </c>
      <c r="R62" s="10">
        <v>56.273829999999997</v>
      </c>
      <c r="S62" s="2">
        <f t="shared" si="3"/>
        <v>100.72304471657809</v>
      </c>
      <c r="T62" s="1">
        <v>53.095999999999997</v>
      </c>
      <c r="U62" s="13">
        <v>5.1230363118364304</v>
      </c>
      <c r="V62" s="11">
        <v>5.6</v>
      </c>
      <c r="W62" s="1">
        <v>157.04499999999999</v>
      </c>
      <c r="X62" s="2">
        <f t="shared" si="6"/>
        <v>26.384273336378065</v>
      </c>
      <c r="Y62">
        <v>46930</v>
      </c>
      <c r="Z62">
        <v>1468430</v>
      </c>
      <c r="AA62" s="2">
        <f t="shared" si="7"/>
        <v>7.8844531674120342</v>
      </c>
    </row>
    <row r="63" spans="1:27" x14ac:dyDescent="0.2">
      <c r="A63">
        <v>1962</v>
      </c>
      <c r="B63">
        <v>2</v>
      </c>
      <c r="C63" s="1">
        <v>3792.1489999999999</v>
      </c>
      <c r="D63" s="8">
        <v>3805.312582185185</v>
      </c>
      <c r="E63" s="2">
        <f t="shared" si="5"/>
        <v>-0.34592643576275561</v>
      </c>
      <c r="F63" s="1">
        <v>30.22</v>
      </c>
      <c r="G63" s="1">
        <v>31.367000000000001</v>
      </c>
      <c r="H63" s="9">
        <v>2.61</v>
      </c>
      <c r="I63" s="7">
        <f t="shared" si="8"/>
        <v>2.61</v>
      </c>
      <c r="J63" s="1">
        <v>360.45800000000003</v>
      </c>
      <c r="K63" s="1">
        <v>15.832000000000001</v>
      </c>
      <c r="L63" s="10">
        <v>62.381639999999997</v>
      </c>
      <c r="M63" s="2">
        <f t="shared" si="4"/>
        <v>36.497414463371612</v>
      </c>
      <c r="N63" s="1">
        <v>91.262</v>
      </c>
      <c r="O63" s="2">
        <f t="shared" si="9"/>
        <v>9.2405413078811396</v>
      </c>
      <c r="P63" s="2">
        <f t="shared" si="2"/>
        <v>6078.9504732482192</v>
      </c>
      <c r="Q63" s="10">
        <v>111.76448000000001</v>
      </c>
      <c r="R63" s="10">
        <v>56.440829999999998</v>
      </c>
      <c r="S63" s="2">
        <f t="shared" si="3"/>
        <v>101.12077873743621</v>
      </c>
      <c r="T63" s="1">
        <v>53.255000000000003</v>
      </c>
      <c r="U63" s="13">
        <v>4.6280222695515496</v>
      </c>
      <c r="V63" s="11">
        <v>5.5</v>
      </c>
      <c r="W63" s="1">
        <v>160.43299999999999</v>
      </c>
      <c r="X63" s="2">
        <f t="shared" si="6"/>
        <v>26.629780476069687</v>
      </c>
      <c r="Y63">
        <v>48418</v>
      </c>
      <c r="Z63">
        <v>1490153</v>
      </c>
      <c r="AA63" s="2">
        <f t="shared" si="7"/>
        <v>8.0367549761604042</v>
      </c>
    </row>
    <row r="64" spans="1:27" x14ac:dyDescent="0.2">
      <c r="A64">
        <v>1962</v>
      </c>
      <c r="B64">
        <v>3</v>
      </c>
      <c r="C64" s="1">
        <v>3838.7759999999998</v>
      </c>
      <c r="D64" s="8">
        <v>3847.2533059977491</v>
      </c>
      <c r="E64" s="2">
        <f t="shared" si="5"/>
        <v>-0.22034696765438344</v>
      </c>
      <c r="F64" s="1">
        <v>30.306999999999999</v>
      </c>
      <c r="G64" s="1">
        <v>31.466999999999999</v>
      </c>
      <c r="H64" s="9">
        <v>2.85</v>
      </c>
      <c r="I64" s="7">
        <f t="shared" si="8"/>
        <v>2.85</v>
      </c>
      <c r="J64" s="1">
        <v>364.33300000000003</v>
      </c>
      <c r="K64" s="1">
        <v>15.865</v>
      </c>
      <c r="L64" s="10">
        <v>62.667299999999997</v>
      </c>
      <c r="M64" s="2">
        <f t="shared" si="4"/>
        <v>36.64522982629861</v>
      </c>
      <c r="N64" s="1">
        <v>91.971999999999994</v>
      </c>
      <c r="O64" s="2">
        <f t="shared" si="9"/>
        <v>9.2506994359125709</v>
      </c>
      <c r="P64" s="2">
        <f t="shared" si="2"/>
        <v>6125.6444748696695</v>
      </c>
      <c r="Q64" s="10">
        <v>111.72156</v>
      </c>
      <c r="R64" s="10">
        <v>56.698830000000001</v>
      </c>
      <c r="S64" s="2">
        <f t="shared" si="3"/>
        <v>101.08113382537304</v>
      </c>
      <c r="T64" s="1">
        <v>53.478000000000002</v>
      </c>
      <c r="U64" s="13">
        <v>4.5148548254048704</v>
      </c>
      <c r="V64" s="11">
        <v>5.6</v>
      </c>
      <c r="W64" s="1">
        <v>164.27699999999999</v>
      </c>
      <c r="X64" s="2">
        <f t="shared" si="6"/>
        <v>26.914474535156469</v>
      </c>
      <c r="Y64">
        <v>48309</v>
      </c>
      <c r="Z64">
        <v>1506242</v>
      </c>
      <c r="AA64" s="2">
        <f t="shared" si="7"/>
        <v>7.9147497843208363</v>
      </c>
    </row>
    <row r="65" spans="1:27" x14ac:dyDescent="0.2">
      <c r="A65">
        <v>1962</v>
      </c>
      <c r="B65">
        <v>4</v>
      </c>
      <c r="C65" s="1">
        <v>3851.4209999999998</v>
      </c>
      <c r="D65" s="8">
        <v>3890.3763040422041</v>
      </c>
      <c r="E65" s="2">
        <f t="shared" si="5"/>
        <v>-1.0013248333259894</v>
      </c>
      <c r="F65" s="1">
        <v>30.38</v>
      </c>
      <c r="G65" s="1">
        <v>31.533000000000001</v>
      </c>
      <c r="H65" s="9">
        <v>2.92</v>
      </c>
      <c r="I65" s="7">
        <f t="shared" si="8"/>
        <v>2.92</v>
      </c>
      <c r="J65" s="1">
        <v>370.61799999999999</v>
      </c>
      <c r="K65" s="1">
        <v>15.898</v>
      </c>
      <c r="L65" s="10">
        <v>63.020110000000003</v>
      </c>
      <c r="M65" s="2">
        <f t="shared" si="4"/>
        <v>36.991748401264971</v>
      </c>
      <c r="N65" s="1">
        <v>91.603999999999999</v>
      </c>
      <c r="O65" s="2">
        <f t="shared" si="9"/>
        <v>9.143085658412371</v>
      </c>
      <c r="P65" s="2">
        <f t="shared" si="2"/>
        <v>6111.4158639202624</v>
      </c>
      <c r="Q65" s="10">
        <v>111.30997000000001</v>
      </c>
      <c r="R65" s="10">
        <v>56.773719999999997</v>
      </c>
      <c r="S65" s="2">
        <f t="shared" si="3"/>
        <v>100.27721420969274</v>
      </c>
      <c r="T65" s="1">
        <v>53.83</v>
      </c>
      <c r="U65" s="13">
        <v>4.0787359671999601</v>
      </c>
      <c r="V65" s="11">
        <v>5.5</v>
      </c>
      <c r="W65" s="1">
        <v>168.30699999999999</v>
      </c>
      <c r="X65" s="2">
        <f t="shared" si="6"/>
        <v>27.212476999990365</v>
      </c>
      <c r="Y65">
        <v>50292</v>
      </c>
      <c r="Z65">
        <v>1528742</v>
      </c>
      <c r="AA65" s="2">
        <f t="shared" si="7"/>
        <v>8.1313902171835721</v>
      </c>
    </row>
    <row r="66" spans="1:27" x14ac:dyDescent="0.2">
      <c r="A66">
        <v>1963</v>
      </c>
      <c r="B66">
        <v>1</v>
      </c>
      <c r="C66" s="1">
        <v>3893.482</v>
      </c>
      <c r="D66" s="8">
        <v>3933.5551611812798</v>
      </c>
      <c r="E66" s="2">
        <f t="shared" si="5"/>
        <v>-1.0187517281248781</v>
      </c>
      <c r="F66" s="1">
        <v>30.477</v>
      </c>
      <c r="G66" s="1">
        <v>31.6</v>
      </c>
      <c r="H66" s="9">
        <v>2.97</v>
      </c>
      <c r="I66" s="7">
        <f t="shared" si="8"/>
        <v>2.97</v>
      </c>
      <c r="J66" s="1">
        <v>374.28300000000002</v>
      </c>
      <c r="K66" s="1">
        <v>15.967000000000001</v>
      </c>
      <c r="L66" s="10">
        <v>63.329540000000001</v>
      </c>
      <c r="M66" s="2">
        <f t="shared" si="4"/>
        <v>37.014376914679126</v>
      </c>
      <c r="N66" s="1">
        <v>92.820999999999998</v>
      </c>
      <c r="O66" s="2">
        <f t="shared" si="9"/>
        <v>9.1794483842371442</v>
      </c>
      <c r="P66" s="2">
        <f t="shared" si="2"/>
        <v>6147.9713890231942</v>
      </c>
      <c r="Q66" s="10">
        <v>111.43189</v>
      </c>
      <c r="R66" s="10">
        <v>56.926029999999997</v>
      </c>
      <c r="S66" s="2">
        <f t="shared" ref="S66:S81" si="10">(Q66*R66)/L66</f>
        <v>100.16455374690388</v>
      </c>
      <c r="T66" s="1">
        <v>54.192999999999998</v>
      </c>
      <c r="U66" s="13">
        <v>4.0649810613183801</v>
      </c>
      <c r="V66" s="11">
        <v>5.8</v>
      </c>
      <c r="W66" s="1">
        <v>171.94300000000001</v>
      </c>
      <c r="X66" s="2">
        <f t="shared" si="6"/>
        <v>27.376374284600523</v>
      </c>
      <c r="Y66">
        <v>48420</v>
      </c>
      <c r="Z66">
        <v>1539100</v>
      </c>
      <c r="AA66" s="2">
        <f t="shared" si="7"/>
        <v>7.7093225246759518</v>
      </c>
    </row>
    <row r="67" spans="1:27" x14ac:dyDescent="0.2">
      <c r="A67">
        <v>1963</v>
      </c>
      <c r="B67">
        <v>2</v>
      </c>
      <c r="C67" s="1">
        <v>3937.183</v>
      </c>
      <c r="D67" s="8">
        <v>3976.3379327836992</v>
      </c>
      <c r="E67" s="2">
        <f t="shared" si="5"/>
        <v>-0.98469831904574034</v>
      </c>
      <c r="F67" s="1">
        <v>30.533000000000001</v>
      </c>
      <c r="G67" s="1">
        <v>31.733000000000001</v>
      </c>
      <c r="H67" s="9">
        <v>2.96</v>
      </c>
      <c r="I67" s="7">
        <f t="shared" si="8"/>
        <v>2.96</v>
      </c>
      <c r="J67" s="1">
        <v>378.41300000000001</v>
      </c>
      <c r="K67" s="1">
        <v>15.994999999999999</v>
      </c>
      <c r="L67" s="10">
        <v>63.603740000000002</v>
      </c>
      <c r="M67" s="2">
        <f t="shared" si="4"/>
        <v>37.196249291752189</v>
      </c>
      <c r="N67" s="1">
        <v>96.813999999999993</v>
      </c>
      <c r="O67" s="2">
        <f t="shared" si="9"/>
        <v>9.5163688322856128</v>
      </c>
      <c r="P67" s="2">
        <f t="shared" si="2"/>
        <v>6190.1752947232353</v>
      </c>
      <c r="Q67" s="10">
        <v>111.66304</v>
      </c>
      <c r="R67" s="10">
        <v>57.338329999999999</v>
      </c>
      <c r="S67" s="2">
        <f t="shared" si="10"/>
        <v>100.66345526730346</v>
      </c>
      <c r="T67" s="1">
        <v>54.366999999999997</v>
      </c>
      <c r="U67" s="13">
        <v>4.0311094051793503</v>
      </c>
      <c r="V67" s="11">
        <v>5.7</v>
      </c>
      <c r="W67" s="1">
        <v>175.98</v>
      </c>
      <c r="X67" s="2">
        <f t="shared" si="6"/>
        <v>27.669147768095204</v>
      </c>
      <c r="Y67">
        <v>49933</v>
      </c>
      <c r="Z67">
        <v>1560410</v>
      </c>
      <c r="AA67" s="2">
        <f t="shared" si="7"/>
        <v>7.850912350859744</v>
      </c>
    </row>
    <row r="68" spans="1:27" x14ac:dyDescent="0.2">
      <c r="A68">
        <v>1963</v>
      </c>
      <c r="B68">
        <v>3</v>
      </c>
      <c r="C68" s="1">
        <v>4023.7550000000001</v>
      </c>
      <c r="D68" s="8">
        <v>4018.9596952971569</v>
      </c>
      <c r="E68" s="2">
        <f t="shared" si="5"/>
        <v>0.11931706377783513</v>
      </c>
      <c r="F68" s="1">
        <v>30.72</v>
      </c>
      <c r="G68" s="1">
        <v>31.867000000000001</v>
      </c>
      <c r="H68" s="9">
        <v>3.33</v>
      </c>
      <c r="I68" s="7">
        <f t="shared" si="8"/>
        <v>3.33</v>
      </c>
      <c r="J68" s="1">
        <v>385.39400000000001</v>
      </c>
      <c r="K68" s="1">
        <v>16.015999999999998</v>
      </c>
      <c r="L68" s="10">
        <v>63.865609999999997</v>
      </c>
      <c r="M68" s="2">
        <f t="shared" si="4"/>
        <v>37.677651459152969</v>
      </c>
      <c r="N68" s="1">
        <v>98.896000000000001</v>
      </c>
      <c r="O68" s="2">
        <f t="shared" si="9"/>
        <v>9.6684666048365884</v>
      </c>
      <c r="P68" s="2">
        <f t="shared" si="2"/>
        <v>6300.3469316272094</v>
      </c>
      <c r="Q68" s="10">
        <v>111.36654</v>
      </c>
      <c r="R68" s="10">
        <v>57.643799999999999</v>
      </c>
      <c r="S68" s="2">
        <f t="shared" si="10"/>
        <v>100.51717283295345</v>
      </c>
      <c r="T68" s="1">
        <v>54.59</v>
      </c>
      <c r="U68" s="13">
        <v>4.3353791025294104</v>
      </c>
      <c r="V68" s="11">
        <v>5.5</v>
      </c>
      <c r="W68" s="1">
        <v>180.60599999999999</v>
      </c>
      <c r="X68" s="2">
        <f t="shared" si="6"/>
        <v>28.058500847355784</v>
      </c>
      <c r="Y68">
        <v>50036</v>
      </c>
      <c r="Z68">
        <v>1578531</v>
      </c>
      <c r="AA68" s="2">
        <f t="shared" si="7"/>
        <v>7.7734690342419075</v>
      </c>
    </row>
    <row r="69" spans="1:27" x14ac:dyDescent="0.2">
      <c r="A69">
        <v>1963</v>
      </c>
      <c r="B69">
        <v>4</v>
      </c>
      <c r="C69" s="1">
        <v>4050.1469999999999</v>
      </c>
      <c r="D69" s="8">
        <v>4062.0665580372311</v>
      </c>
      <c r="E69" s="2">
        <f t="shared" si="5"/>
        <v>-0.29343581319826173</v>
      </c>
      <c r="F69" s="1">
        <v>30.803000000000001</v>
      </c>
      <c r="G69" s="1">
        <v>32.033000000000001</v>
      </c>
      <c r="H69" s="9">
        <v>3.45</v>
      </c>
      <c r="I69" s="7">
        <f t="shared" si="8"/>
        <v>3.45</v>
      </c>
      <c r="J69" s="1">
        <v>390.04899999999998</v>
      </c>
      <c r="K69" s="1">
        <v>16.146000000000001</v>
      </c>
      <c r="L69" s="10">
        <v>64.135819999999995</v>
      </c>
      <c r="M69" s="2">
        <f t="shared" ref="M69:M81" si="11">(J69/K69)/(L69/100)</f>
        <v>37.66635271734782</v>
      </c>
      <c r="N69" s="1">
        <v>102.125</v>
      </c>
      <c r="O69" s="2">
        <f t="shared" si="9"/>
        <v>9.8620334144149737</v>
      </c>
      <c r="P69" s="2">
        <f t="shared" si="2"/>
        <v>6314.9531728135698</v>
      </c>
      <c r="Q69" s="10">
        <v>111.64939</v>
      </c>
      <c r="R69" s="10">
        <v>57.866199999999999</v>
      </c>
      <c r="S69" s="2">
        <f t="shared" si="10"/>
        <v>100.73506398792438</v>
      </c>
      <c r="T69" s="1">
        <v>55.061999999999998</v>
      </c>
      <c r="U69" s="13">
        <v>4.0790912433932398</v>
      </c>
      <c r="V69" s="11">
        <v>5.6</v>
      </c>
      <c r="W69" s="1">
        <v>185.10599999999999</v>
      </c>
      <c r="X69" s="2">
        <f t="shared" si="6"/>
        <v>28.223346836581975</v>
      </c>
      <c r="Y69">
        <v>52351</v>
      </c>
      <c r="Z69">
        <v>1607958</v>
      </c>
      <c r="AA69" s="2">
        <f t="shared" si="7"/>
        <v>7.9820234365277356</v>
      </c>
    </row>
    <row r="70" spans="1:27" x14ac:dyDescent="0.2">
      <c r="A70">
        <v>1964</v>
      </c>
      <c r="B70">
        <v>1</v>
      </c>
      <c r="C70" s="1">
        <v>4135.5529999999999</v>
      </c>
      <c r="D70" s="8">
        <v>4105.4359530367874</v>
      </c>
      <c r="E70" s="2">
        <f t="shared" si="5"/>
        <v>0.73358949713817623</v>
      </c>
      <c r="F70" s="1">
        <v>30.93</v>
      </c>
      <c r="G70" s="1">
        <v>32.200000000000003</v>
      </c>
      <c r="H70" s="9">
        <v>3.46</v>
      </c>
      <c r="I70" s="7">
        <f t="shared" si="8"/>
        <v>3.46</v>
      </c>
      <c r="J70" s="1">
        <v>399.58100000000002</v>
      </c>
      <c r="K70" s="1">
        <v>16.196999999999999</v>
      </c>
      <c r="L70" s="10">
        <v>64.406199999999998</v>
      </c>
      <c r="M70" s="2">
        <f t="shared" si="11"/>
        <v>38.303862605194297</v>
      </c>
      <c r="N70" s="1">
        <v>105.35</v>
      </c>
      <c r="O70" s="2">
        <f t="shared" si="9"/>
        <v>10.098858367783299</v>
      </c>
      <c r="P70" s="2">
        <f t="shared" ref="P70:P133" si="12">C70/(L70/100)</f>
        <v>6421.0479736422885</v>
      </c>
      <c r="Q70" s="10">
        <v>113.00022</v>
      </c>
      <c r="R70" s="10">
        <v>58.16771</v>
      </c>
      <c r="S70" s="2">
        <f t="shared" si="10"/>
        <v>102.05483364794384</v>
      </c>
      <c r="T70" s="1">
        <v>54.662999999999997</v>
      </c>
      <c r="U70" s="13">
        <v>4.3602571853832703</v>
      </c>
      <c r="V70" s="11">
        <v>5.5</v>
      </c>
      <c r="W70" s="1">
        <v>189.423</v>
      </c>
      <c r="X70" s="2">
        <f t="shared" si="6"/>
        <v>28.486483876106526</v>
      </c>
      <c r="Y70">
        <v>51213</v>
      </c>
      <c r="Z70">
        <v>1616488</v>
      </c>
      <c r="AA70" s="2">
        <f t="shared" si="7"/>
        <v>7.7016956692009089</v>
      </c>
    </row>
    <row r="71" spans="1:27" x14ac:dyDescent="0.2">
      <c r="A71">
        <v>1964</v>
      </c>
      <c r="B71">
        <v>2</v>
      </c>
      <c r="C71" s="1">
        <v>4180.5919999999996</v>
      </c>
      <c r="D71" s="8">
        <v>4150.3308418430843</v>
      </c>
      <c r="E71" s="2">
        <f t="shared" si="5"/>
        <v>0.7291264072691872</v>
      </c>
      <c r="F71" s="1">
        <v>30.98</v>
      </c>
      <c r="G71" s="1">
        <v>32.232999999999997</v>
      </c>
      <c r="H71" s="9">
        <v>3.49</v>
      </c>
      <c r="I71" s="7">
        <f t="shared" si="8"/>
        <v>3.49</v>
      </c>
      <c r="J71" s="1">
        <v>407.536</v>
      </c>
      <c r="K71" s="1">
        <v>16.234000000000002</v>
      </c>
      <c r="L71" s="10">
        <v>64.663920000000005</v>
      </c>
      <c r="M71" s="2">
        <f t="shared" si="11"/>
        <v>38.822044974186674</v>
      </c>
      <c r="N71" s="1">
        <v>106.062</v>
      </c>
      <c r="O71" s="2">
        <f t="shared" si="9"/>
        <v>10.103509221399303</v>
      </c>
      <c r="P71" s="2">
        <f t="shared" si="12"/>
        <v>6465.1075901368167</v>
      </c>
      <c r="Q71" s="10">
        <v>113.25673999999999</v>
      </c>
      <c r="R71" s="10">
        <v>58.835749999999997</v>
      </c>
      <c r="S71" s="2">
        <f t="shared" si="10"/>
        <v>103.04889094962074</v>
      </c>
      <c r="T71" s="1">
        <v>55.183</v>
      </c>
      <c r="U71" s="13">
        <v>4.2795373196664901</v>
      </c>
      <c r="V71" s="11">
        <v>5.2</v>
      </c>
      <c r="W71" s="1">
        <v>193.53800000000001</v>
      </c>
      <c r="X71" s="2">
        <f t="shared" si="6"/>
        <v>28.724864548943636</v>
      </c>
      <c r="Y71">
        <v>52476</v>
      </c>
      <c r="Z71">
        <v>1638516</v>
      </c>
      <c r="AA71" s="2">
        <f t="shared" si="7"/>
        <v>7.7884756072211445</v>
      </c>
    </row>
    <row r="72" spans="1:27" x14ac:dyDescent="0.2">
      <c r="A72">
        <v>1964</v>
      </c>
      <c r="B72">
        <v>3</v>
      </c>
      <c r="C72" s="1">
        <v>4245.9179999999997</v>
      </c>
      <c r="D72" s="8">
        <v>4196.1770907480732</v>
      </c>
      <c r="E72" s="2">
        <f t="shared" si="5"/>
        <v>1.1853863213160842</v>
      </c>
      <c r="F72" s="1">
        <v>31.05</v>
      </c>
      <c r="G72" s="1">
        <v>32.299999999999997</v>
      </c>
      <c r="H72" s="9">
        <v>3.46</v>
      </c>
      <c r="I72" s="7">
        <f t="shared" si="8"/>
        <v>3.46</v>
      </c>
      <c r="J72" s="1">
        <v>416.42200000000003</v>
      </c>
      <c r="K72" s="1">
        <v>16.298999999999999</v>
      </c>
      <c r="L72" s="10">
        <v>64.943150000000003</v>
      </c>
      <c r="M72" s="2">
        <f t="shared" si="11"/>
        <v>39.340452968743719</v>
      </c>
      <c r="N72" s="1">
        <v>107.93899999999999</v>
      </c>
      <c r="O72" s="2">
        <f t="shared" si="9"/>
        <v>10.197273806362842</v>
      </c>
      <c r="P72" s="2">
        <f t="shared" si="12"/>
        <v>6537.8996861100813</v>
      </c>
      <c r="Q72" s="10">
        <v>113.01876</v>
      </c>
      <c r="R72" s="10">
        <v>58.902149999999999</v>
      </c>
      <c r="S72" s="2">
        <f t="shared" si="10"/>
        <v>102.50577550263576</v>
      </c>
      <c r="T72" s="1">
        <v>55.784999999999997</v>
      </c>
      <c r="U72" s="13">
        <v>4.3733300759908502</v>
      </c>
      <c r="V72" s="11">
        <v>5</v>
      </c>
      <c r="W72" s="1">
        <v>198.03899999999999</v>
      </c>
      <c r="X72" s="2">
        <f t="shared" si="6"/>
        <v>28.955825888644952</v>
      </c>
      <c r="Y72">
        <v>53148</v>
      </c>
      <c r="Z72">
        <v>1662204</v>
      </c>
      <c r="AA72" s="2">
        <f t="shared" si="7"/>
        <v>7.7709149931564099</v>
      </c>
    </row>
    <row r="73" spans="1:27" x14ac:dyDescent="0.2">
      <c r="A73">
        <v>1964</v>
      </c>
      <c r="B73">
        <v>4</v>
      </c>
      <c r="C73" s="1">
        <v>4259.0460000000003</v>
      </c>
      <c r="D73" s="8">
        <v>4242.3413522104411</v>
      </c>
      <c r="E73" s="2">
        <f t="shared" si="5"/>
        <v>0.39376010562788277</v>
      </c>
      <c r="F73" s="1">
        <v>31.193000000000001</v>
      </c>
      <c r="G73" s="1">
        <v>32.466999999999999</v>
      </c>
      <c r="H73" s="9">
        <v>3.58</v>
      </c>
      <c r="I73" s="7">
        <f t="shared" si="8"/>
        <v>3.58</v>
      </c>
      <c r="J73" s="1">
        <v>418.98700000000002</v>
      </c>
      <c r="K73" s="1">
        <v>16.373000000000001</v>
      </c>
      <c r="L73" s="10">
        <v>65.229320000000001</v>
      </c>
      <c r="M73" s="2">
        <f t="shared" si="11"/>
        <v>39.231005132343263</v>
      </c>
      <c r="N73" s="1">
        <v>109.968</v>
      </c>
      <c r="O73" s="2">
        <f t="shared" ref="O73:O81" si="13">(N73/K73)/(L73/100)</f>
        <v>10.296632526530713</v>
      </c>
      <c r="P73" s="2">
        <f t="shared" si="12"/>
        <v>6529.3429396473857</v>
      </c>
      <c r="Q73" s="10">
        <v>113.16506</v>
      </c>
      <c r="R73" s="10">
        <v>59.09742</v>
      </c>
      <c r="S73" s="2">
        <f t="shared" si="10"/>
        <v>102.52694769997908</v>
      </c>
      <c r="T73" s="1">
        <v>55.936999999999998</v>
      </c>
      <c r="U73" s="13">
        <v>4.13591934439971</v>
      </c>
      <c r="V73" s="11">
        <v>5</v>
      </c>
      <c r="W73" s="1">
        <v>202.33500000000001</v>
      </c>
      <c r="X73" s="2">
        <f t="shared" si="6"/>
        <v>29.129775770086468</v>
      </c>
      <c r="Y73">
        <v>55897</v>
      </c>
      <c r="Z73">
        <v>1694593</v>
      </c>
      <c r="AA73" s="2">
        <f t="shared" si="7"/>
        <v>8.0473821939878096</v>
      </c>
    </row>
    <row r="74" spans="1:27" x14ac:dyDescent="0.2">
      <c r="A74">
        <v>1965</v>
      </c>
      <c r="B74">
        <v>1</v>
      </c>
      <c r="C74" s="1">
        <v>4362.1109999999999</v>
      </c>
      <c r="D74" s="8">
        <v>4289.6380619744577</v>
      </c>
      <c r="E74" s="2">
        <f t="shared" ref="E74:E81" si="14">(C74/D74-1)*100</f>
        <v>1.6894884132062193</v>
      </c>
      <c r="F74" s="1">
        <v>31.29</v>
      </c>
      <c r="G74" s="1">
        <v>32.6</v>
      </c>
      <c r="H74" s="9">
        <v>3.98</v>
      </c>
      <c r="I74" s="7">
        <f t="shared" si="8"/>
        <v>3.98</v>
      </c>
      <c r="J74" s="1">
        <v>429.71100000000001</v>
      </c>
      <c r="K74" s="1">
        <v>16.454999999999998</v>
      </c>
      <c r="L74" s="10">
        <v>65.502650000000003</v>
      </c>
      <c r="M74" s="2">
        <f t="shared" si="11"/>
        <v>39.867565295974536</v>
      </c>
      <c r="N74" s="1">
        <v>114.998</v>
      </c>
      <c r="O74" s="2">
        <f t="shared" si="13"/>
        <v>10.669241126958537</v>
      </c>
      <c r="P74" s="2">
        <f t="shared" si="12"/>
        <v>6659.442022574658</v>
      </c>
      <c r="Q74" s="10">
        <v>113.78829</v>
      </c>
      <c r="R74" s="10">
        <v>59.502079999999999</v>
      </c>
      <c r="S74" s="2">
        <f t="shared" si="10"/>
        <v>103.3643667033807</v>
      </c>
      <c r="T74" s="1">
        <v>55.997</v>
      </c>
      <c r="U74" s="13">
        <v>4.4878128381886899</v>
      </c>
      <c r="V74" s="11">
        <v>4.9000000000000004</v>
      </c>
      <c r="W74" s="1">
        <v>206.58199999999999</v>
      </c>
      <c r="X74" s="2">
        <f t="shared" si="6"/>
        <v>29.26671247178972</v>
      </c>
      <c r="Y74">
        <v>54311</v>
      </c>
      <c r="Z74">
        <v>1710530</v>
      </c>
      <c r="AA74" s="2">
        <f t="shared" si="7"/>
        <v>7.6943026064970388</v>
      </c>
    </row>
    <row r="75" spans="1:27" x14ac:dyDescent="0.2">
      <c r="A75">
        <v>1965</v>
      </c>
      <c r="B75">
        <v>2</v>
      </c>
      <c r="C75" s="1">
        <v>4417.2250000000004</v>
      </c>
      <c r="D75" s="8">
        <v>4335.758721867548</v>
      </c>
      <c r="E75" s="2">
        <f t="shared" si="14"/>
        <v>1.8789393819719447</v>
      </c>
      <c r="F75" s="1">
        <v>31.49</v>
      </c>
      <c r="G75" s="1">
        <v>32.700000000000003</v>
      </c>
      <c r="H75" s="9">
        <v>4.08</v>
      </c>
      <c r="I75" s="7">
        <f t="shared" si="8"/>
        <v>4.08</v>
      </c>
      <c r="J75" s="1">
        <v>436.642</v>
      </c>
      <c r="K75" s="1">
        <v>16.530999999999999</v>
      </c>
      <c r="L75" s="10">
        <v>65.768519999999995</v>
      </c>
      <c r="M75" s="2">
        <f t="shared" si="11"/>
        <v>40.161350905378654</v>
      </c>
      <c r="N75" s="1">
        <v>118.48399999999999</v>
      </c>
      <c r="O75" s="2">
        <f t="shared" si="13"/>
        <v>10.897892325229558</v>
      </c>
      <c r="P75" s="2">
        <f t="shared" si="12"/>
        <v>6716.3211214118865</v>
      </c>
      <c r="Q75" s="10">
        <v>113.56494000000001</v>
      </c>
      <c r="R75" s="10">
        <v>60.10371</v>
      </c>
      <c r="S75" s="2">
        <f t="shared" si="10"/>
        <v>103.78330270967632</v>
      </c>
      <c r="T75" s="1">
        <v>56.012999999999998</v>
      </c>
      <c r="U75" s="13">
        <v>4.4576070929532197</v>
      </c>
      <c r="V75" s="11">
        <v>4.7</v>
      </c>
      <c r="W75" s="1">
        <v>210.488</v>
      </c>
      <c r="X75" s="2">
        <f t="shared" si="6"/>
        <v>29.367238434108007</v>
      </c>
      <c r="Y75">
        <v>55904</v>
      </c>
      <c r="Z75">
        <v>1736338</v>
      </c>
      <c r="AA75" s="2">
        <f t="shared" si="7"/>
        <v>7.7997135106057076</v>
      </c>
    </row>
    <row r="76" spans="1:27" x14ac:dyDescent="0.2">
      <c r="A76">
        <v>1965</v>
      </c>
      <c r="B76">
        <v>3</v>
      </c>
      <c r="C76" s="1">
        <v>4515.4269999999997</v>
      </c>
      <c r="D76" s="8">
        <v>4383.1836714835372</v>
      </c>
      <c r="E76" s="2">
        <f t="shared" si="14"/>
        <v>3.0170610777007001</v>
      </c>
      <c r="F76" s="1">
        <v>31.582999999999998</v>
      </c>
      <c r="G76" s="1">
        <v>32.732999999999997</v>
      </c>
      <c r="H76" s="9">
        <v>4.08</v>
      </c>
      <c r="I76" s="7">
        <f t="shared" si="8"/>
        <v>4.08</v>
      </c>
      <c r="J76" s="1">
        <v>445.80399999999997</v>
      </c>
      <c r="K76" s="1">
        <v>16.594999999999999</v>
      </c>
      <c r="L76" s="10">
        <v>65.987359999999995</v>
      </c>
      <c r="M76" s="2">
        <f t="shared" si="11"/>
        <v>40.710454460996928</v>
      </c>
      <c r="N76" s="1">
        <v>121.94499999999999</v>
      </c>
      <c r="O76" s="2">
        <f t="shared" si="13"/>
        <v>11.13591706051599</v>
      </c>
      <c r="P76" s="2">
        <f t="shared" si="12"/>
        <v>6842.8665732346317</v>
      </c>
      <c r="Q76" s="10">
        <v>113.27819</v>
      </c>
      <c r="R76" s="10">
        <v>60.50385</v>
      </c>
      <c r="S76" s="2">
        <f t="shared" si="10"/>
        <v>103.86484041839982</v>
      </c>
      <c r="T76" s="1">
        <v>56.439</v>
      </c>
      <c r="U76" s="13">
        <v>4.6868125496114104</v>
      </c>
      <c r="V76" s="11">
        <v>4.4000000000000004</v>
      </c>
      <c r="W76" s="1">
        <v>215.03399999999999</v>
      </c>
      <c r="X76" s="2">
        <f t="shared" si="6"/>
        <v>29.562435280213563</v>
      </c>
      <c r="Y76">
        <v>56278</v>
      </c>
      <c r="Z76">
        <v>1757990</v>
      </c>
      <c r="AA76" s="2">
        <f t="shared" si="7"/>
        <v>7.7369845359331961</v>
      </c>
    </row>
    <row r="77" spans="1:27" x14ac:dyDescent="0.2">
      <c r="A77">
        <v>1965</v>
      </c>
      <c r="B77">
        <v>4</v>
      </c>
      <c r="C77" s="1">
        <v>4619.4579999999996</v>
      </c>
      <c r="D77" s="8">
        <v>4430.6556466358788</v>
      </c>
      <c r="E77" s="2">
        <f t="shared" si="14"/>
        <v>4.2612734642890837</v>
      </c>
      <c r="F77" s="1">
        <v>31.75</v>
      </c>
      <c r="G77" s="1">
        <v>32.9</v>
      </c>
      <c r="H77" s="9">
        <v>4.17</v>
      </c>
      <c r="I77" s="7">
        <f t="shared" si="8"/>
        <v>4.17</v>
      </c>
      <c r="J77" s="1">
        <v>459.73599999999999</v>
      </c>
      <c r="K77" s="1">
        <v>16.709</v>
      </c>
      <c r="L77" s="10">
        <v>66.208280000000002</v>
      </c>
      <c r="M77" s="2">
        <f t="shared" si="11"/>
        <v>41.557149263941753</v>
      </c>
      <c r="N77" s="1">
        <v>126.16800000000001</v>
      </c>
      <c r="O77" s="2">
        <f t="shared" si="13"/>
        <v>11.404767971907797</v>
      </c>
      <c r="P77" s="2">
        <f t="shared" si="12"/>
        <v>6977.1605605824525</v>
      </c>
      <c r="Q77" s="10">
        <v>113.33184</v>
      </c>
      <c r="R77" s="10">
        <v>60.891840000000002</v>
      </c>
      <c r="S77" s="2">
        <f t="shared" si="10"/>
        <v>104.231438547952</v>
      </c>
      <c r="T77" s="1">
        <v>56.975000000000001</v>
      </c>
      <c r="U77" s="13">
        <v>4.8840533332226999</v>
      </c>
      <c r="V77" s="11">
        <v>4.0999999999999996</v>
      </c>
      <c r="W77" s="1">
        <v>219.44900000000001</v>
      </c>
      <c r="X77" s="2">
        <f t="shared" si="6"/>
        <v>29.6425219030086</v>
      </c>
      <c r="Y77">
        <v>58063</v>
      </c>
      <c r="Z77">
        <v>1796152</v>
      </c>
      <c r="AA77" s="2">
        <f t="shared" si="7"/>
        <v>7.8429783195839962</v>
      </c>
    </row>
    <row r="78" spans="1:27" x14ac:dyDescent="0.2">
      <c r="A78">
        <v>1966</v>
      </c>
      <c r="B78">
        <v>1</v>
      </c>
      <c r="C78" s="1">
        <v>4731.8879999999999</v>
      </c>
      <c r="D78" s="8">
        <v>4478.5348027204464</v>
      </c>
      <c r="E78" s="2">
        <f t="shared" si="14"/>
        <v>5.657055453173121</v>
      </c>
      <c r="F78" s="1">
        <v>32.046999999999997</v>
      </c>
      <c r="G78" s="1">
        <v>33.067</v>
      </c>
      <c r="H78" s="9">
        <v>4.5599999999999996</v>
      </c>
      <c r="I78" s="7">
        <f t="shared" si="8"/>
        <v>4.5599999999999996</v>
      </c>
      <c r="J78" s="1">
        <v>470.13600000000002</v>
      </c>
      <c r="K78" s="1">
        <v>16.815999999999999</v>
      </c>
      <c r="L78" s="10">
        <v>66.386340000000004</v>
      </c>
      <c r="M78" s="2">
        <f t="shared" si="11"/>
        <v>42.11357241870337</v>
      </c>
      <c r="N78" s="1">
        <v>130.328</v>
      </c>
      <c r="O78" s="2">
        <f t="shared" si="13"/>
        <v>11.674446683905876</v>
      </c>
      <c r="P78" s="2">
        <f t="shared" si="12"/>
        <v>7127.8037017856386</v>
      </c>
      <c r="Q78" s="10">
        <v>113.56397</v>
      </c>
      <c r="R78" s="10">
        <v>61.185450000000003</v>
      </c>
      <c r="S78" s="2">
        <f t="shared" si="10"/>
        <v>104.6670536173029</v>
      </c>
      <c r="T78" s="1">
        <v>57.432000000000002</v>
      </c>
      <c r="U78" s="13">
        <v>5.0965025672289697</v>
      </c>
      <c r="V78" s="11">
        <v>3.9</v>
      </c>
      <c r="W78" s="1">
        <v>224.08500000000001</v>
      </c>
      <c r="X78" s="2">
        <f t="shared" si="6"/>
        <v>29.7546012248471</v>
      </c>
      <c r="Y78">
        <v>56995</v>
      </c>
      <c r="Z78">
        <v>1816384</v>
      </c>
      <c r="AA78" s="2">
        <f t="shared" si="7"/>
        <v>7.5679474164275176</v>
      </c>
    </row>
    <row r="79" spans="1:27" x14ac:dyDescent="0.2">
      <c r="A79">
        <v>1966</v>
      </c>
      <c r="B79">
        <v>2</v>
      </c>
      <c r="C79" s="1">
        <v>4748.0460000000003</v>
      </c>
      <c r="D79" s="8">
        <v>4526.5819491025904</v>
      </c>
      <c r="E79" s="2">
        <f t="shared" si="14"/>
        <v>4.8925227332140997</v>
      </c>
      <c r="F79" s="1">
        <v>32.337000000000003</v>
      </c>
      <c r="G79" s="1">
        <v>33.4</v>
      </c>
      <c r="H79" s="9">
        <v>4.91</v>
      </c>
      <c r="I79" s="7">
        <f t="shared" si="8"/>
        <v>4.91</v>
      </c>
      <c r="J79" s="1">
        <v>475.18900000000002</v>
      </c>
      <c r="K79" s="1">
        <v>16.954000000000001</v>
      </c>
      <c r="L79" s="10">
        <v>66.572370000000006</v>
      </c>
      <c r="M79" s="2">
        <f t="shared" si="11"/>
        <v>42.101753254996517</v>
      </c>
      <c r="N79" s="1">
        <v>131.185</v>
      </c>
      <c r="O79" s="2">
        <f t="shared" si="13"/>
        <v>11.622993168521827</v>
      </c>
      <c r="P79" s="2">
        <f t="shared" si="12"/>
        <v>7132.157079581214</v>
      </c>
      <c r="Q79" s="10">
        <v>113.2265</v>
      </c>
      <c r="R79" s="10">
        <v>61.542070000000002</v>
      </c>
      <c r="S79" s="2">
        <f t="shared" si="10"/>
        <v>104.67094965756814</v>
      </c>
      <c r="T79" s="1">
        <v>57.826000000000001</v>
      </c>
      <c r="U79" s="13">
        <v>4.8628455729287499</v>
      </c>
      <c r="V79" s="11">
        <v>3.8</v>
      </c>
      <c r="W79" s="1">
        <v>227.38200000000001</v>
      </c>
      <c r="X79" s="2">
        <f t="shared" si="6"/>
        <v>29.628762726397813</v>
      </c>
      <c r="Y79">
        <v>59116</v>
      </c>
      <c r="Z79">
        <v>1844683</v>
      </c>
      <c r="AA79" s="2">
        <f t="shared" si="7"/>
        <v>7.7030456998959149</v>
      </c>
    </row>
    <row r="80" spans="1:27" x14ac:dyDescent="0.2">
      <c r="A80">
        <v>1966</v>
      </c>
      <c r="B80">
        <v>3</v>
      </c>
      <c r="C80" s="1">
        <v>4788.2539999999999</v>
      </c>
      <c r="D80" s="8">
        <v>4575.4101718955271</v>
      </c>
      <c r="E80" s="2">
        <f t="shared" si="14"/>
        <v>4.6519070445720123</v>
      </c>
      <c r="F80" s="1">
        <v>32.616999999999997</v>
      </c>
      <c r="G80" s="1">
        <v>33.700000000000003</v>
      </c>
      <c r="H80" s="9">
        <v>5.41</v>
      </c>
      <c r="I80" s="7">
        <f t="shared" si="8"/>
        <v>5.41</v>
      </c>
      <c r="J80" s="1">
        <v>484.291</v>
      </c>
      <c r="K80" s="1">
        <v>17.117999999999999</v>
      </c>
      <c r="L80" s="10">
        <v>66.7624</v>
      </c>
      <c r="M80" s="2">
        <f t="shared" si="11"/>
        <v>42.376144001623068</v>
      </c>
      <c r="N80" s="1">
        <v>131.34200000000001</v>
      </c>
      <c r="O80" s="2">
        <f t="shared" si="13"/>
        <v>11.492609826449753</v>
      </c>
      <c r="P80" s="2">
        <f t="shared" si="12"/>
        <v>7172.0818904053776</v>
      </c>
      <c r="Q80" s="10">
        <v>112.80321000000001</v>
      </c>
      <c r="R80" s="10">
        <v>61.960859999999997</v>
      </c>
      <c r="S80" s="2">
        <f t="shared" si="10"/>
        <v>104.69042308785484</v>
      </c>
      <c r="T80" s="1">
        <v>58.152000000000001</v>
      </c>
      <c r="U80" s="13">
        <v>4.8503826338452498</v>
      </c>
      <c r="V80" s="11">
        <v>3.8</v>
      </c>
      <c r="W80" s="1">
        <v>230.3</v>
      </c>
      <c r="X80" s="2">
        <f t="shared" si="6"/>
        <v>29.404302541711353</v>
      </c>
      <c r="Y80">
        <v>59207</v>
      </c>
      <c r="Z80">
        <v>1872486</v>
      </c>
      <c r="AA80" s="2">
        <f t="shared" si="7"/>
        <v>7.5594465505301951</v>
      </c>
    </row>
    <row r="81" spans="1:27" x14ac:dyDescent="0.2">
      <c r="A81">
        <v>1966</v>
      </c>
      <c r="B81">
        <v>4</v>
      </c>
      <c r="C81" s="1">
        <v>4827.5370000000003</v>
      </c>
      <c r="D81" s="8">
        <v>4624.4366653223606</v>
      </c>
      <c r="E81" s="2">
        <f t="shared" si="14"/>
        <v>4.3918935294464001</v>
      </c>
      <c r="F81" s="1">
        <v>32.883000000000003</v>
      </c>
      <c r="G81" s="1">
        <v>34.033000000000001</v>
      </c>
      <c r="H81" s="9">
        <v>5.56</v>
      </c>
      <c r="I81" s="7">
        <f t="shared" si="8"/>
        <v>5.56</v>
      </c>
      <c r="J81" s="1">
        <v>490.06</v>
      </c>
      <c r="K81" s="1">
        <v>17.260999999999999</v>
      </c>
      <c r="L81" s="10">
        <v>66.961979999999997</v>
      </c>
      <c r="M81" s="2">
        <f t="shared" si="11"/>
        <v>42.398941679405922</v>
      </c>
      <c r="N81" s="1">
        <v>129.351</v>
      </c>
      <c r="O81" s="2">
        <f t="shared" si="13"/>
        <v>11.191171499760918</v>
      </c>
      <c r="P81" s="2">
        <f t="shared" si="12"/>
        <v>7209.37015303311</v>
      </c>
      <c r="Q81" s="10">
        <v>112.30286</v>
      </c>
      <c r="R81" s="10">
        <v>62.442950000000003</v>
      </c>
      <c r="S81" s="2">
        <f t="shared" si="10"/>
        <v>104.72393247387548</v>
      </c>
      <c r="T81" s="1">
        <v>58.454000000000001</v>
      </c>
      <c r="U81" s="13">
        <v>4.8361354709577604</v>
      </c>
      <c r="V81" s="11">
        <v>3.7</v>
      </c>
      <c r="W81" s="1">
        <v>232.74199999999999</v>
      </c>
      <c r="X81" s="2">
        <f t="shared" si="6"/>
        <v>29.157479137117626</v>
      </c>
      <c r="Y81">
        <v>61819</v>
      </c>
      <c r="Z81">
        <v>1905606</v>
      </c>
      <c r="AA81" s="2">
        <f t="shared" si="7"/>
        <v>7.7445678166273151</v>
      </c>
    </row>
    <row r="82" spans="1:27" x14ac:dyDescent="0.2">
      <c r="A82">
        <v>1967</v>
      </c>
      <c r="B82">
        <v>1</v>
      </c>
      <c r="C82" s="1">
        <v>4870.299</v>
      </c>
      <c r="D82" s="8">
        <v>4675.2196797627084</v>
      </c>
      <c r="E82" s="2">
        <f>(C82/D82-1)*100</f>
        <v>4.1726236112864967</v>
      </c>
      <c r="F82" s="1">
        <v>32.966999999999999</v>
      </c>
      <c r="G82" s="1">
        <v>34.232999999999997</v>
      </c>
      <c r="H82" s="9">
        <v>4.82</v>
      </c>
      <c r="I82" s="7">
        <f t="shared" ref="I82:I147" si="15">H82</f>
        <v>4.82</v>
      </c>
      <c r="J82" s="1">
        <v>494.31700000000001</v>
      </c>
      <c r="K82" s="1">
        <v>17.332999999999998</v>
      </c>
      <c r="L82" s="10">
        <v>67.184119999999993</v>
      </c>
      <c r="M82" s="2">
        <f t="shared" ref="M82:M145" si="16">(J82/K82)/(L82/100)</f>
        <v>42.448776438107153</v>
      </c>
      <c r="N82" s="1">
        <v>127.38800000000001</v>
      </c>
      <c r="O82" s="2">
        <f t="shared" ref="O82:O145" si="17">(N82/K82)/(L82/100)</f>
        <v>10.939265153530213</v>
      </c>
      <c r="P82" s="2">
        <f t="shared" si="12"/>
        <v>7249.1818006993326</v>
      </c>
      <c r="Q82" s="10">
        <v>111.71766</v>
      </c>
      <c r="R82" s="10">
        <v>62.371180000000003</v>
      </c>
      <c r="S82" s="2">
        <f>(Q82*R82)/L82</f>
        <v>103.71442360246441</v>
      </c>
      <c r="T82" s="1">
        <v>59.09</v>
      </c>
      <c r="U82" s="13">
        <v>4.80246244341149</v>
      </c>
      <c r="V82" s="11">
        <v>3.8</v>
      </c>
      <c r="W82" s="1">
        <v>234.95500000000001</v>
      </c>
      <c r="X82" s="2">
        <f t="shared" si="6"/>
        <v>28.994053247297398</v>
      </c>
      <c r="Y82">
        <v>59886</v>
      </c>
      <c r="Z82">
        <v>1915469</v>
      </c>
      <c r="AA82" s="2">
        <f t="shared" si="7"/>
        <v>7.3900869220389094</v>
      </c>
    </row>
    <row r="83" spans="1:27" x14ac:dyDescent="0.2">
      <c r="A83">
        <v>1967</v>
      </c>
      <c r="B83">
        <v>2</v>
      </c>
      <c r="C83" s="1">
        <v>4873.2870000000003</v>
      </c>
      <c r="D83" s="8">
        <v>4727.6762317848334</v>
      </c>
      <c r="E83" s="2">
        <f t="shared" ref="E83:E146" si="18">(C83/D83-1)*100</f>
        <v>3.0799648934545232</v>
      </c>
      <c r="F83" s="1">
        <v>33.167000000000002</v>
      </c>
      <c r="G83" s="1">
        <v>34.5</v>
      </c>
      <c r="H83" s="9">
        <v>3.99</v>
      </c>
      <c r="I83" s="7">
        <f t="shared" si="15"/>
        <v>3.99</v>
      </c>
      <c r="J83" s="1">
        <v>503.45800000000003</v>
      </c>
      <c r="K83" s="1">
        <v>17.420999999999999</v>
      </c>
      <c r="L83" s="10">
        <v>67.435749999999999</v>
      </c>
      <c r="M83" s="2">
        <f t="shared" si="16"/>
        <v>42.854849426785705</v>
      </c>
      <c r="N83" s="1">
        <v>131.154</v>
      </c>
      <c r="O83" s="2">
        <f t="shared" si="17"/>
        <v>11.163959896795067</v>
      </c>
      <c r="P83" s="2">
        <f t="shared" si="12"/>
        <v>7226.5630618774176</v>
      </c>
      <c r="Q83" s="10">
        <v>111.01347</v>
      </c>
      <c r="R83" s="10">
        <v>62.735149999999997</v>
      </c>
      <c r="S83" s="2">
        <f t="shared" ref="S83:S146" si="19">(Q83*R83)/L83</f>
        <v>103.27529081341127</v>
      </c>
      <c r="T83" s="1">
        <v>59.68</v>
      </c>
      <c r="U83" s="13">
        <v>4.6225317954025202</v>
      </c>
      <c r="V83" s="11">
        <v>3.8</v>
      </c>
      <c r="W83" s="1">
        <v>237.21</v>
      </c>
      <c r="X83" s="2">
        <f t="shared" si="6"/>
        <v>28.801306302036604</v>
      </c>
      <c r="Y83">
        <v>62545</v>
      </c>
      <c r="Z83">
        <v>1932843</v>
      </c>
      <c r="AA83" s="2">
        <f t="shared" si="7"/>
        <v>7.5940209209598226</v>
      </c>
    </row>
    <row r="84" spans="1:27" x14ac:dyDescent="0.2">
      <c r="A84">
        <v>1967</v>
      </c>
      <c r="B84">
        <v>3</v>
      </c>
      <c r="C84" s="1">
        <v>4919.3919999999998</v>
      </c>
      <c r="D84" s="8">
        <v>4781.42211583471</v>
      </c>
      <c r="E84" s="2">
        <f t="shared" si="18"/>
        <v>2.8855407622007112</v>
      </c>
      <c r="F84" s="1">
        <v>33.5</v>
      </c>
      <c r="G84" s="1">
        <v>34.866999999999997</v>
      </c>
      <c r="H84" s="9">
        <v>3.89</v>
      </c>
      <c r="I84" s="7">
        <f t="shared" si="15"/>
        <v>3.89</v>
      </c>
      <c r="J84" s="1">
        <v>510.71699999999998</v>
      </c>
      <c r="K84" s="1">
        <v>17.588000000000001</v>
      </c>
      <c r="L84" s="10">
        <v>67.768259999999998</v>
      </c>
      <c r="M84" s="2">
        <f t="shared" si="16"/>
        <v>42.848687380148398</v>
      </c>
      <c r="N84" s="1">
        <v>133.571</v>
      </c>
      <c r="O84" s="2">
        <f t="shared" si="17"/>
        <v>11.206484260468718</v>
      </c>
      <c r="P84" s="2">
        <f t="shared" si="12"/>
        <v>7259.1387177419037</v>
      </c>
      <c r="Q84" s="10">
        <v>110.91301</v>
      </c>
      <c r="R84" s="10">
        <v>63.339030000000001</v>
      </c>
      <c r="S84" s="2">
        <f t="shared" si="19"/>
        <v>103.66390501660069</v>
      </c>
      <c r="T84" s="1">
        <v>59.886000000000003</v>
      </c>
      <c r="U84" s="13">
        <v>4.6681353263763299</v>
      </c>
      <c r="V84" s="11">
        <v>3.8</v>
      </c>
      <c r="W84" s="1">
        <v>241.614</v>
      </c>
      <c r="X84" s="2">
        <f t="shared" si="6"/>
        <v>28.730855134114634</v>
      </c>
      <c r="Y84">
        <v>62839</v>
      </c>
      <c r="Z84">
        <v>1964475</v>
      </c>
      <c r="AA84" s="2">
        <f t="shared" si="7"/>
        <v>7.4723244752896338</v>
      </c>
    </row>
    <row r="85" spans="1:27" x14ac:dyDescent="0.2">
      <c r="A85">
        <v>1967</v>
      </c>
      <c r="B85">
        <v>4</v>
      </c>
      <c r="C85" s="1">
        <v>4956.4769999999999</v>
      </c>
      <c r="D85" s="8">
        <v>4836.5952729411838</v>
      </c>
      <c r="E85" s="2">
        <f t="shared" si="18"/>
        <v>2.4786388005113125</v>
      </c>
      <c r="F85" s="1">
        <v>33.866999999999997</v>
      </c>
      <c r="G85" s="1">
        <v>35.232999999999997</v>
      </c>
      <c r="H85" s="9">
        <v>4.17</v>
      </c>
      <c r="I85" s="7">
        <f t="shared" si="15"/>
        <v>4.17</v>
      </c>
      <c r="J85" s="1">
        <v>518.24900000000002</v>
      </c>
      <c r="K85" s="1">
        <v>17.783999999999999</v>
      </c>
      <c r="L85" s="10">
        <v>68.076300000000003</v>
      </c>
      <c r="M85" s="2">
        <f t="shared" si="16"/>
        <v>42.806831147730691</v>
      </c>
      <c r="N85" s="1">
        <v>139.22</v>
      </c>
      <c r="O85" s="2">
        <f t="shared" si="17"/>
        <v>11.499427943685498</v>
      </c>
      <c r="P85" s="2">
        <f t="shared" si="12"/>
        <v>7280.7673154974636</v>
      </c>
      <c r="Q85" s="10">
        <v>110.86033999999999</v>
      </c>
      <c r="R85" s="10">
        <v>63.765169999999998</v>
      </c>
      <c r="S85" s="2">
        <f t="shared" si="19"/>
        <v>103.83978603945572</v>
      </c>
      <c r="T85" s="1">
        <v>60.045000000000002</v>
      </c>
      <c r="U85" s="13">
        <v>4.6280457002848996</v>
      </c>
      <c r="V85" s="11">
        <v>3.9</v>
      </c>
      <c r="W85" s="1">
        <v>245.97399999999999</v>
      </c>
      <c r="X85" s="2">
        <f t="shared" si="6"/>
        <v>28.596969150130452</v>
      </c>
      <c r="Y85">
        <v>66135</v>
      </c>
      <c r="Z85">
        <v>2023511</v>
      </c>
      <c r="AA85" s="2">
        <f t="shared" si="7"/>
        <v>7.6888636796729655</v>
      </c>
    </row>
    <row r="86" spans="1:27" x14ac:dyDescent="0.2">
      <c r="A86">
        <v>1968</v>
      </c>
      <c r="B86">
        <v>1</v>
      </c>
      <c r="C86" s="1">
        <v>5057.5529999999999</v>
      </c>
      <c r="D86" s="8">
        <v>4891.9403574433454</v>
      </c>
      <c r="E86" s="2">
        <f t="shared" si="18"/>
        <v>3.3854182687380163</v>
      </c>
      <c r="F86" s="1">
        <v>34.200000000000003</v>
      </c>
      <c r="G86" s="1">
        <v>35.667000000000002</v>
      </c>
      <c r="H86" s="9">
        <v>4.79</v>
      </c>
      <c r="I86" s="7">
        <f t="shared" si="15"/>
        <v>4.79</v>
      </c>
      <c r="J86" s="1">
        <v>536.29700000000003</v>
      </c>
      <c r="K86" s="1">
        <v>17.981000000000002</v>
      </c>
      <c r="L86" s="10">
        <v>68.341650000000001</v>
      </c>
      <c r="M86" s="2">
        <f t="shared" si="16"/>
        <v>43.642142858708574</v>
      </c>
      <c r="N86" s="1">
        <v>143.85</v>
      </c>
      <c r="O86" s="2">
        <f t="shared" si="17"/>
        <v>11.706055134049281</v>
      </c>
      <c r="P86" s="2">
        <f t="shared" si="12"/>
        <v>7400.396390780732</v>
      </c>
      <c r="Q86" s="10">
        <v>110.48775999999999</v>
      </c>
      <c r="R86" s="10">
        <v>63.668810000000001</v>
      </c>
      <c r="S86" s="2">
        <f t="shared" si="19"/>
        <v>102.93319225926794</v>
      </c>
      <c r="T86" s="1">
        <v>61.055999999999997</v>
      </c>
      <c r="U86" s="13">
        <v>4.8491751179231102</v>
      </c>
      <c r="V86" s="11">
        <v>3.7</v>
      </c>
      <c r="W86" s="1">
        <v>250.119</v>
      </c>
      <c r="X86" s="2">
        <f t="shared" ref="X86:X149" si="20">W86/(D86*K86/100)*100</f>
        <v>28.434898945054925</v>
      </c>
      <c r="Y86">
        <v>65086</v>
      </c>
      <c r="Z86">
        <v>2043556</v>
      </c>
      <c r="AA86" s="2">
        <f t="shared" ref="AA86:AA149" si="21">(Y86/1000)/(D86*K86/100)*100</f>
        <v>7.3993332483251768</v>
      </c>
    </row>
    <row r="87" spans="1:27" x14ac:dyDescent="0.2">
      <c r="A87">
        <v>1968</v>
      </c>
      <c r="B87">
        <v>2</v>
      </c>
      <c r="C87" s="1">
        <v>5142.0330000000004</v>
      </c>
      <c r="D87" s="8">
        <v>4946.5500039489916</v>
      </c>
      <c r="E87" s="2">
        <f t="shared" si="18"/>
        <v>3.9519057908026456</v>
      </c>
      <c r="F87" s="1">
        <v>34.533000000000001</v>
      </c>
      <c r="G87" s="1">
        <v>36.033000000000001</v>
      </c>
      <c r="H87" s="9">
        <v>5.98</v>
      </c>
      <c r="I87" s="7">
        <f t="shared" si="15"/>
        <v>5.98</v>
      </c>
      <c r="J87" s="1">
        <v>550.01400000000001</v>
      </c>
      <c r="K87" s="1">
        <v>18.170999999999999</v>
      </c>
      <c r="L87" s="10">
        <v>68.573509999999999</v>
      </c>
      <c r="M87" s="2">
        <f t="shared" si="16"/>
        <v>44.140630870513718</v>
      </c>
      <c r="N87" s="1">
        <v>144.86199999999999</v>
      </c>
      <c r="O87" s="2">
        <f t="shared" si="17"/>
        <v>11.625704198737411</v>
      </c>
      <c r="P87" s="2">
        <f t="shared" si="12"/>
        <v>7498.5705121409128</v>
      </c>
      <c r="Q87" s="10">
        <v>110.68771</v>
      </c>
      <c r="R87" s="10">
        <v>64.387140000000002</v>
      </c>
      <c r="S87" s="2">
        <f t="shared" si="19"/>
        <v>103.93029436657683</v>
      </c>
      <c r="T87" s="1">
        <v>61.451000000000001</v>
      </c>
      <c r="U87" s="13">
        <v>4.9322732585837299</v>
      </c>
      <c r="V87" s="11">
        <v>3.6</v>
      </c>
      <c r="W87" s="1">
        <v>253.803</v>
      </c>
      <c r="X87" s="2">
        <f t="shared" si="20"/>
        <v>28.236802694524222</v>
      </c>
      <c r="Y87">
        <v>66696</v>
      </c>
      <c r="Z87">
        <v>2072334</v>
      </c>
      <c r="AA87" s="2">
        <f t="shared" si="21"/>
        <v>7.4202503221553222</v>
      </c>
    </row>
    <row r="88" spans="1:27" x14ac:dyDescent="0.2">
      <c r="A88">
        <v>1968</v>
      </c>
      <c r="B88">
        <v>3</v>
      </c>
      <c r="C88" s="1">
        <v>5181.8590000000004</v>
      </c>
      <c r="D88" s="8">
        <v>5001.6968506771827</v>
      </c>
      <c r="E88" s="2">
        <f t="shared" si="18"/>
        <v>3.6020205682482542</v>
      </c>
      <c r="F88" s="1">
        <v>35</v>
      </c>
      <c r="G88" s="1">
        <v>36.533000000000001</v>
      </c>
      <c r="H88" s="9">
        <v>5.95</v>
      </c>
      <c r="I88" s="7">
        <f t="shared" si="15"/>
        <v>5.95</v>
      </c>
      <c r="J88" s="1">
        <v>566.12199999999996</v>
      </c>
      <c r="K88" s="1">
        <v>18.349</v>
      </c>
      <c r="L88" s="10">
        <v>68.853430000000003</v>
      </c>
      <c r="M88" s="2">
        <f t="shared" si="16"/>
        <v>44.809701583728618</v>
      </c>
      <c r="N88" s="1">
        <v>148.00299999999999</v>
      </c>
      <c r="O88" s="2">
        <f t="shared" si="17"/>
        <v>11.714736865015997</v>
      </c>
      <c r="P88" s="2">
        <f t="shared" si="12"/>
        <v>7525.9271760317533</v>
      </c>
      <c r="Q88" s="10">
        <v>110.68088</v>
      </c>
      <c r="R88" s="10">
        <v>64.514870000000002</v>
      </c>
      <c r="S88" s="2">
        <f t="shared" si="19"/>
        <v>103.70670836130604</v>
      </c>
      <c r="T88" s="1">
        <v>61.618000000000002</v>
      </c>
      <c r="U88" s="13">
        <v>4.8434240537188398</v>
      </c>
      <c r="V88" s="11">
        <v>3.5</v>
      </c>
      <c r="W88" s="1">
        <v>258.27999999999997</v>
      </c>
      <c r="X88" s="2">
        <f t="shared" si="20"/>
        <v>28.1423921977192</v>
      </c>
      <c r="Y88">
        <v>68183</v>
      </c>
      <c r="Z88">
        <v>2113347</v>
      </c>
      <c r="AA88" s="2">
        <f t="shared" si="21"/>
        <v>7.4292733746983446</v>
      </c>
    </row>
    <row r="89" spans="1:27" x14ac:dyDescent="0.2">
      <c r="A89">
        <v>1968</v>
      </c>
      <c r="B89">
        <v>4</v>
      </c>
      <c r="C89" s="1">
        <v>5202.2120000000004</v>
      </c>
      <c r="D89" s="8">
        <v>5057.1719377242653</v>
      </c>
      <c r="E89" s="2">
        <f t="shared" si="18"/>
        <v>2.8680073381290638</v>
      </c>
      <c r="F89" s="1">
        <v>35.433</v>
      </c>
      <c r="G89" s="1">
        <v>37.067</v>
      </c>
      <c r="H89" s="9">
        <v>5.92</v>
      </c>
      <c r="I89" s="7">
        <f t="shared" si="15"/>
        <v>5.92</v>
      </c>
      <c r="J89" s="1">
        <v>574.97699999999998</v>
      </c>
      <c r="K89" s="1">
        <v>18.608000000000001</v>
      </c>
      <c r="L89" s="10">
        <v>69.181430000000006</v>
      </c>
      <c r="M89" s="2">
        <f t="shared" si="16"/>
        <v>44.664372865185399</v>
      </c>
      <c r="N89" s="1">
        <v>154.75399999999999</v>
      </c>
      <c r="O89" s="2">
        <f t="shared" si="17"/>
        <v>12.021333650526719</v>
      </c>
      <c r="P89" s="2">
        <f t="shared" si="12"/>
        <v>7519.665320592534</v>
      </c>
      <c r="Q89" s="10">
        <v>110.14932</v>
      </c>
      <c r="R89" s="10">
        <v>64.852279999999993</v>
      </c>
      <c r="S89" s="2">
        <f t="shared" si="19"/>
        <v>103.2565320267245</v>
      </c>
      <c r="T89" s="1">
        <v>62.073</v>
      </c>
      <c r="U89" s="13">
        <v>4.7333710350905802</v>
      </c>
      <c r="V89" s="11">
        <v>3.4</v>
      </c>
      <c r="W89" s="1">
        <v>262.93400000000003</v>
      </c>
      <c r="X89" s="2">
        <f t="shared" si="20"/>
        <v>27.940831843114566</v>
      </c>
      <c r="Y89">
        <v>69941</v>
      </c>
      <c r="Z89">
        <v>2163677</v>
      </c>
      <c r="AA89" s="2">
        <f>(Y89/1000)/(D89*K89/100)*100</f>
        <v>7.432320353926368</v>
      </c>
    </row>
    <row r="90" spans="1:27" x14ac:dyDescent="0.2">
      <c r="A90">
        <v>1969</v>
      </c>
      <c r="B90">
        <v>1</v>
      </c>
      <c r="C90" s="1">
        <v>5283.5969999999998</v>
      </c>
      <c r="D90" s="8">
        <v>5110.844525651125</v>
      </c>
      <c r="E90" s="2">
        <f t="shared" si="18"/>
        <v>3.3801160156963661</v>
      </c>
      <c r="F90" s="1">
        <v>35.866999999999997</v>
      </c>
      <c r="G90" s="1">
        <v>37.567</v>
      </c>
      <c r="H90" s="9">
        <v>6.57</v>
      </c>
      <c r="I90" s="7">
        <f t="shared" si="15"/>
        <v>6.57</v>
      </c>
      <c r="J90" s="1">
        <v>587.005</v>
      </c>
      <c r="K90" s="1">
        <v>18.8</v>
      </c>
      <c r="L90" s="10">
        <v>69.491730000000004</v>
      </c>
      <c r="M90" s="2">
        <f t="shared" si="16"/>
        <v>44.931490715177119</v>
      </c>
      <c r="N90" s="1">
        <v>160.899</v>
      </c>
      <c r="O90" s="2">
        <f t="shared" si="17"/>
        <v>12.31579275232968</v>
      </c>
      <c r="P90" s="2">
        <f t="shared" si="12"/>
        <v>7603.202568132926</v>
      </c>
      <c r="Q90" s="10">
        <v>110.0752</v>
      </c>
      <c r="R90" s="10">
        <v>65.418300000000002</v>
      </c>
      <c r="S90" s="2">
        <f t="shared" si="19"/>
        <v>103.62286931351399</v>
      </c>
      <c r="T90" s="1">
        <v>62.161000000000001</v>
      </c>
      <c r="U90" s="13">
        <v>4.8598825055724397</v>
      </c>
      <c r="V90" s="11">
        <v>3.4</v>
      </c>
      <c r="W90" s="1">
        <v>265.60300000000001</v>
      </c>
      <c r="X90" s="2">
        <f t="shared" si="20"/>
        <v>27.642827086657029</v>
      </c>
      <c r="Y90">
        <v>68350</v>
      </c>
      <c r="Z90">
        <v>2192866</v>
      </c>
      <c r="AA90" s="2">
        <f t="shared" si="21"/>
        <v>7.1135763954963158</v>
      </c>
    </row>
    <row r="91" spans="1:27" x14ac:dyDescent="0.2">
      <c r="A91">
        <v>1969</v>
      </c>
      <c r="B91">
        <v>2</v>
      </c>
      <c r="C91" s="1">
        <v>5299.625</v>
      </c>
      <c r="D91" s="8">
        <v>5162.5168141941776</v>
      </c>
      <c r="E91" s="2">
        <f t="shared" si="18"/>
        <v>2.6558399854281767</v>
      </c>
      <c r="F91" s="1">
        <v>36.433</v>
      </c>
      <c r="G91" s="1">
        <v>38.167000000000002</v>
      </c>
      <c r="H91" s="9">
        <v>8.33</v>
      </c>
      <c r="I91" s="7">
        <f t="shared" si="15"/>
        <v>8.33</v>
      </c>
      <c r="J91" s="1">
        <v>598.33699999999999</v>
      </c>
      <c r="K91" s="1">
        <v>19.039000000000001</v>
      </c>
      <c r="L91" s="10">
        <v>69.775120000000001</v>
      </c>
      <c r="M91" s="2">
        <f t="shared" si="16"/>
        <v>45.0402853885642</v>
      </c>
      <c r="N91" s="1">
        <v>163.499</v>
      </c>
      <c r="O91" s="2">
        <f t="shared" si="17"/>
        <v>12.30751503040069</v>
      </c>
      <c r="P91" s="2">
        <f t="shared" si="12"/>
        <v>7595.2932793236323</v>
      </c>
      <c r="Q91" s="10">
        <v>109.9211</v>
      </c>
      <c r="R91" s="10">
        <v>65.790180000000007</v>
      </c>
      <c r="S91" s="2">
        <f t="shared" si="19"/>
        <v>103.6433753864988</v>
      </c>
      <c r="T91" s="1">
        <v>62.183999999999997</v>
      </c>
      <c r="U91" s="13">
        <v>4.7024342692929197</v>
      </c>
      <c r="V91" s="11">
        <v>3.4</v>
      </c>
      <c r="W91" s="1">
        <v>269.87099999999998</v>
      </c>
      <c r="X91" s="2">
        <f t="shared" si="20"/>
        <v>27.456843310064311</v>
      </c>
      <c r="Y91">
        <v>69575</v>
      </c>
      <c r="Z91">
        <v>2227968</v>
      </c>
      <c r="AA91" s="2">
        <f t="shared" si="21"/>
        <v>7.0786037525251864</v>
      </c>
    </row>
    <row r="92" spans="1:27" x14ac:dyDescent="0.2">
      <c r="A92">
        <v>1969</v>
      </c>
      <c r="B92">
        <v>3</v>
      </c>
      <c r="C92" s="1">
        <v>5334.6</v>
      </c>
      <c r="D92" s="8">
        <v>5211.7147729901544</v>
      </c>
      <c r="E92" s="2">
        <f t="shared" si="18"/>
        <v>2.3578655464167264</v>
      </c>
      <c r="F92" s="1">
        <v>36.933</v>
      </c>
      <c r="G92" s="1">
        <v>38.700000000000003</v>
      </c>
      <c r="H92" s="9">
        <v>8.98</v>
      </c>
      <c r="I92" s="7">
        <f t="shared" si="15"/>
        <v>8.98</v>
      </c>
      <c r="J92" s="1">
        <v>608.62599999999998</v>
      </c>
      <c r="K92" s="1">
        <v>19.306999999999999</v>
      </c>
      <c r="L92" s="10">
        <v>70.074309999999997</v>
      </c>
      <c r="M92" s="2">
        <f t="shared" si="16"/>
        <v>44.985947745203084</v>
      </c>
      <c r="N92" s="1">
        <v>167.37</v>
      </c>
      <c r="O92" s="2">
        <f t="shared" si="17"/>
        <v>12.370976714952432</v>
      </c>
      <c r="P92" s="2">
        <f t="shared" si="12"/>
        <v>7612.7756377479864</v>
      </c>
      <c r="Q92" s="10">
        <v>109.70262</v>
      </c>
      <c r="R92" s="10">
        <v>66.254750000000001</v>
      </c>
      <c r="S92" s="2">
        <f t="shared" si="19"/>
        <v>103.72302863124875</v>
      </c>
      <c r="T92" s="1">
        <v>62.432000000000002</v>
      </c>
      <c r="U92" s="13">
        <v>4.6578514372472304</v>
      </c>
      <c r="V92" s="11">
        <v>3.6</v>
      </c>
      <c r="W92" s="1">
        <v>274.62900000000002</v>
      </c>
      <c r="X92" s="2">
        <f t="shared" si="20"/>
        <v>27.292980149643327</v>
      </c>
      <c r="Y92">
        <v>71430</v>
      </c>
      <c r="Z92">
        <v>2272644</v>
      </c>
      <c r="AA92" s="2">
        <f t="shared" si="21"/>
        <v>7.098804467441612</v>
      </c>
    </row>
    <row r="93" spans="1:27" x14ac:dyDescent="0.2">
      <c r="A93">
        <v>1969</v>
      </c>
      <c r="B93">
        <v>4</v>
      </c>
      <c r="C93" s="1">
        <v>5308.5559999999996</v>
      </c>
      <c r="D93" s="8">
        <v>5258.8812936301556</v>
      </c>
      <c r="E93" s="2">
        <f t="shared" si="18"/>
        <v>0.94458694912951113</v>
      </c>
      <c r="F93" s="1">
        <v>37.5</v>
      </c>
      <c r="G93" s="1">
        <v>39.232999999999997</v>
      </c>
      <c r="H93" s="9">
        <v>8.94</v>
      </c>
      <c r="I93" s="7">
        <f t="shared" si="15"/>
        <v>8.94</v>
      </c>
      <c r="J93" s="1">
        <v>620.58600000000001</v>
      </c>
      <c r="K93" s="1">
        <v>19.556000000000001</v>
      </c>
      <c r="L93" s="10">
        <v>70.413589999999999</v>
      </c>
      <c r="M93" s="2">
        <f t="shared" si="16"/>
        <v>45.067706590635638</v>
      </c>
      <c r="N93" s="1">
        <v>165.78700000000001</v>
      </c>
      <c r="O93" s="2">
        <f t="shared" si="17"/>
        <v>12.039652638863446</v>
      </c>
      <c r="P93" s="2">
        <f t="shared" si="12"/>
        <v>7539.1071524687195</v>
      </c>
      <c r="Q93" s="10">
        <v>109.29396</v>
      </c>
      <c r="R93" s="10">
        <v>66.612790000000004</v>
      </c>
      <c r="S93" s="2">
        <f t="shared" si="19"/>
        <v>103.39446697361122</v>
      </c>
      <c r="T93" s="1">
        <v>62.67</v>
      </c>
      <c r="U93" s="13">
        <v>4.3922994425549904</v>
      </c>
      <c r="V93" s="11">
        <v>3.6</v>
      </c>
      <c r="W93" s="1">
        <v>278.68900000000002</v>
      </c>
      <c r="X93" s="2">
        <f t="shared" si="20"/>
        <v>27.098573570171535</v>
      </c>
      <c r="Y93">
        <v>73890</v>
      </c>
      <c r="Z93">
        <v>2324714</v>
      </c>
      <c r="AA93" s="2">
        <f t="shared" si="21"/>
        <v>7.1847600770033075</v>
      </c>
    </row>
    <row r="94" spans="1:27" x14ac:dyDescent="0.2">
      <c r="A94">
        <v>1970</v>
      </c>
      <c r="B94">
        <v>1</v>
      </c>
      <c r="C94" s="1">
        <v>5300.652</v>
      </c>
      <c r="D94" s="8">
        <v>5304.070427236833</v>
      </c>
      <c r="E94" s="2">
        <f t="shared" si="18"/>
        <v>-6.44491298471217E-2</v>
      </c>
      <c r="F94" s="1">
        <v>38.1</v>
      </c>
      <c r="G94" s="1">
        <v>39.832999999999998</v>
      </c>
      <c r="H94" s="9">
        <v>8.57</v>
      </c>
      <c r="I94" s="7">
        <f t="shared" si="15"/>
        <v>8.57</v>
      </c>
      <c r="J94" s="1">
        <v>631.68499999999995</v>
      </c>
      <c r="K94" s="1">
        <v>19.832000000000001</v>
      </c>
      <c r="L94" s="10">
        <v>70.779589999999999</v>
      </c>
      <c r="M94" s="2">
        <f t="shared" si="16"/>
        <v>45.001398232700019</v>
      </c>
      <c r="N94" s="1">
        <v>166.28899999999999</v>
      </c>
      <c r="O94" s="2">
        <f t="shared" si="17"/>
        <v>11.846470172186221</v>
      </c>
      <c r="P94" s="2">
        <f t="shared" si="12"/>
        <v>7488.955502567901</v>
      </c>
      <c r="Q94" s="10">
        <v>108.82872</v>
      </c>
      <c r="R94" s="10">
        <v>66.786580000000001</v>
      </c>
      <c r="S94" s="2">
        <f t="shared" si="19"/>
        <v>102.68917938882664</v>
      </c>
      <c r="T94" s="1">
        <v>62.792999999999999</v>
      </c>
      <c r="U94" s="13">
        <v>4.2525940002655798</v>
      </c>
      <c r="V94" s="11">
        <v>4.2</v>
      </c>
      <c r="W94" s="1">
        <v>277.74</v>
      </c>
      <c r="X94" s="2">
        <f t="shared" si="20"/>
        <v>26.40356903145662</v>
      </c>
      <c r="Y94">
        <v>73296</v>
      </c>
      <c r="Z94">
        <v>2348279</v>
      </c>
      <c r="AA94" s="2">
        <f t="shared" si="21"/>
        <v>6.9679412246332699</v>
      </c>
    </row>
    <row r="95" spans="1:27" x14ac:dyDescent="0.2">
      <c r="A95">
        <v>1970</v>
      </c>
      <c r="B95">
        <v>2</v>
      </c>
      <c r="C95" s="1">
        <v>5308.1639999999998</v>
      </c>
      <c r="D95" s="8">
        <v>5347.1374266213079</v>
      </c>
      <c r="E95" s="2">
        <f t="shared" si="18"/>
        <v>-0.72886525091490073</v>
      </c>
      <c r="F95" s="1">
        <v>38.633000000000003</v>
      </c>
      <c r="G95" s="1">
        <v>40.567</v>
      </c>
      <c r="H95" s="9">
        <v>7.89</v>
      </c>
      <c r="I95" s="7">
        <f t="shared" si="15"/>
        <v>7.89</v>
      </c>
      <c r="J95" s="1">
        <v>641.57000000000005</v>
      </c>
      <c r="K95" s="1">
        <v>20.108000000000001</v>
      </c>
      <c r="L95" s="10">
        <v>71.158090000000001</v>
      </c>
      <c r="M95" s="2">
        <f t="shared" si="16"/>
        <v>44.838480747559565</v>
      </c>
      <c r="N95" s="1">
        <v>166.374</v>
      </c>
      <c r="O95" s="2">
        <f t="shared" si="17"/>
        <v>11.627659329292943</v>
      </c>
      <c r="P95" s="2">
        <f t="shared" si="12"/>
        <v>7459.6774590211735</v>
      </c>
      <c r="Q95" s="10">
        <v>108.08162</v>
      </c>
      <c r="R95" s="10">
        <v>66.663939999999997</v>
      </c>
      <c r="S95" s="2">
        <f t="shared" si="19"/>
        <v>101.25548101112325</v>
      </c>
      <c r="T95" s="1">
        <v>62.902000000000001</v>
      </c>
      <c r="U95" s="13">
        <v>4.1760360255050202</v>
      </c>
      <c r="V95" s="11">
        <v>4.8</v>
      </c>
      <c r="W95" s="1">
        <v>278.86500000000001</v>
      </c>
      <c r="X95" s="2">
        <f t="shared" si="20"/>
        <v>25.936047168635085</v>
      </c>
      <c r="Y95">
        <v>73892</v>
      </c>
      <c r="Z95">
        <v>2395645</v>
      </c>
      <c r="AA95" s="2">
        <f t="shared" si="21"/>
        <v>6.8723805331783616</v>
      </c>
    </row>
    <row r="96" spans="1:27" x14ac:dyDescent="0.2">
      <c r="A96">
        <v>1970</v>
      </c>
      <c r="B96">
        <v>3</v>
      </c>
      <c r="C96" s="1">
        <v>5357.0770000000002</v>
      </c>
      <c r="D96" s="8">
        <v>5389.2315319375984</v>
      </c>
      <c r="E96" s="2">
        <f t="shared" si="18"/>
        <v>-0.59664409938678942</v>
      </c>
      <c r="F96" s="1">
        <v>39.033000000000001</v>
      </c>
      <c r="G96" s="1">
        <v>41.1</v>
      </c>
      <c r="H96" s="9">
        <v>6.71</v>
      </c>
      <c r="I96" s="7">
        <f t="shared" si="15"/>
        <v>6.71</v>
      </c>
      <c r="J96" s="1">
        <v>653.48199999999997</v>
      </c>
      <c r="K96" s="1">
        <v>20.273</v>
      </c>
      <c r="L96" s="10">
        <v>71.563839999999999</v>
      </c>
      <c r="M96" s="2">
        <f t="shared" si="16"/>
        <v>45.042446679679067</v>
      </c>
      <c r="N96" s="1">
        <v>168.821</v>
      </c>
      <c r="O96" s="2">
        <f t="shared" si="17"/>
        <v>11.636297389844099</v>
      </c>
      <c r="P96" s="2">
        <f t="shared" si="12"/>
        <v>7485.7316208856319</v>
      </c>
      <c r="Q96" s="10">
        <v>107.58712</v>
      </c>
      <c r="R96" s="10">
        <v>66.647260000000003</v>
      </c>
      <c r="S96" s="2">
        <f t="shared" si="19"/>
        <v>100.19566808169043</v>
      </c>
      <c r="T96" s="1">
        <v>63.265000000000001</v>
      </c>
      <c r="U96" s="13">
        <v>4.2133743013391403</v>
      </c>
      <c r="V96" s="11">
        <v>5.2</v>
      </c>
      <c r="W96" s="1">
        <v>281.77100000000002</v>
      </c>
      <c r="X96" s="2">
        <f t="shared" si="20"/>
        <v>25.790005263392352</v>
      </c>
      <c r="Y96">
        <v>76447</v>
      </c>
      <c r="Z96">
        <v>2431207</v>
      </c>
      <c r="AA96" s="2">
        <f t="shared" si="21"/>
        <v>6.9970597839045006</v>
      </c>
    </row>
    <row r="97" spans="1:27" x14ac:dyDescent="0.2">
      <c r="A97">
        <v>1970</v>
      </c>
      <c r="B97">
        <v>4</v>
      </c>
      <c r="C97" s="1">
        <v>5299.6719999999996</v>
      </c>
      <c r="D97" s="8">
        <v>5431.2086436692152</v>
      </c>
      <c r="E97" s="2">
        <f t="shared" si="18"/>
        <v>-2.4218668863428605</v>
      </c>
      <c r="F97" s="1">
        <v>39.6</v>
      </c>
      <c r="G97" s="1">
        <v>41.767000000000003</v>
      </c>
      <c r="H97" s="9">
        <v>5.57</v>
      </c>
      <c r="I97" s="7">
        <f t="shared" si="15"/>
        <v>5.57</v>
      </c>
      <c r="J97" s="1">
        <v>660.16099999999994</v>
      </c>
      <c r="K97" s="1">
        <v>20.541</v>
      </c>
      <c r="L97" s="10">
        <v>71.982600000000005</v>
      </c>
      <c r="M97" s="2">
        <f t="shared" si="16"/>
        <v>44.647870753945298</v>
      </c>
      <c r="N97" s="1">
        <v>170.738</v>
      </c>
      <c r="O97" s="2">
        <f t="shared" si="17"/>
        <v>11.547316725445935</v>
      </c>
      <c r="P97" s="2">
        <f t="shared" si="12"/>
        <v>7362.4348106347907</v>
      </c>
      <c r="Q97" s="10">
        <v>107.50227</v>
      </c>
      <c r="R97" s="10">
        <v>66.670150000000007</v>
      </c>
      <c r="S97" s="2">
        <f t="shared" si="19"/>
        <v>99.568402172754247</v>
      </c>
      <c r="T97" s="1">
        <v>62.966999999999999</v>
      </c>
      <c r="U97" s="13">
        <v>3.8624644916981601</v>
      </c>
      <c r="V97" s="11">
        <v>5.8</v>
      </c>
      <c r="W97" s="1">
        <v>286.01499999999999</v>
      </c>
      <c r="X97" s="2">
        <f t="shared" si="20"/>
        <v>25.637208818548313</v>
      </c>
      <c r="Y97">
        <v>78975</v>
      </c>
      <c r="Z97">
        <v>2477737</v>
      </c>
      <c r="AA97" s="2">
        <f t="shared" si="21"/>
        <v>7.07899434101307</v>
      </c>
    </row>
    <row r="98" spans="1:27" x14ac:dyDescent="0.2">
      <c r="A98">
        <v>1971</v>
      </c>
      <c r="B98">
        <v>1</v>
      </c>
      <c r="C98" s="1">
        <v>5443.6189999999997</v>
      </c>
      <c r="D98" s="8">
        <v>5474.8700790686707</v>
      </c>
      <c r="E98" s="2">
        <f t="shared" si="18"/>
        <v>-0.57080950994889967</v>
      </c>
      <c r="F98" s="1">
        <v>39.933</v>
      </c>
      <c r="G98" s="1">
        <v>42.167000000000002</v>
      </c>
      <c r="H98" s="9">
        <v>3.86</v>
      </c>
      <c r="I98" s="7">
        <f t="shared" si="15"/>
        <v>3.86</v>
      </c>
      <c r="J98" s="1">
        <v>679.18600000000004</v>
      </c>
      <c r="K98" s="1">
        <v>20.853000000000002</v>
      </c>
      <c r="L98" s="10">
        <v>72.385220000000004</v>
      </c>
      <c r="M98" s="2">
        <f t="shared" si="16"/>
        <v>44.995624449893889</v>
      </c>
      <c r="N98" s="1">
        <v>177.24100000000001</v>
      </c>
      <c r="O98" s="2">
        <f t="shared" si="17"/>
        <v>11.742099326434353</v>
      </c>
      <c r="P98" s="2">
        <f t="shared" si="12"/>
        <v>7520.3460043362429</v>
      </c>
      <c r="Q98" s="10">
        <v>107.51591999999999</v>
      </c>
      <c r="R98" s="10">
        <v>66.733170000000001</v>
      </c>
      <c r="S98" s="2">
        <f t="shared" si="19"/>
        <v>99.120762043223721</v>
      </c>
      <c r="T98" s="1">
        <v>63.731999999999999</v>
      </c>
      <c r="U98" s="13">
        <v>4.2568170035969102</v>
      </c>
      <c r="V98" s="11">
        <v>5.9</v>
      </c>
      <c r="W98" s="1">
        <v>291.47000000000003</v>
      </c>
      <c r="X98" s="2">
        <f t="shared" si="20"/>
        <v>25.530040284483153</v>
      </c>
      <c r="Y98">
        <v>79458</v>
      </c>
      <c r="Z98">
        <v>2510580</v>
      </c>
      <c r="AA98" s="2">
        <f t="shared" si="21"/>
        <v>6.9597761036280303</v>
      </c>
    </row>
    <row r="99" spans="1:27" x14ac:dyDescent="0.2">
      <c r="A99">
        <v>1971</v>
      </c>
      <c r="B99">
        <v>2</v>
      </c>
      <c r="C99" s="1">
        <v>5473.0590000000002</v>
      </c>
      <c r="D99" s="8">
        <v>5521.3416413738123</v>
      </c>
      <c r="E99" s="2">
        <f t="shared" si="18"/>
        <v>-0.87447299062258788</v>
      </c>
      <c r="F99" s="1">
        <v>40.299999999999997</v>
      </c>
      <c r="G99" s="1">
        <v>42.6</v>
      </c>
      <c r="H99" s="9">
        <v>4.57</v>
      </c>
      <c r="I99" s="7">
        <f t="shared" si="15"/>
        <v>4.57</v>
      </c>
      <c r="J99" s="1">
        <v>693.22500000000002</v>
      </c>
      <c r="K99" s="1">
        <v>21.126999999999999</v>
      </c>
      <c r="L99" s="10">
        <v>72.798429999999996</v>
      </c>
      <c r="M99" s="2">
        <f t="shared" si="16"/>
        <v>45.072782651376635</v>
      </c>
      <c r="N99" s="1">
        <v>186.45500000000001</v>
      </c>
      <c r="O99" s="2">
        <f t="shared" si="17"/>
        <v>12.12311398068799</v>
      </c>
      <c r="P99" s="2">
        <f t="shared" si="12"/>
        <v>7518.100321669026</v>
      </c>
      <c r="Q99" s="10">
        <v>107.48276</v>
      </c>
      <c r="R99" s="10">
        <v>66.93974</v>
      </c>
      <c r="S99" s="2">
        <f t="shared" si="19"/>
        <v>98.832735937882191</v>
      </c>
      <c r="T99" s="1">
        <v>64.076999999999998</v>
      </c>
      <c r="U99" s="13">
        <v>4.0392687674871697</v>
      </c>
      <c r="V99" s="11">
        <v>5.9</v>
      </c>
      <c r="W99" s="1">
        <v>295.43</v>
      </c>
      <c r="X99" s="2">
        <f t="shared" si="20"/>
        <v>25.326323011595409</v>
      </c>
      <c r="Y99">
        <v>80320</v>
      </c>
      <c r="Z99">
        <v>2565717</v>
      </c>
      <c r="AA99" s="2">
        <f t="shared" si="21"/>
        <v>6.8855913898092371</v>
      </c>
    </row>
    <row r="100" spans="1:27" x14ac:dyDescent="0.2">
      <c r="A100">
        <v>1971</v>
      </c>
      <c r="B100">
        <v>3</v>
      </c>
      <c r="C100" s="1">
        <v>5518.0720000000001</v>
      </c>
      <c r="D100" s="8">
        <v>5569.3140516613103</v>
      </c>
      <c r="E100" s="2">
        <f t="shared" si="18"/>
        <v>-0.92007832896449093</v>
      </c>
      <c r="F100" s="1">
        <v>40.700000000000003</v>
      </c>
      <c r="G100" s="1">
        <v>42.966999999999999</v>
      </c>
      <c r="H100" s="9">
        <v>5.48</v>
      </c>
      <c r="I100" s="7">
        <f t="shared" si="15"/>
        <v>5.48</v>
      </c>
      <c r="J100" s="1">
        <v>705.59900000000005</v>
      </c>
      <c r="K100" s="1">
        <v>21.341999999999999</v>
      </c>
      <c r="L100" s="10">
        <v>73.202089999999998</v>
      </c>
      <c r="M100" s="2">
        <f t="shared" si="16"/>
        <v>45.164723960389047</v>
      </c>
      <c r="N100" s="1">
        <v>191.87</v>
      </c>
      <c r="O100" s="2">
        <f t="shared" si="17"/>
        <v>12.281417046055683</v>
      </c>
      <c r="P100" s="2">
        <f t="shared" si="12"/>
        <v>7538.1344986188242</v>
      </c>
      <c r="Q100" s="10">
        <v>107.30231999999999</v>
      </c>
      <c r="R100" s="10">
        <v>67.406000000000006</v>
      </c>
      <c r="S100" s="2">
        <f t="shared" si="19"/>
        <v>98.806197772768513</v>
      </c>
      <c r="T100" s="1">
        <v>64.317999999999998</v>
      </c>
      <c r="U100" s="13">
        <v>3.8970300695151798</v>
      </c>
      <c r="V100" s="11">
        <v>6</v>
      </c>
      <c r="W100" s="1">
        <v>302.12599999999998</v>
      </c>
      <c r="X100" s="2">
        <f t="shared" si="20"/>
        <v>25.418579521764389</v>
      </c>
      <c r="Y100">
        <v>82110</v>
      </c>
      <c r="Z100">
        <v>2623661</v>
      </c>
      <c r="AA100" s="2">
        <f t="shared" si="21"/>
        <v>6.90810974405405</v>
      </c>
    </row>
    <row r="101" spans="1:27" x14ac:dyDescent="0.2">
      <c r="A101">
        <v>1971</v>
      </c>
      <c r="B101">
        <v>4</v>
      </c>
      <c r="C101" s="1">
        <v>5531.0320000000002</v>
      </c>
      <c r="D101" s="8">
        <v>5617.418731483026</v>
      </c>
      <c r="E101" s="2">
        <f t="shared" si="18"/>
        <v>-1.5378367825575889</v>
      </c>
      <c r="F101" s="1">
        <v>41</v>
      </c>
      <c r="G101" s="1">
        <v>43.2</v>
      </c>
      <c r="H101" s="9">
        <v>4.75</v>
      </c>
      <c r="I101" s="7">
        <f t="shared" si="15"/>
        <v>4.75</v>
      </c>
      <c r="J101" s="1">
        <v>721.73900000000003</v>
      </c>
      <c r="K101" s="1">
        <v>21.52</v>
      </c>
      <c r="L101" s="10">
        <v>73.618070000000003</v>
      </c>
      <c r="M101" s="2">
        <f t="shared" si="16"/>
        <v>45.556828127683659</v>
      </c>
      <c r="N101" s="1">
        <v>198.70599999999999</v>
      </c>
      <c r="O101" s="2">
        <f t="shared" si="17"/>
        <v>12.542505102176143</v>
      </c>
      <c r="P101" s="2">
        <f t="shared" si="12"/>
        <v>7513.1445309555111</v>
      </c>
      <c r="Q101" s="10">
        <v>107.68173</v>
      </c>
      <c r="R101" s="10">
        <v>68.014409999999998</v>
      </c>
      <c r="S101" s="2">
        <f t="shared" si="19"/>
        <v>99.485212444842674</v>
      </c>
      <c r="T101" s="1">
        <v>64.286000000000001</v>
      </c>
      <c r="U101" s="13">
        <v>3.60852200905128</v>
      </c>
      <c r="V101" s="11">
        <v>5.9</v>
      </c>
      <c r="W101" s="1">
        <v>309.45400000000001</v>
      </c>
      <c r="X101" s="2">
        <f t="shared" si="20"/>
        <v>25.59864842042548</v>
      </c>
      <c r="Y101">
        <v>86971</v>
      </c>
      <c r="Z101">
        <v>2692655</v>
      </c>
      <c r="AA101" s="2">
        <f t="shared" si="21"/>
        <v>7.1944135534613363</v>
      </c>
    </row>
    <row r="102" spans="1:27" x14ac:dyDescent="0.2">
      <c r="A102">
        <v>1972</v>
      </c>
      <c r="B102">
        <v>1</v>
      </c>
      <c r="C102" s="1">
        <v>5632.6490000000003</v>
      </c>
      <c r="D102" s="8">
        <v>5664.3909529100883</v>
      </c>
      <c r="E102" s="2">
        <f t="shared" si="18"/>
        <v>-0.5603771557078141</v>
      </c>
      <c r="F102" s="1">
        <v>41.332999999999998</v>
      </c>
      <c r="G102" s="1">
        <v>43.567</v>
      </c>
      <c r="H102" s="9">
        <v>3.55</v>
      </c>
      <c r="I102" s="7">
        <f t="shared" si="15"/>
        <v>3.55</v>
      </c>
      <c r="J102" s="1">
        <v>738.94799999999998</v>
      </c>
      <c r="K102" s="1">
        <v>21.847999999999999</v>
      </c>
      <c r="L102" s="10">
        <v>74.45299</v>
      </c>
      <c r="M102" s="2">
        <f t="shared" si="16"/>
        <v>45.427626601344016</v>
      </c>
      <c r="N102" s="1">
        <v>209.74100000000001</v>
      </c>
      <c r="O102" s="2">
        <f t="shared" si="17"/>
        <v>12.894054562692496</v>
      </c>
      <c r="P102" s="2">
        <f t="shared" si="12"/>
        <v>7565.3764879019645</v>
      </c>
      <c r="Q102" s="10">
        <v>107.70611</v>
      </c>
      <c r="R102" s="10">
        <v>68.849170000000001</v>
      </c>
      <c r="S102" s="2">
        <f t="shared" si="19"/>
        <v>99.599442244410866</v>
      </c>
      <c r="T102" s="1">
        <v>65.542000000000002</v>
      </c>
      <c r="U102" s="13">
        <v>3.7615049333306501</v>
      </c>
      <c r="V102" s="11">
        <v>5.8</v>
      </c>
      <c r="W102" s="1">
        <v>317.90600000000001</v>
      </c>
      <c r="X102" s="2">
        <f t="shared" si="20"/>
        <v>25.688208470588254</v>
      </c>
      <c r="Y102">
        <v>85369</v>
      </c>
      <c r="Z102">
        <v>2737111</v>
      </c>
      <c r="AA102" s="2">
        <f t="shared" si="21"/>
        <v>6.8981921351772186</v>
      </c>
    </row>
    <row r="103" spans="1:27" x14ac:dyDescent="0.2">
      <c r="A103">
        <v>1972</v>
      </c>
      <c r="B103">
        <v>2</v>
      </c>
      <c r="C103" s="1">
        <v>5760.47</v>
      </c>
      <c r="D103" s="8">
        <v>5709.1653680908466</v>
      </c>
      <c r="E103" s="2">
        <f t="shared" si="18"/>
        <v>0.89863629096997855</v>
      </c>
      <c r="F103" s="1">
        <v>41.6</v>
      </c>
      <c r="G103" s="1">
        <v>43.9</v>
      </c>
      <c r="H103" s="9">
        <v>4.3</v>
      </c>
      <c r="I103" s="7">
        <f t="shared" si="15"/>
        <v>4.3</v>
      </c>
      <c r="J103" s="1">
        <v>757.36400000000003</v>
      </c>
      <c r="K103" s="1">
        <v>21.984000000000002</v>
      </c>
      <c r="L103" s="10">
        <v>74.845200000000006</v>
      </c>
      <c r="M103" s="2">
        <f t="shared" si="16"/>
        <v>46.029259607744983</v>
      </c>
      <c r="N103" s="1">
        <v>214.8</v>
      </c>
      <c r="O103" s="2">
        <f t="shared" si="17"/>
        <v>13.054601174261812</v>
      </c>
      <c r="P103" s="2">
        <f t="shared" si="12"/>
        <v>7696.5122679877941</v>
      </c>
      <c r="Q103" s="10">
        <v>107.68563</v>
      </c>
      <c r="R103" s="10">
        <v>69.4101</v>
      </c>
      <c r="S103" s="2">
        <f t="shared" si="19"/>
        <v>99.865727486371867</v>
      </c>
      <c r="T103" s="1">
        <v>65.885999999999996</v>
      </c>
      <c r="U103" s="13">
        <v>3.8691169896223698</v>
      </c>
      <c r="V103" s="11">
        <v>5.7</v>
      </c>
      <c r="W103" s="1">
        <v>324.32400000000001</v>
      </c>
      <c r="X103" s="2">
        <f t="shared" si="20"/>
        <v>25.840430792382623</v>
      </c>
      <c r="Y103">
        <v>87686</v>
      </c>
      <c r="Z103">
        <v>2796167</v>
      </c>
      <c r="AA103" s="2">
        <f t="shared" si="21"/>
        <v>6.986359364280359</v>
      </c>
    </row>
    <row r="104" spans="1:27" x14ac:dyDescent="0.2">
      <c r="A104">
        <v>1972</v>
      </c>
      <c r="B104">
        <v>3</v>
      </c>
      <c r="C104" s="1">
        <v>5814.8540000000003</v>
      </c>
      <c r="D104" s="8">
        <v>5752.6790842282426</v>
      </c>
      <c r="E104" s="2">
        <f t="shared" si="18"/>
        <v>1.08079930865983</v>
      </c>
      <c r="F104" s="1">
        <v>41.933</v>
      </c>
      <c r="G104" s="1">
        <v>44.232999999999997</v>
      </c>
      <c r="H104" s="9">
        <v>4.74</v>
      </c>
      <c r="I104" s="7">
        <f t="shared" si="15"/>
        <v>4.74</v>
      </c>
      <c r="J104" s="1">
        <v>775.79899999999998</v>
      </c>
      <c r="K104" s="1">
        <v>22.193999999999999</v>
      </c>
      <c r="L104" s="10">
        <v>75.242959999999997</v>
      </c>
      <c r="M104" s="2">
        <f t="shared" si="16"/>
        <v>46.456636331600009</v>
      </c>
      <c r="N104" s="1">
        <v>219.375</v>
      </c>
      <c r="O104" s="2">
        <f t="shared" si="17"/>
        <v>13.136681789026222</v>
      </c>
      <c r="P104" s="2">
        <f t="shared" si="12"/>
        <v>7728.1037322295679</v>
      </c>
      <c r="Q104" s="10">
        <v>107.6037</v>
      </c>
      <c r="R104" s="10">
        <v>69.897850000000005</v>
      </c>
      <c r="S104" s="2">
        <f t="shared" si="19"/>
        <v>99.959747490595817</v>
      </c>
      <c r="T104" s="1">
        <v>66.23</v>
      </c>
      <c r="U104" s="13">
        <v>3.7422708518003098</v>
      </c>
      <c r="V104" s="11">
        <v>5.6</v>
      </c>
      <c r="W104" s="1">
        <v>333.26400000000001</v>
      </c>
      <c r="X104" s="2">
        <f t="shared" si="20"/>
        <v>26.102534205313926</v>
      </c>
      <c r="Y104">
        <v>86455</v>
      </c>
      <c r="Z104">
        <v>2860779</v>
      </c>
      <c r="AA104" s="2">
        <f t="shared" si="21"/>
        <v>6.7714922545501928</v>
      </c>
    </row>
    <row r="105" spans="1:27" x14ac:dyDescent="0.2">
      <c r="A105">
        <v>1972</v>
      </c>
      <c r="B105">
        <v>4</v>
      </c>
      <c r="C105" s="1">
        <v>5912.22</v>
      </c>
      <c r="D105" s="8">
        <v>5796.1329440783666</v>
      </c>
      <c r="E105" s="2">
        <f t="shared" si="18"/>
        <v>2.0028363227974966</v>
      </c>
      <c r="F105" s="1">
        <v>42.366999999999997</v>
      </c>
      <c r="G105" s="1">
        <v>44.466999999999999</v>
      </c>
      <c r="H105" s="9">
        <v>5.15</v>
      </c>
      <c r="I105" s="7">
        <f t="shared" si="15"/>
        <v>5.15</v>
      </c>
      <c r="J105" s="1">
        <v>800.50199999999995</v>
      </c>
      <c r="K105" s="1">
        <v>22.477</v>
      </c>
      <c r="L105" s="10">
        <v>75.603409999999997</v>
      </c>
      <c r="M105" s="2">
        <f t="shared" si="16"/>
        <v>47.106701096298174</v>
      </c>
      <c r="N105" s="1">
        <v>232.22399999999999</v>
      </c>
      <c r="O105" s="2">
        <f t="shared" si="17"/>
        <v>13.665558056552948</v>
      </c>
      <c r="P105" s="2">
        <f t="shared" si="12"/>
        <v>7820.0440958946174</v>
      </c>
      <c r="Q105" s="10">
        <v>107.46716000000001</v>
      </c>
      <c r="R105" s="10">
        <v>70.365520000000004</v>
      </c>
      <c r="S105" s="2">
        <f t="shared" si="19"/>
        <v>100.02171325768508</v>
      </c>
      <c r="T105" s="1">
        <v>66.787999999999997</v>
      </c>
      <c r="U105" s="13">
        <v>3.79913101821362</v>
      </c>
      <c r="V105" s="11">
        <v>5.4</v>
      </c>
      <c r="W105" s="1">
        <v>343.55200000000002</v>
      </c>
      <c r="X105" s="2">
        <f t="shared" si="20"/>
        <v>26.370344133072425</v>
      </c>
      <c r="Y105">
        <v>89283</v>
      </c>
      <c r="Z105">
        <v>2945892</v>
      </c>
      <c r="AA105" s="2">
        <f t="shared" si="21"/>
        <v>6.8531792428310849</v>
      </c>
    </row>
    <row r="106" spans="1:27" x14ac:dyDescent="0.2">
      <c r="A106">
        <v>1973</v>
      </c>
      <c r="B106">
        <v>1</v>
      </c>
      <c r="C106" s="1">
        <v>6058.5439999999999</v>
      </c>
      <c r="D106" s="8">
        <v>5841.0329158676304</v>
      </c>
      <c r="E106" s="2">
        <f t="shared" si="18"/>
        <v>3.7238462317424004</v>
      </c>
      <c r="F106" s="1">
        <v>43.033000000000001</v>
      </c>
      <c r="G106" s="1">
        <v>44.8</v>
      </c>
      <c r="H106" s="9">
        <v>6.54</v>
      </c>
      <c r="I106" s="7">
        <f t="shared" si="15"/>
        <v>6.54</v>
      </c>
      <c r="J106" s="1">
        <v>825.00699999999995</v>
      </c>
      <c r="K106" s="1">
        <v>22.736000000000001</v>
      </c>
      <c r="L106" s="10">
        <v>75.993539999999996</v>
      </c>
      <c r="M106" s="2">
        <f t="shared" si="16"/>
        <v>47.749287679415346</v>
      </c>
      <c r="N106" s="1">
        <v>243.76300000000001</v>
      </c>
      <c r="O106" s="2">
        <f t="shared" si="17"/>
        <v>14.108376792678513</v>
      </c>
      <c r="P106" s="2">
        <f t="shared" si="12"/>
        <v>7972.4460789693449</v>
      </c>
      <c r="Q106" s="10">
        <v>107.35012</v>
      </c>
      <c r="R106" s="10">
        <v>71.077359999999999</v>
      </c>
      <c r="S106" s="2">
        <f t="shared" si="19"/>
        <v>100.40541768791401</v>
      </c>
      <c r="T106" s="1">
        <v>67.488</v>
      </c>
      <c r="U106" s="13">
        <v>4.0153990606450201</v>
      </c>
      <c r="V106" s="11">
        <v>4.9000000000000004</v>
      </c>
      <c r="W106" s="1">
        <v>353.59800000000001</v>
      </c>
      <c r="X106" s="2">
        <f t="shared" si="20"/>
        <v>26.626009689533962</v>
      </c>
      <c r="Y106">
        <v>91165</v>
      </c>
      <c r="Z106">
        <v>3018018</v>
      </c>
      <c r="AA106" s="2">
        <f t="shared" si="21"/>
        <v>6.8647452003302165</v>
      </c>
    </row>
    <row r="107" spans="1:27" x14ac:dyDescent="0.2">
      <c r="A107">
        <v>1973</v>
      </c>
      <c r="B107">
        <v>2</v>
      </c>
      <c r="C107" s="1">
        <v>6124.5060000000003</v>
      </c>
      <c r="D107" s="8">
        <v>5889.3928121928684</v>
      </c>
      <c r="E107" s="2">
        <f t="shared" si="18"/>
        <v>3.9921464793513994</v>
      </c>
      <c r="F107" s="1">
        <v>43.933</v>
      </c>
      <c r="G107" s="1">
        <v>45.267000000000003</v>
      </c>
      <c r="H107" s="9">
        <v>7.82</v>
      </c>
      <c r="I107" s="7">
        <f t="shared" si="15"/>
        <v>7.82</v>
      </c>
      <c r="J107" s="1">
        <v>840.52700000000004</v>
      </c>
      <c r="K107" s="1">
        <v>23.085999999999999</v>
      </c>
      <c r="L107" s="10">
        <v>76.386790000000005</v>
      </c>
      <c r="M107" s="2">
        <f t="shared" si="16"/>
        <v>47.663366903771028</v>
      </c>
      <c r="N107" s="1">
        <v>249.99</v>
      </c>
      <c r="O107" s="2">
        <f t="shared" si="17"/>
        <v>14.176064650241715</v>
      </c>
      <c r="P107" s="2">
        <f t="shared" si="12"/>
        <v>8017.7554260363604</v>
      </c>
      <c r="Q107" s="10">
        <v>107.29355</v>
      </c>
      <c r="R107" s="10">
        <v>71.887529999999998</v>
      </c>
      <c r="S107" s="2">
        <f t="shared" si="19"/>
        <v>100.97385024860318</v>
      </c>
      <c r="T107" s="1">
        <v>67.028999999999996</v>
      </c>
      <c r="U107" s="13">
        <v>4.0435404625173597</v>
      </c>
      <c r="V107" s="11">
        <v>4.9000000000000004</v>
      </c>
      <c r="W107" s="1">
        <v>361.86200000000002</v>
      </c>
      <c r="X107" s="2">
        <f t="shared" si="20"/>
        <v>26.614834253342064</v>
      </c>
      <c r="Y107">
        <v>92207</v>
      </c>
      <c r="Z107">
        <v>3094934</v>
      </c>
      <c r="AA107" s="2">
        <f t="shared" si="21"/>
        <v>6.7817953308109473</v>
      </c>
    </row>
    <row r="108" spans="1:27" x14ac:dyDescent="0.2">
      <c r="A108">
        <v>1973</v>
      </c>
      <c r="B108">
        <v>3</v>
      </c>
      <c r="C108" s="1">
        <v>6092.3010000000004</v>
      </c>
      <c r="D108" s="8">
        <v>5939.3808528942918</v>
      </c>
      <c r="E108" s="2">
        <f t="shared" si="18"/>
        <v>2.5746816190645561</v>
      </c>
      <c r="F108" s="1">
        <v>44.8</v>
      </c>
      <c r="G108" s="1">
        <v>45.732999999999997</v>
      </c>
      <c r="H108" s="9">
        <v>10.56</v>
      </c>
      <c r="I108" s="7">
        <f t="shared" si="15"/>
        <v>10.56</v>
      </c>
      <c r="J108" s="1">
        <v>858.87699999999995</v>
      </c>
      <c r="K108" s="1">
        <v>23.535</v>
      </c>
      <c r="L108" s="10">
        <v>76.781769999999995</v>
      </c>
      <c r="M108" s="2">
        <f t="shared" si="16"/>
        <v>47.528997141832846</v>
      </c>
      <c r="N108" s="1">
        <v>254.57400000000001</v>
      </c>
      <c r="O108" s="2">
        <f t="shared" si="17"/>
        <v>14.087752866108834</v>
      </c>
      <c r="P108" s="2">
        <f t="shared" si="12"/>
        <v>7934.5670202705678</v>
      </c>
      <c r="Q108" s="10">
        <v>107.29745</v>
      </c>
      <c r="R108" s="10">
        <v>72.339389999999995</v>
      </c>
      <c r="S108" s="2">
        <f t="shared" si="19"/>
        <v>101.08951749296089</v>
      </c>
      <c r="T108" s="1">
        <v>66.869</v>
      </c>
      <c r="U108" s="13">
        <v>3.7707868591301099</v>
      </c>
      <c r="V108" s="11">
        <v>4.8</v>
      </c>
      <c r="W108" s="1">
        <v>371.04199999999997</v>
      </c>
      <c r="X108" s="2">
        <f t="shared" si="20"/>
        <v>26.544081065966491</v>
      </c>
      <c r="Y108">
        <v>96309</v>
      </c>
      <c r="Z108">
        <v>3155572</v>
      </c>
      <c r="AA108" s="2">
        <f t="shared" si="21"/>
        <v>6.8898774353905141</v>
      </c>
    </row>
    <row r="109" spans="1:27" x14ac:dyDescent="0.2">
      <c r="A109">
        <v>1973</v>
      </c>
      <c r="B109">
        <v>4</v>
      </c>
      <c r="C109" s="1">
        <v>6150.1310000000003</v>
      </c>
      <c r="D109" s="8">
        <v>5991.006667040293</v>
      </c>
      <c r="E109" s="2">
        <f t="shared" si="18"/>
        <v>2.6560533446763568</v>
      </c>
      <c r="F109" s="1">
        <v>45.933</v>
      </c>
      <c r="G109" s="1">
        <v>46.5</v>
      </c>
      <c r="H109" s="9">
        <v>10</v>
      </c>
      <c r="I109" s="7">
        <f t="shared" si="15"/>
        <v>10</v>
      </c>
      <c r="J109" s="1">
        <v>873.88699999999994</v>
      </c>
      <c r="K109" s="1">
        <v>24.004000000000001</v>
      </c>
      <c r="L109" s="10">
        <v>77.171030000000002</v>
      </c>
      <c r="M109" s="2">
        <f t="shared" si="16"/>
        <v>47.175592557059097</v>
      </c>
      <c r="N109" s="1">
        <v>255.86500000000001</v>
      </c>
      <c r="O109" s="2">
        <f t="shared" si="17"/>
        <v>13.812521515495629</v>
      </c>
      <c r="P109" s="2">
        <f t="shared" si="12"/>
        <v>7969.4815528573345</v>
      </c>
      <c r="Q109" s="10">
        <v>106.98827</v>
      </c>
      <c r="R109" s="10">
        <v>73.107169999999996</v>
      </c>
      <c r="S109" s="2">
        <f t="shared" si="19"/>
        <v>101.35422117465453</v>
      </c>
      <c r="T109" s="1">
        <v>66.536000000000001</v>
      </c>
      <c r="U109" s="13">
        <v>3.88958943171489</v>
      </c>
      <c r="V109" s="11">
        <v>4.8</v>
      </c>
      <c r="W109" s="1">
        <v>382.21800000000002</v>
      </c>
      <c r="X109" s="2">
        <f t="shared" si="20"/>
        <v>26.578331548590928</v>
      </c>
      <c r="Y109">
        <v>98173</v>
      </c>
      <c r="Z109">
        <v>3251919</v>
      </c>
      <c r="AA109" s="2">
        <f t="shared" si="21"/>
        <v>6.8266657852843586</v>
      </c>
    </row>
    <row r="110" spans="1:27" x14ac:dyDescent="0.2">
      <c r="A110">
        <v>1974</v>
      </c>
      <c r="B110">
        <v>1</v>
      </c>
      <c r="C110" s="1">
        <v>6097.2579999999998</v>
      </c>
      <c r="D110" s="8">
        <v>6043.3971206724545</v>
      </c>
      <c r="E110" s="2">
        <f t="shared" si="18"/>
        <v>0.89123514890829814</v>
      </c>
      <c r="F110" s="1">
        <v>47.3</v>
      </c>
      <c r="G110" s="1">
        <v>47.232999999999997</v>
      </c>
      <c r="H110" s="9">
        <v>9.32</v>
      </c>
      <c r="I110" s="7">
        <f t="shared" si="15"/>
        <v>9.32</v>
      </c>
      <c r="J110" s="1">
        <v>891.86800000000005</v>
      </c>
      <c r="K110" s="1">
        <v>24.457000000000001</v>
      </c>
      <c r="L110" s="10">
        <v>77.567059999999998</v>
      </c>
      <c r="M110" s="2">
        <f t="shared" si="16"/>
        <v>47.013227557476178</v>
      </c>
      <c r="N110" s="1">
        <v>255.84200000000001</v>
      </c>
      <c r="O110" s="2">
        <f t="shared" si="17"/>
        <v>13.486253755891928</v>
      </c>
      <c r="P110" s="2">
        <f t="shared" si="12"/>
        <v>7860.6279521229762</v>
      </c>
      <c r="Q110" s="10">
        <v>106.23726000000001</v>
      </c>
      <c r="R110" s="10">
        <v>73.508439999999993</v>
      </c>
      <c r="S110" s="2">
        <f t="shared" si="19"/>
        <v>100.6785000291928</v>
      </c>
      <c r="T110" s="1">
        <v>66.078999999999994</v>
      </c>
      <c r="U110" s="13">
        <v>3.6712123981308098</v>
      </c>
      <c r="V110" s="11">
        <v>5.0999999999999996</v>
      </c>
      <c r="W110" s="1">
        <v>392.32100000000003</v>
      </c>
      <c r="X110" s="2">
        <f t="shared" si="20"/>
        <v>26.543441977743733</v>
      </c>
      <c r="Y110">
        <v>97471</v>
      </c>
      <c r="Z110">
        <v>3309161</v>
      </c>
      <c r="AA110" s="2">
        <f t="shared" si="21"/>
        <v>6.5946401875317893</v>
      </c>
    </row>
    <row r="111" spans="1:27" x14ac:dyDescent="0.2">
      <c r="A111">
        <v>1974</v>
      </c>
      <c r="B111">
        <v>2</v>
      </c>
      <c r="C111" s="1">
        <v>6111.7510000000002</v>
      </c>
      <c r="D111" s="8">
        <v>6095.9829363821764</v>
      </c>
      <c r="E111" s="2">
        <f t="shared" si="18"/>
        <v>0.25866318495932905</v>
      </c>
      <c r="F111" s="1">
        <v>48.567</v>
      </c>
      <c r="G111" s="1">
        <v>48.466999999999999</v>
      </c>
      <c r="H111" s="9">
        <v>11.25</v>
      </c>
      <c r="I111" s="7">
        <f t="shared" si="15"/>
        <v>11.25</v>
      </c>
      <c r="J111" s="1">
        <v>920.42200000000003</v>
      </c>
      <c r="K111" s="1">
        <v>25.035</v>
      </c>
      <c r="L111" s="10">
        <v>77.962739999999997</v>
      </c>
      <c r="M111" s="2">
        <f t="shared" si="16"/>
        <v>47.157665864745809</v>
      </c>
      <c r="N111" s="1">
        <v>259.97500000000002</v>
      </c>
      <c r="O111" s="2">
        <f t="shared" si="17"/>
        <v>13.319775258726205</v>
      </c>
      <c r="P111" s="2">
        <f t="shared" si="12"/>
        <v>7839.3229894177657</v>
      </c>
      <c r="Q111" s="10">
        <v>105.93588</v>
      </c>
      <c r="R111" s="10">
        <v>73.613849999999999</v>
      </c>
      <c r="S111" s="2">
        <f t="shared" si="19"/>
        <v>100.02660219404808</v>
      </c>
      <c r="T111" s="1">
        <v>66.028000000000006</v>
      </c>
      <c r="U111" s="13">
        <v>3.7784604159361002</v>
      </c>
      <c r="V111" s="11">
        <v>5.2</v>
      </c>
      <c r="W111" s="1">
        <v>400.81299999999999</v>
      </c>
      <c r="X111" s="2">
        <f t="shared" si="20"/>
        <v>26.263370516107599</v>
      </c>
      <c r="Y111">
        <v>102572</v>
      </c>
      <c r="Z111">
        <v>3399663</v>
      </c>
      <c r="AA111" s="2">
        <f t="shared" si="21"/>
        <v>6.7210555560278458</v>
      </c>
    </row>
    <row r="112" spans="1:27" x14ac:dyDescent="0.2">
      <c r="A112">
        <v>1974</v>
      </c>
      <c r="B112">
        <v>3</v>
      </c>
      <c r="C112" s="1">
        <v>6053.9780000000001</v>
      </c>
      <c r="D112" s="8">
        <v>6147.6943091448766</v>
      </c>
      <c r="E112" s="2">
        <f t="shared" si="18"/>
        <v>-1.5244139417516345</v>
      </c>
      <c r="F112" s="1">
        <v>49.933</v>
      </c>
      <c r="G112" s="1">
        <v>50.133000000000003</v>
      </c>
      <c r="H112" s="9">
        <v>12.09</v>
      </c>
      <c r="I112" s="7">
        <f t="shared" si="15"/>
        <v>12.09</v>
      </c>
      <c r="J112" s="1">
        <v>949.27599999999995</v>
      </c>
      <c r="K112" s="1">
        <v>25.768999999999998</v>
      </c>
      <c r="L112" s="10">
        <v>78.353899999999996</v>
      </c>
      <c r="M112" s="2">
        <f t="shared" si="16"/>
        <v>47.01477017876406</v>
      </c>
      <c r="N112" s="1">
        <v>265.43400000000003</v>
      </c>
      <c r="O112" s="2">
        <f t="shared" si="17"/>
        <v>13.146143490017719</v>
      </c>
      <c r="P112" s="2">
        <f t="shared" si="12"/>
        <v>7726.4539480485337</v>
      </c>
      <c r="Q112" s="10">
        <v>105.64328</v>
      </c>
      <c r="R112" s="10">
        <v>73.821830000000006</v>
      </c>
      <c r="S112" s="2">
        <f t="shared" si="19"/>
        <v>99.532764250438092</v>
      </c>
      <c r="T112" s="1">
        <v>66.12</v>
      </c>
      <c r="U112" s="13">
        <v>3.6187325770365701</v>
      </c>
      <c r="V112" s="11">
        <v>5.6</v>
      </c>
      <c r="W112" s="1">
        <v>410.404</v>
      </c>
      <c r="X112" s="2">
        <f t="shared" si="20"/>
        <v>25.906083151758256</v>
      </c>
      <c r="Y112">
        <v>107585</v>
      </c>
      <c r="Z112">
        <v>3503168</v>
      </c>
      <c r="AA112" s="2">
        <f t="shared" si="21"/>
        <v>6.7911276592867313</v>
      </c>
    </row>
    <row r="113" spans="1:27" x14ac:dyDescent="0.2">
      <c r="A113">
        <v>1974</v>
      </c>
      <c r="B113">
        <v>4</v>
      </c>
      <c r="C113" s="1">
        <v>6030.4639999999999</v>
      </c>
      <c r="D113" s="8">
        <v>6198.816224406326</v>
      </c>
      <c r="E113" s="2">
        <f t="shared" si="18"/>
        <v>-2.7158770047655323</v>
      </c>
      <c r="F113" s="1">
        <v>51.466999999999999</v>
      </c>
      <c r="G113" s="1">
        <v>51.6</v>
      </c>
      <c r="H113" s="9">
        <v>9.35</v>
      </c>
      <c r="I113" s="7">
        <f t="shared" si="15"/>
        <v>9.35</v>
      </c>
      <c r="J113" s="1">
        <v>959.07899999999995</v>
      </c>
      <c r="K113" s="1">
        <v>26.527000000000001</v>
      </c>
      <c r="L113" s="10">
        <v>78.746979999999994</v>
      </c>
      <c r="M113" s="2">
        <f t="shared" si="16"/>
        <v>45.912647554854793</v>
      </c>
      <c r="N113" s="1">
        <v>260.89299999999997</v>
      </c>
      <c r="O113" s="2">
        <f t="shared" si="17"/>
        <v>12.489365692011535</v>
      </c>
      <c r="P113" s="2">
        <f t="shared" si="12"/>
        <v>7658.0257427014985</v>
      </c>
      <c r="Q113" s="10">
        <v>104.9547</v>
      </c>
      <c r="R113" s="10">
        <v>73.405860000000004</v>
      </c>
      <c r="S113" s="2">
        <f t="shared" si="19"/>
        <v>97.836006086100085</v>
      </c>
      <c r="T113" s="1">
        <v>65.906999999999996</v>
      </c>
      <c r="U113" s="13">
        <v>3.4566188589970102</v>
      </c>
      <c r="V113" s="11">
        <v>6.6</v>
      </c>
      <c r="W113" s="1">
        <v>419.339</v>
      </c>
      <c r="X113" s="2">
        <f t="shared" si="20"/>
        <v>25.501654451520682</v>
      </c>
      <c r="Y113">
        <v>104177</v>
      </c>
      <c r="Z113">
        <v>3477759</v>
      </c>
      <c r="AA113" s="2">
        <f t="shared" si="21"/>
        <v>6.335413247506362</v>
      </c>
    </row>
    <row r="114" spans="1:27" x14ac:dyDescent="0.2">
      <c r="A114">
        <v>1975</v>
      </c>
      <c r="B114">
        <v>1</v>
      </c>
      <c r="C114" s="1">
        <v>5957.0349999999999</v>
      </c>
      <c r="D114" s="8">
        <v>6248.9172327205288</v>
      </c>
      <c r="E114" s="2">
        <f t="shared" si="18"/>
        <v>-4.6709249274766718</v>
      </c>
      <c r="F114" s="1">
        <v>52.567</v>
      </c>
      <c r="G114" s="1">
        <v>52.7</v>
      </c>
      <c r="H114" s="9">
        <v>6.3</v>
      </c>
      <c r="I114" s="7">
        <f t="shared" si="15"/>
        <v>6.3</v>
      </c>
      <c r="J114" s="1">
        <v>985.19</v>
      </c>
      <c r="K114" s="1">
        <v>27.13</v>
      </c>
      <c r="L114" s="10">
        <v>79.129300000000001</v>
      </c>
      <c r="M114" s="2">
        <f t="shared" si="16"/>
        <v>45.891565954249813</v>
      </c>
      <c r="N114" s="1">
        <v>254.33500000000001</v>
      </c>
      <c r="O114" s="2">
        <f t="shared" si="17"/>
        <v>11.847289788745446</v>
      </c>
      <c r="P114" s="2">
        <f t="shared" si="12"/>
        <v>7528.2291136153099</v>
      </c>
      <c r="Q114" s="10">
        <v>104.14028999999999</v>
      </c>
      <c r="R114" s="10">
        <v>72.361710000000002</v>
      </c>
      <c r="S114" s="2">
        <f t="shared" si="19"/>
        <v>95.233617184733077</v>
      </c>
      <c r="T114" s="1">
        <v>66.45</v>
      </c>
      <c r="U114" s="13">
        <v>3.00128702860526</v>
      </c>
      <c r="V114" s="11">
        <v>8.3000000000000007</v>
      </c>
      <c r="W114" s="1">
        <v>427.459</v>
      </c>
      <c r="X114" s="2">
        <f t="shared" si="20"/>
        <v>25.213892636080278</v>
      </c>
      <c r="Y114">
        <v>107205</v>
      </c>
      <c r="Z114">
        <v>3780149</v>
      </c>
      <c r="AA114" s="2">
        <f t="shared" si="21"/>
        <v>6.3235429831889984</v>
      </c>
    </row>
    <row r="115" spans="1:27" x14ac:dyDescent="0.2">
      <c r="A115">
        <v>1975</v>
      </c>
      <c r="B115">
        <v>2</v>
      </c>
      <c r="C115" s="1">
        <v>5999.61</v>
      </c>
      <c r="D115" s="8">
        <v>6298.4327116076875</v>
      </c>
      <c r="E115" s="2">
        <f t="shared" si="18"/>
        <v>-4.7443979366005307</v>
      </c>
      <c r="F115" s="1">
        <v>53.2</v>
      </c>
      <c r="G115" s="1">
        <v>53.533000000000001</v>
      </c>
      <c r="H115" s="9">
        <v>5.42</v>
      </c>
      <c r="I115" s="7">
        <f t="shared" si="15"/>
        <v>5.42</v>
      </c>
      <c r="J115" s="1">
        <v>1013.582</v>
      </c>
      <c r="K115" s="1">
        <v>27.533000000000001</v>
      </c>
      <c r="L115" s="10">
        <v>79.504320000000007</v>
      </c>
      <c r="M115" s="2">
        <f t="shared" si="16"/>
        <v>46.303586083405023</v>
      </c>
      <c r="N115" s="1">
        <v>257.23500000000001</v>
      </c>
      <c r="O115" s="2">
        <f t="shared" si="17"/>
        <v>11.75129685231653</v>
      </c>
      <c r="P115" s="2">
        <f t="shared" si="12"/>
        <v>7546.2691838632154</v>
      </c>
      <c r="Q115" s="10">
        <v>104.01642</v>
      </c>
      <c r="R115" s="10">
        <v>72.340519999999998</v>
      </c>
      <c r="S115" s="2">
        <f t="shared" si="19"/>
        <v>94.643937729904479</v>
      </c>
      <c r="T115" s="1">
        <v>67.051000000000002</v>
      </c>
      <c r="U115" s="13">
        <v>2.8949191219440999</v>
      </c>
      <c r="V115" s="11">
        <v>8.9</v>
      </c>
      <c r="W115" s="1">
        <v>435.48099999999999</v>
      </c>
      <c r="X115" s="2">
        <f t="shared" si="20"/>
        <v>25.112108710613246</v>
      </c>
      <c r="Y115">
        <v>108011</v>
      </c>
      <c r="Z115">
        <v>3833504</v>
      </c>
      <c r="AA115" s="2">
        <f t="shared" si="21"/>
        <v>6.228478335316689</v>
      </c>
    </row>
    <row r="116" spans="1:27" x14ac:dyDescent="0.2">
      <c r="A116">
        <v>1975</v>
      </c>
      <c r="B116">
        <v>3</v>
      </c>
      <c r="C116" s="1">
        <v>6102.326</v>
      </c>
      <c r="D116" s="8">
        <v>6347.675316519736</v>
      </c>
      <c r="E116" s="2">
        <f t="shared" si="18"/>
        <v>-3.8651837765113495</v>
      </c>
      <c r="F116" s="1">
        <v>54.267000000000003</v>
      </c>
      <c r="G116" s="1">
        <v>54.232999999999997</v>
      </c>
      <c r="H116" s="9">
        <v>6.16</v>
      </c>
      <c r="I116" s="7">
        <f t="shared" si="15"/>
        <v>6.16</v>
      </c>
      <c r="J116" s="1">
        <v>1047.192</v>
      </c>
      <c r="K116" s="1">
        <v>28.018999999999998</v>
      </c>
      <c r="L116" s="10">
        <v>79.957970000000003</v>
      </c>
      <c r="M116" s="2">
        <f t="shared" si="16"/>
        <v>46.74249873718329</v>
      </c>
      <c r="N116" s="1">
        <v>266.57900000000001</v>
      </c>
      <c r="O116" s="2">
        <f t="shared" si="17"/>
        <v>11.899029567509668</v>
      </c>
      <c r="P116" s="2">
        <f t="shared" si="12"/>
        <v>7631.9171184561092</v>
      </c>
      <c r="Q116" s="10">
        <v>104.21052</v>
      </c>
      <c r="R116" s="10">
        <v>73.022109999999998</v>
      </c>
      <c r="S116" s="2">
        <f t="shared" si="19"/>
        <v>95.170901094627595</v>
      </c>
      <c r="T116" s="1">
        <v>66.897000000000006</v>
      </c>
      <c r="U116" s="13">
        <v>3.0021130342769999</v>
      </c>
      <c r="V116" s="11">
        <v>8.5</v>
      </c>
      <c r="W116" s="1">
        <v>445.50900000000001</v>
      </c>
      <c r="X116" s="2">
        <f t="shared" si="20"/>
        <v>25.048928101418905</v>
      </c>
      <c r="Y116">
        <v>112907</v>
      </c>
      <c r="Z116">
        <v>3931350</v>
      </c>
      <c r="AA116" s="2">
        <f t="shared" si="21"/>
        <v>6.3482428528871555</v>
      </c>
    </row>
    <row r="117" spans="1:27" x14ac:dyDescent="0.2">
      <c r="A117">
        <v>1975</v>
      </c>
      <c r="B117">
        <v>4</v>
      </c>
      <c r="C117" s="1">
        <v>6184.53</v>
      </c>
      <c r="D117" s="8">
        <v>6396.9195958252576</v>
      </c>
      <c r="E117" s="2">
        <f t="shared" si="18"/>
        <v>-3.3201854837110467</v>
      </c>
      <c r="F117" s="1">
        <v>55.267000000000003</v>
      </c>
      <c r="G117" s="1">
        <v>55.167000000000002</v>
      </c>
      <c r="H117" s="9">
        <v>5.41</v>
      </c>
      <c r="I117" s="7">
        <f t="shared" si="15"/>
        <v>5.41</v>
      </c>
      <c r="J117" s="1">
        <v>1076.223</v>
      </c>
      <c r="K117" s="1">
        <v>28.488</v>
      </c>
      <c r="L117" s="10">
        <v>80.352260000000001</v>
      </c>
      <c r="M117" s="2">
        <f t="shared" si="16"/>
        <v>47.015624827400821</v>
      </c>
      <c r="N117" s="1">
        <v>275.88799999999998</v>
      </c>
      <c r="O117" s="2">
        <f t="shared" si="17"/>
        <v>12.052378273259311</v>
      </c>
      <c r="P117" s="2">
        <f t="shared" si="12"/>
        <v>7696.7716900557616</v>
      </c>
      <c r="Q117" s="10">
        <v>104.7372</v>
      </c>
      <c r="R117" s="10">
        <v>73.328440000000001</v>
      </c>
      <c r="S117" s="2">
        <f t="shared" si="19"/>
        <v>95.581822912858954</v>
      </c>
      <c r="T117" s="1">
        <v>66.763999999999996</v>
      </c>
      <c r="U117" s="13">
        <v>3.0278160267103198</v>
      </c>
      <c r="V117" s="11">
        <v>8.3000000000000007</v>
      </c>
      <c r="W117" s="1">
        <v>459.08699999999999</v>
      </c>
      <c r="X117" s="2">
        <f t="shared" si="20"/>
        <v>25.191970688071454</v>
      </c>
      <c r="Y117">
        <v>114523</v>
      </c>
      <c r="Z117">
        <v>4011683</v>
      </c>
      <c r="AA117" s="2">
        <f t="shared" si="21"/>
        <v>6.2843427479105411</v>
      </c>
    </row>
    <row r="118" spans="1:27" x14ac:dyDescent="0.2">
      <c r="A118">
        <v>1976</v>
      </c>
      <c r="B118">
        <v>1</v>
      </c>
      <c r="C118" s="1">
        <v>6323.6490000000003</v>
      </c>
      <c r="D118" s="8">
        <v>6445.588479604985</v>
      </c>
      <c r="E118" s="2">
        <f t="shared" si="18"/>
        <v>-1.8918284962005205</v>
      </c>
      <c r="F118" s="1">
        <v>55.9</v>
      </c>
      <c r="G118" s="1">
        <v>56.2</v>
      </c>
      <c r="H118" s="9">
        <v>4.83</v>
      </c>
      <c r="I118" s="7">
        <f t="shared" si="15"/>
        <v>4.83</v>
      </c>
      <c r="J118" s="1">
        <v>1109.9079999999999</v>
      </c>
      <c r="K118" s="1">
        <v>28.789000000000001</v>
      </c>
      <c r="L118" s="10">
        <v>80.736829999999998</v>
      </c>
      <c r="M118" s="2">
        <f t="shared" si="16"/>
        <v>47.751685818956972</v>
      </c>
      <c r="N118" s="1">
        <v>289.94499999999999</v>
      </c>
      <c r="O118" s="2">
        <f t="shared" si="17"/>
        <v>12.474333498612031</v>
      </c>
      <c r="P118" s="2">
        <f t="shared" si="12"/>
        <v>7832.4217089028652</v>
      </c>
      <c r="Q118" s="10">
        <v>105.08539</v>
      </c>
      <c r="R118" s="10">
        <v>74.33614</v>
      </c>
      <c r="S118" s="2">
        <f t="shared" si="19"/>
        <v>96.754384126731267</v>
      </c>
      <c r="T118" s="1">
        <v>67.278999999999996</v>
      </c>
      <c r="U118" s="13">
        <v>3.1848437768559599</v>
      </c>
      <c r="V118" s="11">
        <v>7.7</v>
      </c>
      <c r="W118" s="1">
        <v>474.02600000000001</v>
      </c>
      <c r="X118" s="2">
        <f t="shared" si="20"/>
        <v>25.545417736518427</v>
      </c>
      <c r="Y118">
        <v>115454</v>
      </c>
      <c r="Z118">
        <v>4082513</v>
      </c>
      <c r="AA118" s="2">
        <f t="shared" si="21"/>
        <v>6.2218542007231639</v>
      </c>
    </row>
    <row r="119" spans="1:27" x14ac:dyDescent="0.2">
      <c r="A119">
        <v>1976</v>
      </c>
      <c r="B119">
        <v>2</v>
      </c>
      <c r="C119" s="1">
        <v>6370.0249999999996</v>
      </c>
      <c r="D119" s="8">
        <v>6494.4295660852385</v>
      </c>
      <c r="E119" s="2">
        <f t="shared" si="18"/>
        <v>-1.9155580150548634</v>
      </c>
      <c r="F119" s="1">
        <v>56.4</v>
      </c>
      <c r="G119" s="1">
        <v>56.966999999999999</v>
      </c>
      <c r="H119" s="9">
        <v>5.2</v>
      </c>
      <c r="I119" s="7">
        <f t="shared" si="15"/>
        <v>5.2</v>
      </c>
      <c r="J119" s="1">
        <v>1129.54</v>
      </c>
      <c r="K119" s="1">
        <v>29.079000000000001</v>
      </c>
      <c r="L119" s="10">
        <v>81.100579999999994</v>
      </c>
      <c r="M119" s="2">
        <f t="shared" si="16"/>
        <v>47.895883354559409</v>
      </c>
      <c r="N119" s="1">
        <v>299.85500000000002</v>
      </c>
      <c r="O119" s="2">
        <f t="shared" si="17"/>
        <v>12.714751229067952</v>
      </c>
      <c r="P119" s="2">
        <f t="shared" si="12"/>
        <v>7854.4752700905474</v>
      </c>
      <c r="Q119" s="10">
        <v>104.37242000000001</v>
      </c>
      <c r="R119" s="10">
        <v>75.103639999999999</v>
      </c>
      <c r="S119" s="2">
        <f t="shared" si="19"/>
        <v>96.654655954480234</v>
      </c>
      <c r="T119" s="1">
        <v>67.933000000000007</v>
      </c>
      <c r="U119" s="13">
        <v>2.9205729551138599</v>
      </c>
      <c r="V119" s="11">
        <v>7.6</v>
      </c>
      <c r="W119" s="1">
        <v>485.63299999999998</v>
      </c>
      <c r="X119" s="2">
        <f t="shared" si="20"/>
        <v>25.715070061858921</v>
      </c>
      <c r="Y119">
        <v>122712</v>
      </c>
      <c r="Z119">
        <v>4172579</v>
      </c>
      <c r="AA119" s="2">
        <f>(Y119/1000)/(D119*K119/100)*100</f>
        <v>6.4978032329574633</v>
      </c>
    </row>
    <row r="120" spans="1:27" x14ac:dyDescent="0.2">
      <c r="A120">
        <v>1976</v>
      </c>
      <c r="B120">
        <v>3</v>
      </c>
      <c r="C120" s="1">
        <v>6404.8950000000004</v>
      </c>
      <c r="D120" s="8">
        <v>6544.3713527317586</v>
      </c>
      <c r="E120" s="2">
        <f t="shared" si="18"/>
        <v>-2.1312414166952509</v>
      </c>
      <c r="F120" s="1">
        <v>57.3</v>
      </c>
      <c r="G120" s="1">
        <v>57.9</v>
      </c>
      <c r="H120" s="9">
        <v>5.28</v>
      </c>
      <c r="I120" s="7">
        <f t="shared" si="15"/>
        <v>5.28</v>
      </c>
      <c r="J120" s="1">
        <v>1158.806</v>
      </c>
      <c r="K120" s="1">
        <v>29.454999999999998</v>
      </c>
      <c r="L120" s="10">
        <v>81.492609999999999</v>
      </c>
      <c r="M120" s="2">
        <f t="shared" si="16"/>
        <v>48.276244789954205</v>
      </c>
      <c r="N120" s="1">
        <v>307.50099999999998</v>
      </c>
      <c r="O120" s="2">
        <f t="shared" si="17"/>
        <v>12.810594309276709</v>
      </c>
      <c r="P120" s="2">
        <f t="shared" si="12"/>
        <v>7859.479528266429</v>
      </c>
      <c r="Q120" s="10">
        <v>104.18125999999999</v>
      </c>
      <c r="R120" s="10">
        <v>75.588560000000001</v>
      </c>
      <c r="S120" s="2">
        <f t="shared" si="19"/>
        <v>96.633442251826267</v>
      </c>
      <c r="T120" s="1">
        <v>68.269000000000005</v>
      </c>
      <c r="U120" s="13">
        <v>2.8490143960798</v>
      </c>
      <c r="V120" s="11">
        <v>7.7</v>
      </c>
      <c r="W120" s="1">
        <v>500.52800000000002</v>
      </c>
      <c r="X120" s="2">
        <f t="shared" si="20"/>
        <v>25.965782524826746</v>
      </c>
      <c r="Y120">
        <v>126214</v>
      </c>
      <c r="Z120">
        <v>4274571</v>
      </c>
      <c r="AA120" s="2">
        <f t="shared" si="21"/>
        <v>6.5475763105929801</v>
      </c>
    </row>
    <row r="121" spans="1:27" x14ac:dyDescent="0.2">
      <c r="A121">
        <v>1976</v>
      </c>
      <c r="B121">
        <v>4</v>
      </c>
      <c r="C121" s="1">
        <v>6451.1769999999997</v>
      </c>
      <c r="D121" s="8">
        <v>6594.9370873778871</v>
      </c>
      <c r="E121" s="2">
        <f t="shared" si="18"/>
        <v>-2.1798553264902432</v>
      </c>
      <c r="F121" s="1">
        <v>58.133000000000003</v>
      </c>
      <c r="G121" s="1">
        <v>58.7</v>
      </c>
      <c r="H121" s="9">
        <v>4.87</v>
      </c>
      <c r="I121" s="7">
        <f t="shared" si="15"/>
        <v>4.87</v>
      </c>
      <c r="J121" s="1">
        <v>1192.4079999999999</v>
      </c>
      <c r="K121" s="1">
        <v>29.983000000000001</v>
      </c>
      <c r="L121" s="10">
        <v>81.85463</v>
      </c>
      <c r="M121" s="2">
        <f t="shared" si="16"/>
        <v>48.585485470979528</v>
      </c>
      <c r="N121" s="1">
        <v>327.13200000000001</v>
      </c>
      <c r="O121" s="2">
        <f t="shared" si="17"/>
        <v>13.329218717999607</v>
      </c>
      <c r="P121" s="2">
        <f t="shared" si="12"/>
        <v>7881.2609622693308</v>
      </c>
      <c r="Q121" s="10">
        <v>103.95399999999999</v>
      </c>
      <c r="R121" s="10">
        <v>75.933869999999999</v>
      </c>
      <c r="S121" s="2">
        <f t="shared" si="19"/>
        <v>96.434734626251441</v>
      </c>
      <c r="T121" s="1">
        <v>68.722999999999999</v>
      </c>
      <c r="U121" s="13">
        <v>2.8185248015763298</v>
      </c>
      <c r="V121" s="11">
        <v>7.8</v>
      </c>
      <c r="W121" s="1">
        <v>517.07299999999998</v>
      </c>
      <c r="X121" s="2">
        <f t="shared" si="20"/>
        <v>26.149664371858449</v>
      </c>
      <c r="Y121">
        <v>123635</v>
      </c>
      <c r="Z121">
        <v>4360658</v>
      </c>
      <c r="AA121" s="2">
        <f t="shared" si="21"/>
        <v>6.2525286654200078</v>
      </c>
    </row>
    <row r="122" spans="1:27" x14ac:dyDescent="0.2">
      <c r="A122">
        <v>1977</v>
      </c>
      <c r="B122">
        <v>1</v>
      </c>
      <c r="C122" s="1">
        <v>6527.7030000000004</v>
      </c>
      <c r="D122" s="8">
        <v>6647.4916989301219</v>
      </c>
      <c r="E122" s="2">
        <f t="shared" si="18"/>
        <v>-1.8020135166080919</v>
      </c>
      <c r="F122" s="1">
        <v>59.2</v>
      </c>
      <c r="G122" s="1">
        <v>59.667000000000002</v>
      </c>
      <c r="H122" s="9">
        <v>4.66</v>
      </c>
      <c r="I122" s="7">
        <f t="shared" si="15"/>
        <v>4.66</v>
      </c>
      <c r="J122" s="1">
        <v>1228.212</v>
      </c>
      <c r="K122" s="1">
        <v>30.465</v>
      </c>
      <c r="L122" s="10">
        <v>82.213170000000005</v>
      </c>
      <c r="M122" s="2">
        <f t="shared" si="16"/>
        <v>49.037775335973151</v>
      </c>
      <c r="N122" s="1">
        <v>345.49099999999999</v>
      </c>
      <c r="O122" s="2">
        <f t="shared" si="17"/>
        <v>13.794125149893262</v>
      </c>
      <c r="P122" s="2">
        <f t="shared" si="12"/>
        <v>7939.9723912847539</v>
      </c>
      <c r="Q122" s="10">
        <v>103.81258</v>
      </c>
      <c r="R122" s="10">
        <v>76.602760000000004</v>
      </c>
      <c r="S122" s="2">
        <f t="shared" si="19"/>
        <v>96.728178109672683</v>
      </c>
      <c r="T122" s="1">
        <v>68.763000000000005</v>
      </c>
      <c r="U122" s="13">
        <v>2.8748228505629698</v>
      </c>
      <c r="V122" s="11">
        <v>7.5</v>
      </c>
      <c r="W122" s="1">
        <v>536.38900000000001</v>
      </c>
      <c r="X122" s="2">
        <f t="shared" si="20"/>
        <v>26.486274569023728</v>
      </c>
      <c r="Y122">
        <v>121823</v>
      </c>
      <c r="Z122">
        <v>4469094</v>
      </c>
      <c r="AA122" s="2">
        <f t="shared" si="21"/>
        <v>6.0154802332303188</v>
      </c>
    </row>
    <row r="123" spans="1:27" x14ac:dyDescent="0.2">
      <c r="A123">
        <v>1977</v>
      </c>
      <c r="B123">
        <v>2</v>
      </c>
      <c r="C123" s="1">
        <v>6654.4660000000003</v>
      </c>
      <c r="D123" s="8">
        <v>6701.7160628849742</v>
      </c>
      <c r="E123" s="2">
        <f t="shared" si="18"/>
        <v>-0.70504423705222141</v>
      </c>
      <c r="F123" s="1">
        <v>60.232999999999997</v>
      </c>
      <c r="G123" s="1">
        <v>60.633000000000003</v>
      </c>
      <c r="H123" s="9">
        <v>5.16</v>
      </c>
      <c r="I123" s="7">
        <f t="shared" si="15"/>
        <v>5.16</v>
      </c>
      <c r="J123" s="1">
        <v>1255.98</v>
      </c>
      <c r="K123" s="1">
        <v>30.895</v>
      </c>
      <c r="L123" s="10">
        <v>82.599299999999999</v>
      </c>
      <c r="M123" s="2">
        <f t="shared" si="16"/>
        <v>49.217342188413241</v>
      </c>
      <c r="N123" s="1">
        <v>370.233</v>
      </c>
      <c r="O123" s="2">
        <f t="shared" si="17"/>
        <v>14.508100646859665</v>
      </c>
      <c r="P123" s="2">
        <f t="shared" si="12"/>
        <v>8056.3225112077225</v>
      </c>
      <c r="Q123" s="10">
        <v>103.97936</v>
      </c>
      <c r="R123" s="10">
        <v>77.706530000000001</v>
      </c>
      <c r="S123" s="2">
        <f t="shared" si="19"/>
        <v>97.820142025668503</v>
      </c>
      <c r="T123" s="1">
        <v>68.965999999999994</v>
      </c>
      <c r="U123" s="13">
        <v>2.99182304311634</v>
      </c>
      <c r="V123" s="11">
        <v>7.1</v>
      </c>
      <c r="W123" s="1">
        <v>556.48900000000003</v>
      </c>
      <c r="X123" s="2">
        <f t="shared" si="20"/>
        <v>26.877097131780847</v>
      </c>
      <c r="Y123">
        <v>130442</v>
      </c>
      <c r="Z123">
        <v>4564510</v>
      </c>
      <c r="AA123" s="2">
        <f t="shared" si="21"/>
        <v>6.3000388220858943</v>
      </c>
    </row>
    <row r="124" spans="1:27" x14ac:dyDescent="0.2">
      <c r="A124">
        <v>1977</v>
      </c>
      <c r="B124">
        <v>3</v>
      </c>
      <c r="C124" s="1">
        <v>6774.4570000000003</v>
      </c>
      <c r="D124" s="8">
        <v>6757.0967562431006</v>
      </c>
      <c r="E124" s="2">
        <f t="shared" si="18"/>
        <v>0.2569186794737055</v>
      </c>
      <c r="F124" s="1">
        <v>61.067</v>
      </c>
      <c r="G124" s="1">
        <v>61.5</v>
      </c>
      <c r="H124" s="9">
        <v>5.82</v>
      </c>
      <c r="I124" s="7">
        <f t="shared" si="15"/>
        <v>5.82</v>
      </c>
      <c r="J124" s="1">
        <v>1286.905</v>
      </c>
      <c r="K124" s="1">
        <v>31.271000000000001</v>
      </c>
      <c r="L124" s="10">
        <v>83.004009999999994</v>
      </c>
      <c r="M124" s="2">
        <f t="shared" si="16"/>
        <v>49.579899789244017</v>
      </c>
      <c r="N124" s="1">
        <v>383.25099999999998</v>
      </c>
      <c r="O124" s="2">
        <f t="shared" si="17"/>
        <v>14.765306043668769</v>
      </c>
      <c r="P124" s="2">
        <f t="shared" si="12"/>
        <v>8161.6020719962817</v>
      </c>
      <c r="Q124" s="10">
        <v>103.75601</v>
      </c>
      <c r="R124" s="10">
        <v>78.340369999999993</v>
      </c>
      <c r="S124" s="2">
        <f t="shared" si="19"/>
        <v>97.926403954745084</v>
      </c>
      <c r="T124" s="1">
        <v>69.344999999999999</v>
      </c>
      <c r="U124" s="13">
        <v>3.1114929891917198</v>
      </c>
      <c r="V124" s="11">
        <v>6.9</v>
      </c>
      <c r="W124" s="1">
        <v>579.58399999999995</v>
      </c>
      <c r="X124" s="2">
        <f t="shared" si="20"/>
        <v>27.429284593716513</v>
      </c>
      <c r="Y124">
        <v>131731</v>
      </c>
      <c r="Z124">
        <v>4698726</v>
      </c>
      <c r="AA124" s="2">
        <f t="shared" si="21"/>
        <v>6.2342768068388192</v>
      </c>
    </row>
    <row r="125" spans="1:27" x14ac:dyDescent="0.2">
      <c r="A125">
        <v>1977</v>
      </c>
      <c r="B125">
        <v>4</v>
      </c>
      <c r="C125" s="1">
        <v>6774.5919999999996</v>
      </c>
      <c r="D125" s="8">
        <v>6814.1531570700336</v>
      </c>
      <c r="E125" s="2">
        <f t="shared" si="18"/>
        <v>-0.58057334723958798</v>
      </c>
      <c r="F125" s="1">
        <v>61.966999999999999</v>
      </c>
      <c r="G125" s="1">
        <v>62.332999999999998</v>
      </c>
      <c r="H125" s="9">
        <v>6.51</v>
      </c>
      <c r="I125" s="7">
        <f t="shared" si="15"/>
        <v>6.51</v>
      </c>
      <c r="J125" s="1">
        <v>1324.8040000000001</v>
      </c>
      <c r="K125" s="1">
        <v>31.946999999999999</v>
      </c>
      <c r="L125" s="10">
        <v>83.373999999999995</v>
      </c>
      <c r="M125" s="2">
        <f t="shared" si="16"/>
        <v>49.738296966409543</v>
      </c>
      <c r="N125" s="1">
        <v>398.17899999999997</v>
      </c>
      <c r="O125" s="2">
        <f t="shared" si="17"/>
        <v>14.949188972699345</v>
      </c>
      <c r="P125" s="2">
        <f t="shared" si="12"/>
        <v>8125.5451339746205</v>
      </c>
      <c r="Q125" s="10">
        <v>103.60581000000001</v>
      </c>
      <c r="R125" s="10">
        <v>79.383399999999995</v>
      </c>
      <c r="S125" s="2">
        <f t="shared" si="19"/>
        <v>98.646837833785128</v>
      </c>
      <c r="T125" s="1">
        <v>69.52</v>
      </c>
      <c r="U125" s="13">
        <v>2.81431892138023</v>
      </c>
      <c r="V125" s="11">
        <v>6.7</v>
      </c>
      <c r="W125" s="1">
        <v>602.99699999999996</v>
      </c>
      <c r="X125" s="2">
        <f t="shared" si="20"/>
        <v>27.699579680090764</v>
      </c>
      <c r="Y125">
        <v>131645</v>
      </c>
      <c r="Z125">
        <v>4832040</v>
      </c>
      <c r="AA125" s="2">
        <f t="shared" si="21"/>
        <v>6.0473122867701647</v>
      </c>
    </row>
    <row r="126" spans="1:27" x14ac:dyDescent="0.2">
      <c r="A126">
        <v>1978</v>
      </c>
      <c r="B126">
        <v>1</v>
      </c>
      <c r="C126" s="1">
        <v>6796.26</v>
      </c>
      <c r="D126" s="8">
        <v>6872.5753452798917</v>
      </c>
      <c r="E126" s="2">
        <f t="shared" si="18"/>
        <v>-1.1104330101277871</v>
      </c>
      <c r="F126" s="1">
        <v>63.033000000000001</v>
      </c>
      <c r="G126" s="1">
        <v>63.433</v>
      </c>
      <c r="H126" s="9">
        <v>6.76</v>
      </c>
      <c r="I126" s="7">
        <f t="shared" si="15"/>
        <v>6.76</v>
      </c>
      <c r="J126" s="1">
        <v>1354.0530000000001</v>
      </c>
      <c r="K126" s="1">
        <v>32.411000000000001</v>
      </c>
      <c r="L126" s="10">
        <v>83.732370000000003</v>
      </c>
      <c r="M126" s="2">
        <f t="shared" si="16"/>
        <v>49.894175352358744</v>
      </c>
      <c r="N126" s="1">
        <v>409.346</v>
      </c>
      <c r="O126" s="2">
        <f t="shared" si="17"/>
        <v>15.08359060080118</v>
      </c>
      <c r="P126" s="2">
        <f t="shared" si="12"/>
        <v>8116.6459279726587</v>
      </c>
      <c r="Q126" s="10">
        <v>102.84797</v>
      </c>
      <c r="R126" s="10">
        <v>80.157679999999999</v>
      </c>
      <c r="S126" s="2">
        <f t="shared" si="19"/>
        <v>98.457199621957443</v>
      </c>
      <c r="T126" s="1">
        <v>70.28</v>
      </c>
      <c r="U126" s="13">
        <v>2.72548377412306</v>
      </c>
      <c r="V126" s="11">
        <v>6.3</v>
      </c>
      <c r="W126" s="1">
        <v>627.03800000000001</v>
      </c>
      <c r="X126" s="2">
        <f t="shared" si="20"/>
        <v>28.150228230321119</v>
      </c>
      <c r="Y126">
        <v>128828</v>
      </c>
      <c r="Z126">
        <v>4967686</v>
      </c>
      <c r="AA126" s="2">
        <f t="shared" si="21"/>
        <v>5.7836009977956815</v>
      </c>
    </row>
    <row r="127" spans="1:27" x14ac:dyDescent="0.2">
      <c r="A127">
        <v>1978</v>
      </c>
      <c r="B127">
        <v>2</v>
      </c>
      <c r="C127" s="1">
        <v>7058.92</v>
      </c>
      <c r="D127" s="8">
        <v>6931.9252413345876</v>
      </c>
      <c r="E127" s="2">
        <f t="shared" si="18"/>
        <v>1.832027239822942</v>
      </c>
      <c r="F127" s="1">
        <v>64.466999999999999</v>
      </c>
      <c r="G127" s="1">
        <v>64.733000000000004</v>
      </c>
      <c r="H127" s="9">
        <v>7.28</v>
      </c>
      <c r="I127" s="7">
        <f t="shared" si="15"/>
        <v>7.28</v>
      </c>
      <c r="J127" s="1">
        <v>1411.385</v>
      </c>
      <c r="K127" s="1">
        <v>33.030999999999999</v>
      </c>
      <c r="L127" s="10">
        <v>84.095070000000007</v>
      </c>
      <c r="M127" s="2">
        <f t="shared" si="16"/>
        <v>50.81047315125894</v>
      </c>
      <c r="N127" s="1">
        <v>446.32799999999997</v>
      </c>
      <c r="O127" s="2">
        <f t="shared" si="17"/>
        <v>16.068001899308197</v>
      </c>
      <c r="P127" s="2">
        <f t="shared" si="12"/>
        <v>8393.9760083438887</v>
      </c>
      <c r="Q127" s="10">
        <v>103.78917</v>
      </c>
      <c r="R127" s="10">
        <v>81.245069999999998</v>
      </c>
      <c r="S127" s="2">
        <f t="shared" si="19"/>
        <v>100.27173271741017</v>
      </c>
      <c r="T127" s="1">
        <v>69.963999999999999</v>
      </c>
      <c r="U127" s="13">
        <v>3.3802803208083398</v>
      </c>
      <c r="V127" s="11">
        <v>6</v>
      </c>
      <c r="W127" s="1">
        <v>650.88</v>
      </c>
      <c r="X127" s="2">
        <f t="shared" si="20"/>
        <v>28.426627238674591</v>
      </c>
      <c r="Y127">
        <v>139765</v>
      </c>
      <c r="Z127">
        <v>5094183</v>
      </c>
      <c r="AA127" s="2">
        <f t="shared" si="21"/>
        <v>6.1041168203253342</v>
      </c>
    </row>
    <row r="128" spans="1:27" x14ac:dyDescent="0.2">
      <c r="A128">
        <v>1978</v>
      </c>
      <c r="B128">
        <v>3</v>
      </c>
      <c r="C128" s="1">
        <v>7129.915</v>
      </c>
      <c r="D128" s="8">
        <v>6992.7450868962496</v>
      </c>
      <c r="E128" s="2">
        <f t="shared" si="18"/>
        <v>1.9616032244732295</v>
      </c>
      <c r="F128" s="1">
        <v>65.966999999999999</v>
      </c>
      <c r="G128" s="1">
        <v>66.132999999999996</v>
      </c>
      <c r="H128" s="9">
        <v>8.1</v>
      </c>
      <c r="I128" s="7">
        <f t="shared" si="15"/>
        <v>8.1</v>
      </c>
      <c r="J128" s="1">
        <v>1442.2170000000001</v>
      </c>
      <c r="K128" s="1">
        <v>33.591999999999999</v>
      </c>
      <c r="L128" s="10">
        <v>84.480170000000001</v>
      </c>
      <c r="M128" s="2">
        <f t="shared" si="16"/>
        <v>50.820621248193383</v>
      </c>
      <c r="N128" s="1">
        <v>467.40100000000001</v>
      </c>
      <c r="O128" s="2">
        <f t="shared" si="17"/>
        <v>16.470204686275945</v>
      </c>
      <c r="P128" s="2">
        <f t="shared" si="12"/>
        <v>8439.7498253140348</v>
      </c>
      <c r="Q128" s="10">
        <v>103.63019</v>
      </c>
      <c r="R128" s="10">
        <v>81.721230000000006</v>
      </c>
      <c r="S128" s="2">
        <f t="shared" si="19"/>
        <v>100.24585168251555</v>
      </c>
      <c r="T128" s="1">
        <v>70.034999999999997</v>
      </c>
      <c r="U128" s="13">
        <v>3.29842878971602</v>
      </c>
      <c r="V128" s="11">
        <v>6</v>
      </c>
      <c r="W128" s="1">
        <v>678.73199999999997</v>
      </c>
      <c r="X128" s="2">
        <f t="shared" si="20"/>
        <v>28.894472265235233</v>
      </c>
      <c r="Y128">
        <v>144995</v>
      </c>
      <c r="Z128">
        <v>5231834</v>
      </c>
      <c r="AA128" s="2">
        <f t="shared" si="21"/>
        <v>6.1726189513648722</v>
      </c>
    </row>
    <row r="129" spans="1:27" x14ac:dyDescent="0.2">
      <c r="A129">
        <v>1978</v>
      </c>
      <c r="B129">
        <v>4</v>
      </c>
      <c r="C129" s="1">
        <v>7225.75</v>
      </c>
      <c r="D129" s="8">
        <v>7054.8409907845389</v>
      </c>
      <c r="E129" s="2">
        <f t="shared" si="18"/>
        <v>2.422577765235423</v>
      </c>
      <c r="F129" s="1">
        <v>67.5</v>
      </c>
      <c r="G129" s="1">
        <v>67.599999999999994</v>
      </c>
      <c r="H129" s="9">
        <v>9.58</v>
      </c>
      <c r="I129" s="7">
        <f t="shared" si="15"/>
        <v>9.58</v>
      </c>
      <c r="J129" s="1">
        <v>1481.354</v>
      </c>
      <c r="K129" s="1">
        <v>34.279000000000003</v>
      </c>
      <c r="L129" s="10">
        <v>84.875330000000005</v>
      </c>
      <c r="M129" s="2">
        <f t="shared" si="16"/>
        <v>50.915408749104138</v>
      </c>
      <c r="N129" s="1">
        <v>487.26900000000001</v>
      </c>
      <c r="O129" s="2">
        <f t="shared" si="17"/>
        <v>16.747853859217461</v>
      </c>
      <c r="P129" s="2">
        <f t="shared" si="12"/>
        <v>8513.3689612753187</v>
      </c>
      <c r="Q129" s="10">
        <v>103.50436999999999</v>
      </c>
      <c r="R129" s="10">
        <v>82.571250000000006</v>
      </c>
      <c r="S129" s="2">
        <f t="shared" si="19"/>
        <v>100.6945741638059</v>
      </c>
      <c r="T129" s="1">
        <v>70.397999999999996</v>
      </c>
      <c r="U129" s="13">
        <v>3.40270763408778</v>
      </c>
      <c r="V129" s="11">
        <v>5.9</v>
      </c>
      <c r="W129" s="1">
        <v>708.64099999999996</v>
      </c>
      <c r="X129" s="2">
        <f t="shared" si="20"/>
        <v>29.302920183108466</v>
      </c>
      <c r="Y129">
        <v>144301</v>
      </c>
      <c r="Z129">
        <v>5406741</v>
      </c>
      <c r="AA129" s="2">
        <f t="shared" si="21"/>
        <v>5.9669715488417054</v>
      </c>
    </row>
    <row r="130" spans="1:27" x14ac:dyDescent="0.2">
      <c r="A130">
        <v>1979</v>
      </c>
      <c r="B130">
        <v>1</v>
      </c>
      <c r="C130" s="1">
        <v>7238.7269999999999</v>
      </c>
      <c r="D130" s="8">
        <v>7119.0643988076308</v>
      </c>
      <c r="E130" s="2">
        <f t="shared" si="18"/>
        <v>1.6808753859904879</v>
      </c>
      <c r="F130" s="1">
        <v>69.2</v>
      </c>
      <c r="G130" s="1">
        <v>69.167000000000002</v>
      </c>
      <c r="H130" s="9">
        <v>10.07</v>
      </c>
      <c r="I130" s="7">
        <f t="shared" si="15"/>
        <v>10.07</v>
      </c>
      <c r="J130" s="1">
        <v>1517.1410000000001</v>
      </c>
      <c r="K130" s="1">
        <v>34.904000000000003</v>
      </c>
      <c r="L130" s="10">
        <v>85.256600000000006</v>
      </c>
      <c r="M130" s="2">
        <f t="shared" si="16"/>
        <v>50.98268877300152</v>
      </c>
      <c r="N130" s="1">
        <v>501.95699999999999</v>
      </c>
      <c r="O130" s="2">
        <f t="shared" si="17"/>
        <v>16.867988874092468</v>
      </c>
      <c r="P130" s="2">
        <f t="shared" si="12"/>
        <v>8490.5180361403091</v>
      </c>
      <c r="Q130" s="10">
        <v>103.04207</v>
      </c>
      <c r="R130" s="10">
        <v>83.2941</v>
      </c>
      <c r="S130" s="2">
        <f t="shared" si="19"/>
        <v>100.67017078779824</v>
      </c>
      <c r="T130" s="1">
        <v>70.582999999999998</v>
      </c>
      <c r="U130" s="13">
        <v>3.1173111726920602</v>
      </c>
      <c r="V130" s="11">
        <v>5.9</v>
      </c>
      <c r="W130" s="1">
        <v>740.03</v>
      </c>
      <c r="X130" s="2">
        <f t="shared" si="20"/>
        <v>29.781817937056843</v>
      </c>
      <c r="Y130">
        <v>143368</v>
      </c>
      <c r="Z130">
        <v>5549573</v>
      </c>
      <c r="AA130" s="2">
        <f t="shared" si="21"/>
        <v>5.7697115981784046</v>
      </c>
    </row>
    <row r="131" spans="1:27" x14ac:dyDescent="0.2">
      <c r="A131">
        <v>1979</v>
      </c>
      <c r="B131">
        <v>2</v>
      </c>
      <c r="C131" s="1">
        <v>7246.4539999999997</v>
      </c>
      <c r="D131" s="8">
        <v>7181.6448292312816</v>
      </c>
      <c r="E131" s="2">
        <f t="shared" si="18"/>
        <v>0.90242795779773566</v>
      </c>
      <c r="F131" s="1">
        <v>71.400000000000006</v>
      </c>
      <c r="G131" s="1">
        <v>70.8</v>
      </c>
      <c r="H131" s="9">
        <v>10.18</v>
      </c>
      <c r="I131" s="7">
        <f t="shared" si="15"/>
        <v>10.18</v>
      </c>
      <c r="J131" s="1">
        <v>1557.635</v>
      </c>
      <c r="K131" s="1">
        <v>35.759</v>
      </c>
      <c r="L131" s="10">
        <v>85.61636</v>
      </c>
      <c r="M131" s="2">
        <f t="shared" si="16"/>
        <v>50.877243352472512</v>
      </c>
      <c r="N131" s="1">
        <v>511.892</v>
      </c>
      <c r="O131" s="2">
        <f t="shared" si="17"/>
        <v>16.719997851989625</v>
      </c>
      <c r="P131" s="2">
        <f t="shared" si="12"/>
        <v>8463.8660181301784</v>
      </c>
      <c r="Q131" s="10">
        <v>102.45882</v>
      </c>
      <c r="R131" s="10">
        <v>83.3947</v>
      </c>
      <c r="S131" s="2">
        <f t="shared" si="19"/>
        <v>99.800114794111778</v>
      </c>
      <c r="T131" s="1">
        <v>70.304000000000002</v>
      </c>
      <c r="U131" s="13">
        <v>3.2613718613840299</v>
      </c>
      <c r="V131" s="11">
        <v>5.7</v>
      </c>
      <c r="W131" s="1">
        <v>766.25199999999995</v>
      </c>
      <c r="X131" s="2">
        <f t="shared" si="20"/>
        <v>29.837493176357128</v>
      </c>
      <c r="Y131">
        <v>143986</v>
      </c>
      <c r="Z131">
        <v>5694834</v>
      </c>
      <c r="AA131" s="2">
        <f t="shared" si="21"/>
        <v>5.6067472482824936</v>
      </c>
    </row>
    <row r="132" spans="1:27" x14ac:dyDescent="0.2">
      <c r="A132">
        <v>1979</v>
      </c>
      <c r="B132">
        <v>3</v>
      </c>
      <c r="C132" s="1">
        <v>7300.2809999999999</v>
      </c>
      <c r="D132" s="8">
        <v>7241.2082450284124</v>
      </c>
      <c r="E132" s="2">
        <f t="shared" si="18"/>
        <v>0.81578588783364214</v>
      </c>
      <c r="F132" s="1">
        <v>73.7</v>
      </c>
      <c r="G132" s="1">
        <v>72.632999999999996</v>
      </c>
      <c r="H132" s="9">
        <v>10.95</v>
      </c>
      <c r="I132" s="7">
        <f t="shared" si="15"/>
        <v>10.95</v>
      </c>
      <c r="J132" s="1">
        <v>1611.867</v>
      </c>
      <c r="K132" s="1">
        <v>36.540999999999997</v>
      </c>
      <c r="L132" s="10">
        <v>86.008049999999997</v>
      </c>
      <c r="M132" s="2">
        <f t="shared" si="16"/>
        <v>51.287280864926117</v>
      </c>
      <c r="N132" s="1">
        <v>533.49</v>
      </c>
      <c r="O132" s="2">
        <f t="shared" si="17"/>
        <v>16.974881592978477</v>
      </c>
      <c r="P132" s="2">
        <f t="shared" si="12"/>
        <v>8487.9043298853994</v>
      </c>
      <c r="Q132" s="10">
        <v>102.77092</v>
      </c>
      <c r="R132" s="10">
        <v>83.962419999999995</v>
      </c>
      <c r="S132" s="2">
        <f t="shared" si="19"/>
        <v>100.3265990663246</v>
      </c>
      <c r="T132" s="1">
        <v>70.001999999999995</v>
      </c>
      <c r="U132" s="13">
        <v>3.2981410924023402</v>
      </c>
      <c r="V132" s="11">
        <v>5.9</v>
      </c>
      <c r="W132" s="1">
        <v>795.66399999999999</v>
      </c>
      <c r="X132" s="2">
        <f t="shared" si="20"/>
        <v>30.070333393380857</v>
      </c>
      <c r="Y132">
        <v>147908</v>
      </c>
      <c r="Z132">
        <v>5875708</v>
      </c>
      <c r="AA132" s="2">
        <f t="shared" si="21"/>
        <v>5.589850579576523</v>
      </c>
    </row>
    <row r="133" spans="1:27" x14ac:dyDescent="0.2">
      <c r="A133">
        <v>1979</v>
      </c>
      <c r="B133">
        <v>4</v>
      </c>
      <c r="C133" s="1">
        <v>7318.5349999999999</v>
      </c>
      <c r="D133" s="8">
        <v>7296.7818643585251</v>
      </c>
      <c r="E133" s="2">
        <f t="shared" si="18"/>
        <v>0.29811958265779648</v>
      </c>
      <c r="F133" s="1">
        <v>76.033000000000001</v>
      </c>
      <c r="G133" s="1">
        <v>74.832999999999998</v>
      </c>
      <c r="H133" s="9">
        <v>13.58</v>
      </c>
      <c r="I133" s="7">
        <f t="shared" si="15"/>
        <v>13.58</v>
      </c>
      <c r="J133" s="1">
        <v>1655.0350000000001</v>
      </c>
      <c r="K133" s="1">
        <v>37.219000000000001</v>
      </c>
      <c r="L133" s="10">
        <v>86.453180000000003</v>
      </c>
      <c r="M133" s="2">
        <f t="shared" si="16"/>
        <v>51.435327525247978</v>
      </c>
      <c r="N133" s="1">
        <v>539.32299999999998</v>
      </c>
      <c r="O133" s="2">
        <f t="shared" si="17"/>
        <v>16.761129007482808</v>
      </c>
      <c r="P133" s="2">
        <f t="shared" si="12"/>
        <v>8465.3161399037017</v>
      </c>
      <c r="Q133" s="10">
        <v>102.74947</v>
      </c>
      <c r="R133" s="10">
        <v>84.467960000000005</v>
      </c>
      <c r="S133" s="2">
        <f t="shared" si="19"/>
        <v>100.39003911690929</v>
      </c>
      <c r="T133" s="1">
        <v>70.013999999999996</v>
      </c>
      <c r="U133" s="13">
        <v>3.2690031017778698</v>
      </c>
      <c r="V133" s="11">
        <v>6</v>
      </c>
      <c r="W133" s="1">
        <v>826.72400000000005</v>
      </c>
      <c r="X133" s="2">
        <f t="shared" si="20"/>
        <v>30.441390192785008</v>
      </c>
      <c r="Y133">
        <v>153565</v>
      </c>
      <c r="Z133">
        <v>6055279</v>
      </c>
      <c r="AA133" s="2">
        <f t="shared" si="21"/>
        <v>5.6545256759874265</v>
      </c>
    </row>
    <row r="134" spans="1:27" x14ac:dyDescent="0.2">
      <c r="A134">
        <v>1980</v>
      </c>
      <c r="B134">
        <v>1</v>
      </c>
      <c r="C134" s="1">
        <v>7341.5569999999998</v>
      </c>
      <c r="D134" s="8">
        <v>7347.149549168098</v>
      </c>
      <c r="E134" s="2">
        <f t="shared" si="18"/>
        <v>-7.6118624381771305E-2</v>
      </c>
      <c r="F134" s="1">
        <v>79.033000000000001</v>
      </c>
      <c r="G134" s="1">
        <v>77.599999999999994</v>
      </c>
      <c r="H134" s="9">
        <v>15.05</v>
      </c>
      <c r="I134" s="7">
        <f t="shared" si="15"/>
        <v>15.05</v>
      </c>
      <c r="J134" s="1">
        <v>1702.3019999999999</v>
      </c>
      <c r="K134" s="1">
        <v>38.000999999999998</v>
      </c>
      <c r="L134" s="10">
        <v>86.821619999999996</v>
      </c>
      <c r="M134" s="2">
        <f t="shared" si="16"/>
        <v>51.595722590931288</v>
      </c>
      <c r="N134" s="1">
        <v>544.66300000000001</v>
      </c>
      <c r="O134" s="2">
        <f t="shared" si="17"/>
        <v>16.508399246164554</v>
      </c>
      <c r="P134" s="2">
        <f t="shared" ref="P134:P197" si="22">C134/(L134/100)</f>
        <v>8455.9087932245438</v>
      </c>
      <c r="Q134" s="10">
        <v>102.20621</v>
      </c>
      <c r="R134" s="10">
        <v>84.658990000000003</v>
      </c>
      <c r="S134" s="2">
        <f t="shared" si="19"/>
        <v>99.660366972280656</v>
      </c>
      <c r="T134" s="1">
        <v>69.763999999999996</v>
      </c>
      <c r="U134" s="13">
        <v>3.3883476024995098</v>
      </c>
      <c r="V134" s="11">
        <v>6.3</v>
      </c>
      <c r="W134" s="1">
        <v>860.06299999999999</v>
      </c>
      <c r="X134" s="2">
        <f t="shared" si="20"/>
        <v>30.804655730528356</v>
      </c>
      <c r="Y134">
        <v>150334</v>
      </c>
      <c r="Z134">
        <v>6229579</v>
      </c>
      <c r="AA134" s="2">
        <f t="shared" si="21"/>
        <v>5.3844742938520209</v>
      </c>
    </row>
    <row r="135" spans="1:27" x14ac:dyDescent="0.2">
      <c r="A135">
        <v>1980</v>
      </c>
      <c r="B135">
        <v>2</v>
      </c>
      <c r="C135" s="1">
        <v>7190.2889999999998</v>
      </c>
      <c r="D135" s="8">
        <v>7391.4670081180802</v>
      </c>
      <c r="E135" s="2">
        <f t="shared" si="18"/>
        <v>-2.7217602121084483</v>
      </c>
      <c r="F135" s="1">
        <v>81.7</v>
      </c>
      <c r="G135" s="1">
        <v>80.2</v>
      </c>
      <c r="H135" s="9">
        <v>12.69</v>
      </c>
      <c r="I135" s="7">
        <f t="shared" si="15"/>
        <v>12.69</v>
      </c>
      <c r="J135" s="1">
        <v>1704.723</v>
      </c>
      <c r="K135" s="1">
        <v>38.905000000000001</v>
      </c>
      <c r="L135" s="10">
        <v>87.161760000000001</v>
      </c>
      <c r="M135" s="2">
        <f t="shared" si="16"/>
        <v>50.271565521109501</v>
      </c>
      <c r="N135" s="1">
        <v>511.54399999999998</v>
      </c>
      <c r="O135" s="2">
        <f t="shared" si="17"/>
        <v>15.085217781968355</v>
      </c>
      <c r="P135" s="2">
        <f t="shared" si="22"/>
        <v>8249.3618761254929</v>
      </c>
      <c r="Q135" s="10">
        <v>101.37912</v>
      </c>
      <c r="R135" s="10">
        <v>83.888379999999998</v>
      </c>
      <c r="S135" s="2">
        <f t="shared" si="19"/>
        <v>97.571803766073558</v>
      </c>
      <c r="T135" s="1">
        <v>69.932000000000002</v>
      </c>
      <c r="U135" s="13">
        <v>2.92519364092353</v>
      </c>
      <c r="V135" s="11">
        <v>7.3</v>
      </c>
      <c r="W135" s="1">
        <v>875.72</v>
      </c>
      <c r="X135" s="2">
        <f t="shared" si="20"/>
        <v>30.452938537814845</v>
      </c>
      <c r="Y135">
        <v>157803</v>
      </c>
      <c r="Z135">
        <v>6310363</v>
      </c>
      <c r="AA135" s="2">
        <f t="shared" si="21"/>
        <v>5.487558877361252</v>
      </c>
    </row>
    <row r="136" spans="1:27" x14ac:dyDescent="0.2">
      <c r="A136">
        <v>1980</v>
      </c>
      <c r="B136">
        <v>3</v>
      </c>
      <c r="C136" s="1">
        <v>7181.7430000000004</v>
      </c>
      <c r="D136" s="8">
        <v>7429.8679451473308</v>
      </c>
      <c r="E136" s="2">
        <f t="shared" si="18"/>
        <v>-3.3395606352517815</v>
      </c>
      <c r="F136" s="1">
        <v>83.233000000000004</v>
      </c>
      <c r="G136" s="1">
        <v>81.400000000000006</v>
      </c>
      <c r="H136" s="9">
        <v>9.84</v>
      </c>
      <c r="I136" s="7">
        <f t="shared" si="15"/>
        <v>9.84</v>
      </c>
      <c r="J136" s="1">
        <v>1763.771</v>
      </c>
      <c r="K136" s="1">
        <v>39.774000000000001</v>
      </c>
      <c r="L136" s="10">
        <v>87.523600000000002</v>
      </c>
      <c r="M136" s="2">
        <f t="shared" si="16"/>
        <v>50.666132621795988</v>
      </c>
      <c r="N136" s="1">
        <v>528.92700000000002</v>
      </c>
      <c r="O136" s="2">
        <f t="shared" si="17"/>
        <v>15.193971059309112</v>
      </c>
      <c r="P136" s="2">
        <f t="shared" si="22"/>
        <v>8205.4931469912117</v>
      </c>
      <c r="Q136" s="10">
        <v>101.20259</v>
      </c>
      <c r="R136" s="10">
        <v>83.842320000000001</v>
      </c>
      <c r="S136" s="2">
        <f t="shared" si="19"/>
        <v>96.945965837886007</v>
      </c>
      <c r="T136" s="1">
        <v>70.012</v>
      </c>
      <c r="U136" s="13">
        <v>2.97267653758886</v>
      </c>
      <c r="V136" s="11">
        <v>7.7</v>
      </c>
      <c r="W136" s="1">
        <v>900.20899999999995</v>
      </c>
      <c r="X136" s="2">
        <f t="shared" si="20"/>
        <v>30.462320721637852</v>
      </c>
      <c r="Y136">
        <v>154305</v>
      </c>
      <c r="Z136">
        <v>6480468</v>
      </c>
      <c r="AA136" s="2">
        <f t="shared" si="21"/>
        <v>5.2215523272399293</v>
      </c>
    </row>
    <row r="137" spans="1:27" x14ac:dyDescent="0.2">
      <c r="A137">
        <v>1980</v>
      </c>
      <c r="B137">
        <v>4</v>
      </c>
      <c r="C137" s="1">
        <v>7315.6769999999997</v>
      </c>
      <c r="D137" s="8">
        <v>7470.0081315671841</v>
      </c>
      <c r="E137" s="2">
        <f t="shared" si="18"/>
        <v>-2.0660102217961884</v>
      </c>
      <c r="F137" s="1">
        <v>85.566999999999993</v>
      </c>
      <c r="G137" s="1">
        <v>83.933000000000007</v>
      </c>
      <c r="H137" s="9">
        <v>15.85</v>
      </c>
      <c r="I137" s="7">
        <f t="shared" si="15"/>
        <v>15.85</v>
      </c>
      <c r="J137" s="1">
        <v>1831.874</v>
      </c>
      <c r="K137" s="1">
        <v>40.81</v>
      </c>
      <c r="L137" s="10">
        <v>87.827129999999997</v>
      </c>
      <c r="M137" s="2">
        <f t="shared" si="16"/>
        <v>51.109344709255666</v>
      </c>
      <c r="N137" s="1">
        <v>560.59</v>
      </c>
      <c r="O137" s="2">
        <f t="shared" si="17"/>
        <v>15.640479394631743</v>
      </c>
      <c r="P137" s="2">
        <f t="shared" si="22"/>
        <v>8329.6323129310949</v>
      </c>
      <c r="Q137" s="10">
        <v>101.68245</v>
      </c>
      <c r="R137" s="10">
        <v>84.35069</v>
      </c>
      <c r="S137" s="2">
        <f t="shared" si="19"/>
        <v>97.657578226574174</v>
      </c>
      <c r="T137" s="1">
        <v>70.218999999999994</v>
      </c>
      <c r="U137" s="13">
        <v>3.3899701054025799</v>
      </c>
      <c r="V137" s="11">
        <v>7.4</v>
      </c>
      <c r="W137" s="1">
        <v>926.52599999999995</v>
      </c>
      <c r="X137" s="2">
        <f t="shared" si="20"/>
        <v>30.392746069435972</v>
      </c>
      <c r="Y137">
        <v>159894</v>
      </c>
      <c r="Z137">
        <v>6642285</v>
      </c>
      <c r="AA137" s="2">
        <f t="shared" si="21"/>
        <v>5.2449879874136238</v>
      </c>
    </row>
    <row r="138" spans="1:27" x14ac:dyDescent="0.2">
      <c r="A138">
        <v>1981</v>
      </c>
      <c r="B138">
        <v>1</v>
      </c>
      <c r="C138" s="1">
        <v>7459.0219999999999</v>
      </c>
      <c r="D138" s="8">
        <v>7512.1112993364504</v>
      </c>
      <c r="E138" s="2">
        <f t="shared" si="18"/>
        <v>-0.70671609113591716</v>
      </c>
      <c r="F138" s="1">
        <v>87.933000000000007</v>
      </c>
      <c r="G138" s="1">
        <v>85.9</v>
      </c>
      <c r="H138" s="9">
        <v>16.57</v>
      </c>
      <c r="I138" s="7">
        <f t="shared" si="15"/>
        <v>16.57</v>
      </c>
      <c r="J138" s="1">
        <v>1885.7339999999999</v>
      </c>
      <c r="K138" s="1">
        <v>41.884999999999998</v>
      </c>
      <c r="L138" s="10">
        <v>88.131870000000006</v>
      </c>
      <c r="M138" s="2">
        <f t="shared" si="16"/>
        <v>51.084474072832592</v>
      </c>
      <c r="N138" s="1">
        <v>580.62599999999998</v>
      </c>
      <c r="O138" s="2">
        <f t="shared" si="17"/>
        <v>15.729139869680717</v>
      </c>
      <c r="P138" s="2">
        <f t="shared" si="22"/>
        <v>8463.4786485297536</v>
      </c>
      <c r="Q138" s="10">
        <v>101.80728999999999</v>
      </c>
      <c r="R138" s="10">
        <v>84.978309999999993</v>
      </c>
      <c r="S138" s="2">
        <f t="shared" si="19"/>
        <v>98.164392175950638</v>
      </c>
      <c r="T138" s="1">
        <v>70.028999999999996</v>
      </c>
      <c r="U138" s="13">
        <v>3.6029798196542502</v>
      </c>
      <c r="V138" s="11">
        <v>7.4</v>
      </c>
      <c r="W138" s="1">
        <v>944.61400000000003</v>
      </c>
      <c r="X138" s="2">
        <f t="shared" si="20"/>
        <v>30.021600697715346</v>
      </c>
      <c r="Y138">
        <v>155081</v>
      </c>
      <c r="Z138">
        <v>6884030</v>
      </c>
      <c r="AA138" s="2">
        <f t="shared" si="21"/>
        <v>4.9287644030285307</v>
      </c>
    </row>
    <row r="139" spans="1:27" x14ac:dyDescent="0.2">
      <c r="A139">
        <v>1981</v>
      </c>
      <c r="B139">
        <v>2</v>
      </c>
      <c r="C139" s="1">
        <v>7403.7449999999999</v>
      </c>
      <c r="D139" s="8">
        <v>7560.539227980742</v>
      </c>
      <c r="E139" s="2">
        <f t="shared" si="18"/>
        <v>-2.0738498042634834</v>
      </c>
      <c r="F139" s="1">
        <v>89.766999999999996</v>
      </c>
      <c r="G139" s="1">
        <v>87.8</v>
      </c>
      <c r="H139" s="9">
        <v>17.78</v>
      </c>
      <c r="I139" s="7">
        <f t="shared" si="15"/>
        <v>17.78</v>
      </c>
      <c r="J139" s="1">
        <v>1917.5239999999999</v>
      </c>
      <c r="K139" s="1">
        <v>42.715000000000003</v>
      </c>
      <c r="L139" s="10">
        <v>88.422560000000004</v>
      </c>
      <c r="M139" s="2">
        <f t="shared" si="16"/>
        <v>50.768848507875205</v>
      </c>
      <c r="N139" s="1">
        <v>598.12900000000002</v>
      </c>
      <c r="O139" s="2">
        <f t="shared" si="17"/>
        <v>15.836214091279635</v>
      </c>
      <c r="P139" s="2">
        <f t="shared" si="22"/>
        <v>8373.1402936083268</v>
      </c>
      <c r="Q139" s="10">
        <v>101.39863</v>
      </c>
      <c r="R139" s="10">
        <v>85.454470000000001</v>
      </c>
      <c r="S139" s="2">
        <f t="shared" si="19"/>
        <v>97.994970801298876</v>
      </c>
      <c r="T139" s="1">
        <v>69.932000000000002</v>
      </c>
      <c r="U139" s="13">
        <v>3.2332068687247402</v>
      </c>
      <c r="V139" s="11">
        <v>7.4</v>
      </c>
      <c r="W139" s="1">
        <v>966.08100000000002</v>
      </c>
      <c r="X139" s="2">
        <f t="shared" si="20"/>
        <v>29.914404310841242</v>
      </c>
      <c r="Y139">
        <v>156985</v>
      </c>
      <c r="Z139">
        <v>7015944</v>
      </c>
      <c r="AA139" s="2">
        <f t="shared" si="21"/>
        <v>4.8609927746611437</v>
      </c>
    </row>
    <row r="140" spans="1:27" x14ac:dyDescent="0.2">
      <c r="A140">
        <v>1981</v>
      </c>
      <c r="B140">
        <v>3</v>
      </c>
      <c r="C140" s="1">
        <v>7492.4049999999997</v>
      </c>
      <c r="D140" s="8">
        <v>7611.8807925211941</v>
      </c>
      <c r="E140" s="2">
        <f t="shared" si="18"/>
        <v>-1.5695962112094786</v>
      </c>
      <c r="F140" s="1">
        <v>92.266999999999996</v>
      </c>
      <c r="G140" s="1">
        <v>90.766999999999996</v>
      </c>
      <c r="H140" s="9">
        <v>17.579999999999998</v>
      </c>
      <c r="I140" s="7">
        <f t="shared" si="15"/>
        <v>17.579999999999998</v>
      </c>
      <c r="J140" s="1">
        <v>1958.0989999999999</v>
      </c>
      <c r="K140" s="1">
        <v>43.518999999999998</v>
      </c>
      <c r="L140" s="10">
        <v>88.722089999999994</v>
      </c>
      <c r="M140" s="2">
        <f t="shared" si="16"/>
        <v>50.713545535155184</v>
      </c>
      <c r="N140" s="1">
        <v>608.33699999999999</v>
      </c>
      <c r="O140" s="2">
        <f t="shared" si="17"/>
        <v>15.755549719508409</v>
      </c>
      <c r="P140" s="2">
        <f t="shared" si="22"/>
        <v>8444.8021907509174</v>
      </c>
      <c r="Q140" s="10">
        <v>101.0085</v>
      </c>
      <c r="R140" s="10">
        <v>85.18432</v>
      </c>
      <c r="S140" s="2">
        <f t="shared" si="19"/>
        <v>96.980812633246131</v>
      </c>
      <c r="T140" s="1">
        <v>70.063000000000002</v>
      </c>
      <c r="U140" s="13">
        <v>3.47586806892962</v>
      </c>
      <c r="V140" s="11">
        <v>7.4</v>
      </c>
      <c r="W140" s="1">
        <v>980.8</v>
      </c>
      <c r="X140" s="2">
        <f t="shared" si="20"/>
        <v>29.608034046432664</v>
      </c>
      <c r="Y140">
        <v>161877</v>
      </c>
      <c r="Z140">
        <v>7206152</v>
      </c>
      <c r="AA140" s="2">
        <f t="shared" si="21"/>
        <v>4.8866840613115627</v>
      </c>
    </row>
    <row r="141" spans="1:27" x14ac:dyDescent="0.2">
      <c r="A141">
        <v>1981</v>
      </c>
      <c r="B141">
        <v>4</v>
      </c>
      <c r="C141" s="1">
        <v>7410.768</v>
      </c>
      <c r="D141" s="8">
        <v>7666.119259547203</v>
      </c>
      <c r="E141" s="2">
        <f t="shared" si="18"/>
        <v>-3.3309064326020543</v>
      </c>
      <c r="F141" s="1">
        <v>93.766999999999996</v>
      </c>
      <c r="G141" s="1">
        <v>92.533000000000001</v>
      </c>
      <c r="H141" s="9">
        <v>13.59</v>
      </c>
      <c r="I141" s="7">
        <f t="shared" si="15"/>
        <v>13.59</v>
      </c>
      <c r="J141" s="1">
        <v>1974.4469999999999</v>
      </c>
      <c r="K141" s="1">
        <v>44.271000000000001</v>
      </c>
      <c r="L141" s="10">
        <v>89.022850000000005</v>
      </c>
      <c r="M141" s="2">
        <f t="shared" si="16"/>
        <v>50.098492139096692</v>
      </c>
      <c r="N141" s="1">
        <v>618.58900000000006</v>
      </c>
      <c r="O141" s="2">
        <f t="shared" si="17"/>
        <v>15.695724501002909</v>
      </c>
      <c r="P141" s="2">
        <f t="shared" si="22"/>
        <v>8324.568355203186</v>
      </c>
      <c r="Q141" s="10">
        <v>101.08165</v>
      </c>
      <c r="R141" s="10">
        <v>84.840689999999995</v>
      </c>
      <c r="S141" s="2">
        <f t="shared" si="19"/>
        <v>96.33298565860899</v>
      </c>
      <c r="T141" s="1">
        <v>70.001000000000005</v>
      </c>
      <c r="U141" s="13">
        <v>3.1844730683169602</v>
      </c>
      <c r="V141" s="11">
        <v>8.1999999999999993</v>
      </c>
      <c r="W141" s="1">
        <v>998.26099999999997</v>
      </c>
      <c r="X141" s="2">
        <f t="shared" si="20"/>
        <v>29.413669028169419</v>
      </c>
      <c r="Y141">
        <v>167419</v>
      </c>
      <c r="Z141">
        <v>7342931</v>
      </c>
      <c r="AA141" s="2">
        <f t="shared" si="21"/>
        <v>4.9329855168408825</v>
      </c>
    </row>
    <row r="142" spans="1:27" x14ac:dyDescent="0.2">
      <c r="A142">
        <v>1982</v>
      </c>
      <c r="B142">
        <v>1</v>
      </c>
      <c r="C142" s="1">
        <v>7295.6310000000003</v>
      </c>
      <c r="D142" s="8">
        <v>7722.4897982405619</v>
      </c>
      <c r="E142" s="2">
        <f t="shared" si="18"/>
        <v>-5.5274763631000701</v>
      </c>
      <c r="F142" s="1">
        <v>94.6</v>
      </c>
      <c r="G142" s="1">
        <v>93.667000000000002</v>
      </c>
      <c r="H142" s="9">
        <v>14.23</v>
      </c>
      <c r="I142" s="7">
        <f t="shared" si="15"/>
        <v>14.23</v>
      </c>
      <c r="J142" s="1">
        <v>2014.155</v>
      </c>
      <c r="K142" s="1">
        <v>44.88</v>
      </c>
      <c r="L142" s="10">
        <v>89.286630000000002</v>
      </c>
      <c r="M142" s="2">
        <f t="shared" si="16"/>
        <v>50.263602143555232</v>
      </c>
      <c r="N142" s="1">
        <v>609.78399999999999</v>
      </c>
      <c r="O142" s="2">
        <f t="shared" si="17"/>
        <v>15.217269956634761</v>
      </c>
      <c r="P142" s="2">
        <f t="shared" si="22"/>
        <v>8171.0229179889538</v>
      </c>
      <c r="Q142" s="10">
        <v>100.16386</v>
      </c>
      <c r="R142" s="10">
        <v>84.528720000000007</v>
      </c>
      <c r="S142" s="2">
        <f t="shared" si="19"/>
        <v>94.826323673087458</v>
      </c>
      <c r="T142" s="1">
        <v>70.974999999999994</v>
      </c>
      <c r="U142" s="13">
        <v>2.7858783310014501</v>
      </c>
      <c r="V142" s="11">
        <v>8.8000000000000007</v>
      </c>
      <c r="W142" s="1">
        <v>1012.723</v>
      </c>
      <c r="X142" s="2">
        <f t="shared" si="20"/>
        <v>29.220018184617953</v>
      </c>
      <c r="Y142">
        <v>163252</v>
      </c>
      <c r="Z142">
        <v>7496592</v>
      </c>
      <c r="AA142" s="2">
        <f t="shared" si="21"/>
        <v>4.7102972961760035</v>
      </c>
    </row>
    <row r="143" spans="1:27" x14ac:dyDescent="0.2">
      <c r="A143">
        <v>1982</v>
      </c>
      <c r="B143">
        <v>2</v>
      </c>
      <c r="C143" s="1">
        <v>7328.9120000000003</v>
      </c>
      <c r="D143" s="8">
        <v>7780.3755499427534</v>
      </c>
      <c r="E143" s="2">
        <f t="shared" si="18"/>
        <v>-5.8025932944338994</v>
      </c>
      <c r="F143" s="1">
        <v>95.966999999999999</v>
      </c>
      <c r="G143" s="1">
        <v>95.4</v>
      </c>
      <c r="H143" s="9">
        <v>14.51</v>
      </c>
      <c r="I143" s="7">
        <f t="shared" si="15"/>
        <v>14.51</v>
      </c>
      <c r="J143" s="1">
        <v>2039.645</v>
      </c>
      <c r="K143" s="1">
        <v>45.463000000000001</v>
      </c>
      <c r="L143" s="10">
        <v>89.558920000000001</v>
      </c>
      <c r="M143" s="2">
        <f t="shared" si="16"/>
        <v>50.09422324964347</v>
      </c>
      <c r="N143" s="1">
        <v>597.78599999999994</v>
      </c>
      <c r="O143" s="2">
        <f t="shared" si="17"/>
        <v>14.681783025728187</v>
      </c>
      <c r="P143" s="2">
        <f t="shared" si="22"/>
        <v>8183.341201524092</v>
      </c>
      <c r="Q143" s="10">
        <v>100.83781</v>
      </c>
      <c r="R143" s="10">
        <v>84.559520000000006</v>
      </c>
      <c r="S143" s="2">
        <f t="shared" si="19"/>
        <v>95.208794517075461</v>
      </c>
      <c r="T143" s="1">
        <v>70.775999999999996</v>
      </c>
      <c r="U143" s="13">
        <v>2.8523509839616499</v>
      </c>
      <c r="V143" s="11">
        <v>9.4</v>
      </c>
      <c r="W143" s="1">
        <v>1021.85</v>
      </c>
      <c r="X143" s="2">
        <f t="shared" si="20"/>
        <v>28.888733227746364</v>
      </c>
      <c r="Y143">
        <v>163768</v>
      </c>
      <c r="Z143">
        <v>7621750</v>
      </c>
      <c r="AA143" s="2">
        <f t="shared" si="21"/>
        <v>4.6298870316010836</v>
      </c>
    </row>
    <row r="144" spans="1:27" x14ac:dyDescent="0.2">
      <c r="A144">
        <v>1982</v>
      </c>
      <c r="B144">
        <v>3</v>
      </c>
      <c r="C144" s="1">
        <v>7300.8959999999997</v>
      </c>
      <c r="D144" s="8">
        <v>7839.4843765540818</v>
      </c>
      <c r="E144" s="2">
        <f t="shared" si="18"/>
        <v>-6.8702015423981688</v>
      </c>
      <c r="F144" s="1">
        <v>97.632999999999996</v>
      </c>
      <c r="G144" s="1">
        <v>97</v>
      </c>
      <c r="H144" s="9">
        <v>11.01</v>
      </c>
      <c r="I144" s="7">
        <f t="shared" si="15"/>
        <v>11.01</v>
      </c>
      <c r="J144" s="1">
        <v>2085.6709999999998</v>
      </c>
      <c r="K144" s="1">
        <v>46.107999999999997</v>
      </c>
      <c r="L144" s="10">
        <v>89.820099999999996</v>
      </c>
      <c r="M144" s="2">
        <f t="shared" si="16"/>
        <v>50.36119002476412</v>
      </c>
      <c r="N144" s="1">
        <v>587.15700000000004</v>
      </c>
      <c r="O144" s="2">
        <f t="shared" si="17"/>
        <v>14.177655656798427</v>
      </c>
      <c r="P144" s="2">
        <f t="shared" si="22"/>
        <v>8128.3543438495399</v>
      </c>
      <c r="Q144" s="10">
        <v>100.84074</v>
      </c>
      <c r="R144" s="10">
        <v>84.388559999999998</v>
      </c>
      <c r="S144" s="2">
        <f t="shared" si="19"/>
        <v>94.742767353124748</v>
      </c>
      <c r="T144" s="1">
        <v>70.655000000000001</v>
      </c>
      <c r="U144" s="13">
        <v>2.8248027814051602</v>
      </c>
      <c r="V144" s="11">
        <v>9.9</v>
      </c>
      <c r="W144" s="1">
        <v>1017.038</v>
      </c>
      <c r="X144" s="2">
        <f t="shared" si="20"/>
        <v>28.136715319897991</v>
      </c>
      <c r="Y144">
        <v>171666</v>
      </c>
      <c r="Z144">
        <v>7770444</v>
      </c>
      <c r="AA144" s="2">
        <f t="shared" si="21"/>
        <v>4.749200494087348</v>
      </c>
    </row>
    <row r="145" spans="1:27" x14ac:dyDescent="0.2">
      <c r="A145">
        <v>1982</v>
      </c>
      <c r="B145">
        <v>4</v>
      </c>
      <c r="C145" s="1">
        <v>7303.817</v>
      </c>
      <c r="D145" s="8">
        <v>7899.930112733643</v>
      </c>
      <c r="E145" s="2">
        <f t="shared" si="18"/>
        <v>-7.5458023580839972</v>
      </c>
      <c r="F145" s="1">
        <v>97.933000000000007</v>
      </c>
      <c r="G145" s="1">
        <v>97.332999999999998</v>
      </c>
      <c r="H145" s="9">
        <v>9.2899999999999991</v>
      </c>
      <c r="I145" s="7">
        <f t="shared" si="15"/>
        <v>9.2899999999999991</v>
      </c>
      <c r="J145" s="1">
        <v>2145.5540000000001</v>
      </c>
      <c r="K145" s="1">
        <v>46.585999999999999</v>
      </c>
      <c r="L145" s="10">
        <v>90.093090000000004</v>
      </c>
      <c r="M145" s="2">
        <f t="shared" si="16"/>
        <v>51.120200036700076</v>
      </c>
      <c r="N145" s="1">
        <v>589.06200000000001</v>
      </c>
      <c r="O145" s="2">
        <f t="shared" si="17"/>
        <v>14.035054477313841</v>
      </c>
      <c r="P145" s="2">
        <f t="shared" si="22"/>
        <v>8106.9669161086595</v>
      </c>
      <c r="Q145" s="10">
        <v>100.74808</v>
      </c>
      <c r="R145" s="10">
        <v>84.029390000000006</v>
      </c>
      <c r="S145" s="2">
        <f t="shared" si="19"/>
        <v>93.967247722008423</v>
      </c>
      <c r="T145" s="1">
        <v>70.912999999999997</v>
      </c>
      <c r="U145" s="13">
        <v>2.7342802598110101</v>
      </c>
      <c r="V145" s="11">
        <v>10.7</v>
      </c>
      <c r="W145" s="1">
        <v>1031.175</v>
      </c>
      <c r="X145" s="2">
        <f t="shared" si="20"/>
        <v>28.019069192825913</v>
      </c>
      <c r="Y145">
        <v>179216</v>
      </c>
      <c r="Z145">
        <v>7910703</v>
      </c>
      <c r="AA145" s="2">
        <f t="shared" si="21"/>
        <v>4.8696540397716088</v>
      </c>
    </row>
    <row r="146" spans="1:27" x14ac:dyDescent="0.2">
      <c r="A146">
        <v>1983</v>
      </c>
      <c r="B146">
        <v>1</v>
      </c>
      <c r="C146" s="1">
        <v>7400.0659999999998</v>
      </c>
      <c r="D146" s="8">
        <v>7960.3048117895742</v>
      </c>
      <c r="E146" s="2">
        <f t="shared" si="18"/>
        <v>-7.0379065253862505</v>
      </c>
      <c r="F146" s="1">
        <v>98</v>
      </c>
      <c r="G146" s="1">
        <v>97.933000000000007</v>
      </c>
      <c r="H146" s="9">
        <v>8.65</v>
      </c>
      <c r="I146" s="7">
        <f t="shared" si="15"/>
        <v>8.65</v>
      </c>
      <c r="J146" s="1">
        <v>2184.5889999999999</v>
      </c>
      <c r="K146" s="1">
        <v>46.938000000000002</v>
      </c>
      <c r="L146" s="10">
        <v>90.332059999999998</v>
      </c>
      <c r="M146" s="2">
        <f t="shared" ref="M146:M209" si="23">(J146/K146)/(L146/100)</f>
        <v>51.52324973883988</v>
      </c>
      <c r="N146" s="1">
        <v>600.58000000000004</v>
      </c>
      <c r="O146" s="2">
        <f t="shared" ref="O146:O209" si="24">(N146/K146)/(L146/100)</f>
        <v>14.164601821281924</v>
      </c>
      <c r="P146" s="2">
        <f t="shared" si="22"/>
        <v>8192.0704564913049</v>
      </c>
      <c r="Q146" s="10">
        <v>101.10505000000001</v>
      </c>
      <c r="R146" s="10">
        <v>84.049170000000004</v>
      </c>
      <c r="S146" s="2">
        <f t="shared" si="19"/>
        <v>94.072863336765508</v>
      </c>
      <c r="T146" s="1">
        <v>71.224000000000004</v>
      </c>
      <c r="U146" s="13">
        <v>2.8393864792515102</v>
      </c>
      <c r="V146" s="11">
        <v>10.4</v>
      </c>
      <c r="W146" s="1">
        <v>1033.17</v>
      </c>
      <c r="X146" s="2">
        <f t="shared" si="20"/>
        <v>27.651424449353136</v>
      </c>
      <c r="Y146">
        <v>173602</v>
      </c>
      <c r="Z146">
        <v>8014634</v>
      </c>
      <c r="AA146" s="2">
        <f t="shared" si="21"/>
        <v>4.6462272300362981</v>
      </c>
    </row>
    <row r="147" spans="1:27" x14ac:dyDescent="0.2">
      <c r="A147">
        <v>1983</v>
      </c>
      <c r="B147">
        <v>2</v>
      </c>
      <c r="C147" s="1">
        <v>7568.4560000000001</v>
      </c>
      <c r="D147" s="8">
        <v>8022.2961828797997</v>
      </c>
      <c r="E147" s="2">
        <f t="shared" ref="E147:E210" si="25">(C147/D147-1)*100</f>
        <v>-5.657235441497777</v>
      </c>
      <c r="F147" s="1">
        <v>99.132999999999996</v>
      </c>
      <c r="G147" s="1">
        <v>98.9</v>
      </c>
      <c r="H147" s="9">
        <v>8.8000000000000007</v>
      </c>
      <c r="I147" s="7">
        <f t="shared" si="15"/>
        <v>8.8000000000000007</v>
      </c>
      <c r="J147" s="1">
        <v>2249.4380000000001</v>
      </c>
      <c r="K147" s="1">
        <v>47.286000000000001</v>
      </c>
      <c r="L147" s="10">
        <v>90.56756</v>
      </c>
      <c r="M147" s="2">
        <f t="shared" si="23"/>
        <v>52.525329088148247</v>
      </c>
      <c r="N147" s="1">
        <v>621.45399999999995</v>
      </c>
      <c r="O147" s="2">
        <f t="shared" si="24"/>
        <v>14.511213851257994</v>
      </c>
      <c r="P147" s="2">
        <f t="shared" si="22"/>
        <v>8356.6963711951612</v>
      </c>
      <c r="Q147" s="10">
        <v>101.32938</v>
      </c>
      <c r="R147" s="10">
        <v>84.729069999999993</v>
      </c>
      <c r="S147" s="2">
        <f t="shared" ref="S147:S210" si="26">(Q147*R147)/L147</f>
        <v>94.7971230656606</v>
      </c>
      <c r="T147" s="1">
        <v>71.052000000000007</v>
      </c>
      <c r="U147" s="13">
        <v>2.8607682231416098</v>
      </c>
      <c r="V147" s="11">
        <v>10.1</v>
      </c>
      <c r="W147" s="1">
        <v>1057.0239999999999</v>
      </c>
      <c r="X147" s="2">
        <f t="shared" si="20"/>
        <v>27.864649091685077</v>
      </c>
      <c r="Y147">
        <v>179551</v>
      </c>
      <c r="Z147">
        <v>8176286</v>
      </c>
      <c r="AA147" s="2">
        <f t="shared" si="21"/>
        <v>4.7332185542250205</v>
      </c>
    </row>
    <row r="148" spans="1:27" x14ac:dyDescent="0.2">
      <c r="A148">
        <v>1983</v>
      </c>
      <c r="B148">
        <v>3</v>
      </c>
      <c r="C148" s="1">
        <v>7719.7460000000001</v>
      </c>
      <c r="D148" s="8">
        <v>8086.2177289398714</v>
      </c>
      <c r="E148" s="2">
        <f t="shared" si="25"/>
        <v>-4.5320536896786834</v>
      </c>
      <c r="F148" s="1">
        <v>100.1</v>
      </c>
      <c r="G148" s="1">
        <v>100.133</v>
      </c>
      <c r="H148" s="9">
        <v>9.4600000000000009</v>
      </c>
      <c r="I148" s="7">
        <f t="shared" ref="I148:I211" si="27">H148</f>
        <v>9.4600000000000009</v>
      </c>
      <c r="J148" s="1">
        <v>2319.895</v>
      </c>
      <c r="K148" s="1">
        <v>47.789000000000001</v>
      </c>
      <c r="L148" s="10">
        <v>90.823710000000005</v>
      </c>
      <c r="M148" s="2">
        <f t="shared" si="23"/>
        <v>53.44919243927329</v>
      </c>
      <c r="N148" s="1">
        <v>656.47199999999998</v>
      </c>
      <c r="O148" s="2">
        <f t="shared" si="24"/>
        <v>15.124778603770691</v>
      </c>
      <c r="P148" s="2">
        <f t="shared" si="22"/>
        <v>8499.7034364704978</v>
      </c>
      <c r="Q148" s="10">
        <v>102.05307999999999</v>
      </c>
      <c r="R148" s="10">
        <v>86.141149999999996</v>
      </c>
      <c r="S148" s="2">
        <f t="shared" si="26"/>
        <v>96.791572071235578</v>
      </c>
      <c r="T148" s="1">
        <v>70.760000000000005</v>
      </c>
      <c r="U148" s="13">
        <v>3.1803096679930398</v>
      </c>
      <c r="V148" s="11">
        <v>9.4</v>
      </c>
      <c r="W148" s="1">
        <v>1085.787</v>
      </c>
      <c r="X148" s="2">
        <f t="shared" si="20"/>
        <v>28.097731868297949</v>
      </c>
      <c r="Y148">
        <v>191255</v>
      </c>
      <c r="Z148">
        <v>8398790</v>
      </c>
      <c r="AA148" s="2">
        <f t="shared" si="21"/>
        <v>4.9492503672187302</v>
      </c>
    </row>
    <row r="149" spans="1:27" x14ac:dyDescent="0.2">
      <c r="A149">
        <v>1983</v>
      </c>
      <c r="B149">
        <v>4</v>
      </c>
      <c r="C149" s="1">
        <v>7880.7939999999999</v>
      </c>
      <c r="D149" s="8">
        <v>8152.8993099266499</v>
      </c>
      <c r="E149" s="2">
        <f t="shared" si="25"/>
        <v>-3.3375281551109692</v>
      </c>
      <c r="F149" s="1">
        <v>101.1</v>
      </c>
      <c r="G149" s="1">
        <v>101.43300000000001</v>
      </c>
      <c r="H149" s="9">
        <v>9.43</v>
      </c>
      <c r="I149" s="7">
        <f t="shared" si="27"/>
        <v>9.43</v>
      </c>
      <c r="J149" s="1">
        <v>2372.4960000000001</v>
      </c>
      <c r="K149" s="1">
        <v>48.151000000000003</v>
      </c>
      <c r="L149" s="10">
        <v>91.084540000000004</v>
      </c>
      <c r="M149" s="2">
        <f t="shared" si="23"/>
        <v>54.094798639488054</v>
      </c>
      <c r="N149" s="1">
        <v>694.56399999999996</v>
      </c>
      <c r="O149" s="2">
        <f t="shared" si="24"/>
        <v>15.836612463092615</v>
      </c>
      <c r="P149" s="2">
        <f t="shared" si="22"/>
        <v>8652.1752209540718</v>
      </c>
      <c r="Q149" s="10">
        <v>102.11062</v>
      </c>
      <c r="R149" s="10">
        <v>86.96969</v>
      </c>
      <c r="S149" s="2">
        <f t="shared" si="26"/>
        <v>97.497654015794538</v>
      </c>
      <c r="T149" s="1">
        <v>70.915000000000006</v>
      </c>
      <c r="U149" s="13">
        <v>3.1122565392103199</v>
      </c>
      <c r="V149" s="11">
        <v>8.5</v>
      </c>
      <c r="W149" s="1">
        <v>1116.384</v>
      </c>
      <c r="X149" s="2">
        <f t="shared" si="20"/>
        <v>28.43781429471699</v>
      </c>
      <c r="Y149">
        <v>187933</v>
      </c>
      <c r="Z149">
        <v>8614029</v>
      </c>
      <c r="AA149" s="2">
        <f t="shared" si="21"/>
        <v>4.7872450284570967</v>
      </c>
    </row>
    <row r="150" spans="1:27" x14ac:dyDescent="0.2">
      <c r="A150">
        <v>1984</v>
      </c>
      <c r="B150">
        <v>1</v>
      </c>
      <c r="C150" s="1">
        <v>8034.8469999999998</v>
      </c>
      <c r="D150" s="8">
        <v>8222.3718697575187</v>
      </c>
      <c r="E150" s="2">
        <f t="shared" si="25"/>
        <v>-2.280666366444084</v>
      </c>
      <c r="F150" s="1">
        <v>102.533</v>
      </c>
      <c r="G150" s="1">
        <v>102.833</v>
      </c>
      <c r="H150" s="9">
        <v>9.69</v>
      </c>
      <c r="I150" s="7">
        <f t="shared" si="27"/>
        <v>9.69</v>
      </c>
      <c r="J150" s="1">
        <v>2418.165</v>
      </c>
      <c r="K150" s="1">
        <v>48.639000000000003</v>
      </c>
      <c r="L150" s="10">
        <v>91.463740000000001</v>
      </c>
      <c r="M150" s="2">
        <f t="shared" si="23"/>
        <v>54.356606734117214</v>
      </c>
      <c r="N150" s="1">
        <v>717.89</v>
      </c>
      <c r="O150" s="2">
        <f t="shared" si="24"/>
        <v>16.137056159672895</v>
      </c>
      <c r="P150" s="2">
        <f t="shared" si="22"/>
        <v>8784.7348031033926</v>
      </c>
      <c r="Q150" s="10">
        <v>102.44419000000001</v>
      </c>
      <c r="R150" s="10">
        <v>87.881879999999995</v>
      </c>
      <c r="S150" s="2">
        <f t="shared" si="26"/>
        <v>98.432318777662047</v>
      </c>
      <c r="T150" s="1">
        <v>70.762</v>
      </c>
      <c r="U150" s="13">
        <v>3.2430171703193702</v>
      </c>
      <c r="V150" s="11">
        <v>7.9</v>
      </c>
      <c r="W150" s="1">
        <v>1153.1010000000001</v>
      </c>
      <c r="X150" s="2">
        <f t="shared" ref="X150:X213" si="28">W150/(D150*K150/100)*100</f>
        <v>28.832718826991389</v>
      </c>
      <c r="Y150">
        <v>185642</v>
      </c>
      <c r="Z150">
        <v>8925729</v>
      </c>
      <c r="AA150" s="2">
        <f t="shared" ref="AA150:AA213" si="29">(Y150/1000)/(D150*K150/100)*100</f>
        <v>4.6418861734404313</v>
      </c>
    </row>
    <row r="151" spans="1:27" x14ac:dyDescent="0.2">
      <c r="A151">
        <v>1984</v>
      </c>
      <c r="B151">
        <v>2</v>
      </c>
      <c r="C151" s="1">
        <v>8173.67</v>
      </c>
      <c r="D151" s="8">
        <v>8294.6552337152643</v>
      </c>
      <c r="E151" s="2">
        <f t="shared" si="25"/>
        <v>-1.4585926757208156</v>
      </c>
      <c r="F151" s="1">
        <v>103.5</v>
      </c>
      <c r="G151" s="1">
        <v>104.1</v>
      </c>
      <c r="H151" s="9">
        <v>10.56</v>
      </c>
      <c r="I151" s="7">
        <f t="shared" si="27"/>
        <v>10.56</v>
      </c>
      <c r="J151" s="1">
        <v>2475.8760000000002</v>
      </c>
      <c r="K151" s="1">
        <v>49.055</v>
      </c>
      <c r="L151" s="10">
        <v>91.696280000000002</v>
      </c>
      <c r="M151" s="2">
        <f t="shared" si="23"/>
        <v>55.041960292740491</v>
      </c>
      <c r="N151" s="1">
        <v>749.57299999999998</v>
      </c>
      <c r="O151" s="2">
        <f t="shared" si="24"/>
        <v>16.663987737071793</v>
      </c>
      <c r="P151" s="2">
        <f t="shared" si="22"/>
        <v>8913.8512489274381</v>
      </c>
      <c r="Q151" s="10">
        <v>102.59926</v>
      </c>
      <c r="R151" s="10">
        <v>89.048389999999998</v>
      </c>
      <c r="S151" s="2">
        <f t="shared" si="26"/>
        <v>99.636527438096721</v>
      </c>
      <c r="T151" s="1">
        <v>70.864000000000004</v>
      </c>
      <c r="U151" s="13">
        <v>3.38165792211784</v>
      </c>
      <c r="V151" s="11">
        <v>7.4</v>
      </c>
      <c r="W151" s="1">
        <v>1182.19</v>
      </c>
      <c r="X151" s="2">
        <f t="shared" si="28"/>
        <v>29.053981923852472</v>
      </c>
      <c r="Y151">
        <v>190496</v>
      </c>
      <c r="Z151">
        <v>9237918</v>
      </c>
      <c r="AA151" s="2">
        <f t="shared" si="29"/>
        <v>4.6817071203158545</v>
      </c>
    </row>
    <row r="152" spans="1:27" x14ac:dyDescent="0.2">
      <c r="A152">
        <v>1984</v>
      </c>
      <c r="B152">
        <v>3</v>
      </c>
      <c r="C152" s="1">
        <v>8252.4650000000001</v>
      </c>
      <c r="D152" s="8">
        <v>8368.8418660053067</v>
      </c>
      <c r="E152" s="2">
        <f t="shared" si="25"/>
        <v>-1.3905970248767163</v>
      </c>
      <c r="F152" s="1">
        <v>104.4</v>
      </c>
      <c r="G152" s="1">
        <v>105.4</v>
      </c>
      <c r="H152" s="9">
        <v>11.39</v>
      </c>
      <c r="I152" s="7">
        <f t="shared" si="27"/>
        <v>11.39</v>
      </c>
      <c r="J152" s="1">
        <v>2513.5230000000001</v>
      </c>
      <c r="K152" s="1">
        <v>49.491</v>
      </c>
      <c r="L152" s="10">
        <v>91.940979999999996</v>
      </c>
      <c r="M152" s="2">
        <f t="shared" si="23"/>
        <v>55.239215974074646</v>
      </c>
      <c r="N152" s="1">
        <v>767.51400000000001</v>
      </c>
      <c r="O152" s="2">
        <f t="shared" si="24"/>
        <v>16.867508914430431</v>
      </c>
      <c r="P152" s="2">
        <f t="shared" si="22"/>
        <v>8975.8288415024508</v>
      </c>
      <c r="Q152" s="10">
        <v>102.22376</v>
      </c>
      <c r="R152" s="10">
        <v>89.321939999999998</v>
      </c>
      <c r="S152" s="2">
        <f t="shared" si="26"/>
        <v>99.311803695092223</v>
      </c>
      <c r="T152" s="1">
        <v>71.334000000000003</v>
      </c>
      <c r="U152" s="13">
        <v>3.2832304034197399</v>
      </c>
      <c r="V152" s="11">
        <v>7.4</v>
      </c>
      <c r="W152" s="1">
        <v>1210.049</v>
      </c>
      <c r="X152" s="2">
        <f t="shared" si="28"/>
        <v>29.215368347964205</v>
      </c>
      <c r="Y152">
        <v>198084</v>
      </c>
      <c r="Z152">
        <v>9477217</v>
      </c>
      <c r="AA152" s="2">
        <f t="shared" si="29"/>
        <v>4.7825311403407147</v>
      </c>
    </row>
    <row r="153" spans="1:27" x14ac:dyDescent="0.2">
      <c r="A153">
        <v>1984</v>
      </c>
      <c r="B153">
        <v>4</v>
      </c>
      <c r="C153" s="1">
        <v>8320.1990000000005</v>
      </c>
      <c r="D153" s="8">
        <v>8444.4889968935076</v>
      </c>
      <c r="E153" s="2">
        <f t="shared" si="25"/>
        <v>-1.4718474609799359</v>
      </c>
      <c r="F153" s="1">
        <v>105.3</v>
      </c>
      <c r="G153" s="1">
        <v>106.467</v>
      </c>
      <c r="H153" s="9">
        <v>9.27</v>
      </c>
      <c r="I153" s="7">
        <f t="shared" si="27"/>
        <v>9.27</v>
      </c>
      <c r="J153" s="1">
        <v>2561.797</v>
      </c>
      <c r="K153" s="1">
        <v>49.860999999999997</v>
      </c>
      <c r="L153" s="10">
        <v>92.220560000000006</v>
      </c>
      <c r="M153" s="2">
        <f t="shared" si="23"/>
        <v>55.712926693254914</v>
      </c>
      <c r="N153" s="1">
        <v>783.76199999999994</v>
      </c>
      <c r="O153" s="2">
        <f t="shared" si="24"/>
        <v>17.044939490115283</v>
      </c>
      <c r="P153" s="2">
        <f t="shared" si="22"/>
        <v>9022.0651446922457</v>
      </c>
      <c r="Q153" s="10">
        <v>102.1194</v>
      </c>
      <c r="R153" s="10">
        <v>89.815049999999999</v>
      </c>
      <c r="S153" s="2">
        <f t="shared" si="26"/>
        <v>99.455685553958901</v>
      </c>
      <c r="T153" s="1">
        <v>71.314999999999998</v>
      </c>
      <c r="U153" s="13">
        <v>3.1870991894880798</v>
      </c>
      <c r="V153" s="11">
        <v>7.3</v>
      </c>
      <c r="W153" s="1">
        <v>1243.2940000000001</v>
      </c>
      <c r="X153" s="2">
        <f t="shared" si="28"/>
        <v>29.528370354643759</v>
      </c>
      <c r="Y153">
        <v>201827</v>
      </c>
      <c r="Z153">
        <v>9679777</v>
      </c>
      <c r="AA153" s="2">
        <f t="shared" si="29"/>
        <v>4.7934136282863786</v>
      </c>
    </row>
    <row r="154" spans="1:27" x14ac:dyDescent="0.2">
      <c r="A154">
        <v>1985</v>
      </c>
      <c r="B154">
        <v>1</v>
      </c>
      <c r="C154" s="1">
        <v>8400.82</v>
      </c>
      <c r="D154" s="8">
        <v>8520.7765009578434</v>
      </c>
      <c r="E154" s="2">
        <f t="shared" si="25"/>
        <v>-1.4078118460724709</v>
      </c>
      <c r="F154" s="1">
        <v>106.267</v>
      </c>
      <c r="G154" s="1">
        <v>107.633</v>
      </c>
      <c r="H154" s="9">
        <v>8.48</v>
      </c>
      <c r="I154" s="7">
        <f t="shared" si="27"/>
        <v>8.48</v>
      </c>
      <c r="J154" s="1">
        <v>2636.0079999999998</v>
      </c>
      <c r="K154" s="1">
        <v>50.353999999999999</v>
      </c>
      <c r="L154" s="10">
        <v>92.423609999999996</v>
      </c>
      <c r="M154" s="2">
        <f t="shared" si="23"/>
        <v>56.640857634156497</v>
      </c>
      <c r="N154" s="1">
        <v>793.63599999999997</v>
      </c>
      <c r="O154" s="2">
        <f t="shared" si="24"/>
        <v>17.053143878676174</v>
      </c>
      <c r="P154" s="2">
        <f t="shared" si="22"/>
        <v>9089.4739991220849</v>
      </c>
      <c r="Q154" s="10">
        <v>102.16817</v>
      </c>
      <c r="R154" s="10">
        <v>90.383889999999994</v>
      </c>
      <c r="S154" s="2">
        <f t="shared" si="26"/>
        <v>99.913394843387948</v>
      </c>
      <c r="T154" s="1">
        <v>71.599000000000004</v>
      </c>
      <c r="U154" s="13">
        <v>3.48718425646195</v>
      </c>
      <c r="V154" s="11">
        <v>7.2</v>
      </c>
      <c r="W154" s="1">
        <v>1316.829</v>
      </c>
      <c r="X154" s="2">
        <f t="shared" si="28"/>
        <v>30.69136702223707</v>
      </c>
      <c r="Y154">
        <v>200149</v>
      </c>
      <c r="Z154">
        <v>9972685</v>
      </c>
      <c r="AA154" s="2">
        <f t="shared" si="29"/>
        <v>4.6648778376947408</v>
      </c>
    </row>
    <row r="155" spans="1:27" x14ac:dyDescent="0.2">
      <c r="A155">
        <v>1985</v>
      </c>
      <c r="B155">
        <v>2</v>
      </c>
      <c r="C155" s="1">
        <v>8474.7870000000003</v>
      </c>
      <c r="D155" s="8">
        <v>8597.5295245828347</v>
      </c>
      <c r="E155" s="2">
        <f t="shared" si="25"/>
        <v>-1.4276487708693275</v>
      </c>
      <c r="F155" s="1">
        <v>107.233</v>
      </c>
      <c r="G155" s="1">
        <v>108.767</v>
      </c>
      <c r="H155" s="9">
        <v>7.92</v>
      </c>
      <c r="I155" s="7">
        <f t="shared" si="27"/>
        <v>7.92</v>
      </c>
      <c r="J155" s="1">
        <v>2681.7640000000001</v>
      </c>
      <c r="K155" s="1">
        <v>50.677999999999997</v>
      </c>
      <c r="L155" s="10">
        <v>92.644350000000003</v>
      </c>
      <c r="M155" s="2">
        <f t="shared" si="23"/>
        <v>57.119204543075931</v>
      </c>
      <c r="N155" s="1">
        <v>805.39400000000001</v>
      </c>
      <c r="O155" s="2">
        <f t="shared" si="24"/>
        <v>17.154180839091769</v>
      </c>
      <c r="P155" s="2">
        <f t="shared" si="22"/>
        <v>9147.6566029121041</v>
      </c>
      <c r="Q155" s="10">
        <v>102.28813</v>
      </c>
      <c r="R155" s="10">
        <v>90.532820000000001</v>
      </c>
      <c r="S155" s="2">
        <f t="shared" si="26"/>
        <v>99.956801050755928</v>
      </c>
      <c r="T155" s="1">
        <v>71.650999999999996</v>
      </c>
      <c r="U155" s="13">
        <v>3.3711143611017498</v>
      </c>
      <c r="V155" s="11">
        <v>7.3</v>
      </c>
      <c r="W155" s="1">
        <v>1348.4469999999999</v>
      </c>
      <c r="X155" s="2">
        <f t="shared" si="28"/>
        <v>30.948580788066604</v>
      </c>
      <c r="Y155">
        <v>206862</v>
      </c>
      <c r="Z155">
        <v>10238879</v>
      </c>
      <c r="AA155" s="2">
        <f t="shared" si="29"/>
        <v>4.7477470890446822</v>
      </c>
    </row>
    <row r="156" spans="1:27" x14ac:dyDescent="0.2">
      <c r="A156">
        <v>1985</v>
      </c>
      <c r="B156">
        <v>3</v>
      </c>
      <c r="C156" s="1">
        <v>8604.2199999999993</v>
      </c>
      <c r="D156" s="8">
        <v>8674.3184594828581</v>
      </c>
      <c r="E156" s="2">
        <f t="shared" si="25"/>
        <v>-0.80811489467770281</v>
      </c>
      <c r="F156" s="1">
        <v>107.9</v>
      </c>
      <c r="G156" s="1">
        <v>109.733</v>
      </c>
      <c r="H156" s="9">
        <v>7.9</v>
      </c>
      <c r="I156" s="7">
        <f t="shared" si="27"/>
        <v>7.9</v>
      </c>
      <c r="J156" s="1">
        <v>2754.1480000000001</v>
      </c>
      <c r="K156" s="1">
        <v>50.984000000000002</v>
      </c>
      <c r="L156" s="10">
        <v>92.88749</v>
      </c>
      <c r="M156" s="2">
        <f t="shared" si="23"/>
        <v>58.156216046430487</v>
      </c>
      <c r="N156" s="1">
        <v>805.85400000000004</v>
      </c>
      <c r="O156" s="2">
        <f t="shared" si="24"/>
        <v>17.016303889943533</v>
      </c>
      <c r="P156" s="2">
        <f t="shared" si="22"/>
        <v>9263.0557677896122</v>
      </c>
      <c r="Q156" s="10">
        <v>102.08624</v>
      </c>
      <c r="R156" s="10">
        <v>90.867959999999997</v>
      </c>
      <c r="S156" s="2">
        <f t="shared" si="26"/>
        <v>99.866713729377338</v>
      </c>
      <c r="T156" s="1">
        <v>72.257999999999996</v>
      </c>
      <c r="U156" s="13">
        <v>3.5319168751038101</v>
      </c>
      <c r="V156" s="11">
        <v>7.2</v>
      </c>
      <c r="W156" s="1">
        <v>1402.2670000000001</v>
      </c>
      <c r="X156" s="2">
        <f t="shared" si="28"/>
        <v>31.707459468723663</v>
      </c>
      <c r="Y156">
        <v>209563</v>
      </c>
      <c r="Z156">
        <v>10585693</v>
      </c>
      <c r="AA156" s="2">
        <f t="shared" si="29"/>
        <v>4.7385485992640035</v>
      </c>
    </row>
    <row r="157" spans="1:27" x14ac:dyDescent="0.2">
      <c r="A157">
        <v>1985</v>
      </c>
      <c r="B157">
        <v>4</v>
      </c>
      <c r="C157" s="1">
        <v>8668.1880000000001</v>
      </c>
      <c r="D157" s="8">
        <v>8750.7024282110269</v>
      </c>
      <c r="E157" s="2">
        <f t="shared" si="25"/>
        <v>-0.94294633931342187</v>
      </c>
      <c r="F157" s="1">
        <v>109</v>
      </c>
      <c r="G157" s="1">
        <v>111</v>
      </c>
      <c r="H157" s="9">
        <v>8.1</v>
      </c>
      <c r="I157" s="7">
        <f t="shared" si="27"/>
        <v>8.1</v>
      </c>
      <c r="J157" s="1">
        <v>2779.4</v>
      </c>
      <c r="K157" s="1">
        <v>51.268999999999998</v>
      </c>
      <c r="L157" s="10">
        <v>93.162030000000001</v>
      </c>
      <c r="M157" s="2">
        <f t="shared" si="23"/>
        <v>58.191193320584652</v>
      </c>
      <c r="N157" s="1">
        <v>826.42600000000004</v>
      </c>
      <c r="O157" s="2">
        <f t="shared" si="24"/>
        <v>17.302552756406957</v>
      </c>
      <c r="P157" s="2">
        <f t="shared" si="22"/>
        <v>9304.4215545753996</v>
      </c>
      <c r="Q157" s="10">
        <v>101.92043</v>
      </c>
      <c r="R157" s="10">
        <v>91.577529999999996</v>
      </c>
      <c r="S157" s="2">
        <f t="shared" si="26"/>
        <v>100.18696711458411</v>
      </c>
      <c r="T157" s="1">
        <v>72.935000000000002</v>
      </c>
      <c r="U157" s="13">
        <v>3.3217087599914499</v>
      </c>
      <c r="V157" s="11">
        <v>7</v>
      </c>
      <c r="W157" s="1">
        <v>1450.249</v>
      </c>
      <c r="X157" s="2">
        <f t="shared" si="28"/>
        <v>32.325467340988403</v>
      </c>
      <c r="Y157">
        <v>226111</v>
      </c>
      <c r="Z157">
        <v>10876843</v>
      </c>
      <c r="AA157" s="2">
        <f t="shared" si="29"/>
        <v>5.0399233138159225</v>
      </c>
    </row>
    <row r="158" spans="1:27" x14ac:dyDescent="0.2">
      <c r="A158">
        <v>1986</v>
      </c>
      <c r="B158">
        <v>1</v>
      </c>
      <c r="C158" s="1">
        <v>8749.1270000000004</v>
      </c>
      <c r="D158" s="8">
        <v>8826.4531322180173</v>
      </c>
      <c r="E158" s="2">
        <f t="shared" si="25"/>
        <v>-0.87607254080083186</v>
      </c>
      <c r="F158" s="1">
        <v>109.56699999999999</v>
      </c>
      <c r="G158" s="1">
        <v>112.2</v>
      </c>
      <c r="H158" s="9">
        <v>7.83</v>
      </c>
      <c r="I158" s="7">
        <f t="shared" si="27"/>
        <v>7.83</v>
      </c>
      <c r="J158" s="1">
        <v>2823.6480000000001</v>
      </c>
      <c r="K158" s="1">
        <v>51.524000000000001</v>
      </c>
      <c r="L158" s="10">
        <v>93.622619999999998</v>
      </c>
      <c r="M158" s="2">
        <f t="shared" si="23"/>
        <v>58.535616114609681</v>
      </c>
      <c r="N158" s="1">
        <v>833.06</v>
      </c>
      <c r="O158" s="2">
        <f t="shared" si="24"/>
        <v>17.269744798373143</v>
      </c>
      <c r="P158" s="2">
        <f t="shared" si="22"/>
        <v>9345.0995069353976</v>
      </c>
      <c r="Q158" s="10">
        <v>101.6883</v>
      </c>
      <c r="R158" s="10">
        <v>92.180570000000003</v>
      </c>
      <c r="S158" s="2">
        <f t="shared" si="26"/>
        <v>100.12201598642508</v>
      </c>
      <c r="T158" s="1">
        <v>73.623999999999995</v>
      </c>
      <c r="U158" s="13">
        <v>3.38407241218796</v>
      </c>
      <c r="V158" s="11">
        <v>7</v>
      </c>
      <c r="W158" s="1">
        <v>1489.8040000000001</v>
      </c>
      <c r="X158" s="2">
        <f t="shared" si="28"/>
        <v>32.759204334757975</v>
      </c>
      <c r="Y158">
        <v>217333</v>
      </c>
      <c r="Z158">
        <v>10928204</v>
      </c>
      <c r="AA158" s="2">
        <f t="shared" si="29"/>
        <v>4.7789213585719699</v>
      </c>
    </row>
    <row r="159" spans="1:27" x14ac:dyDescent="0.2">
      <c r="A159">
        <v>1986</v>
      </c>
      <c r="B159">
        <v>2</v>
      </c>
      <c r="C159" s="1">
        <v>8788.5239999999994</v>
      </c>
      <c r="D159" s="8">
        <v>8901.6849937789702</v>
      </c>
      <c r="E159" s="2">
        <f t="shared" si="25"/>
        <v>-1.2712311641903118</v>
      </c>
      <c r="F159" s="1">
        <v>109.033</v>
      </c>
      <c r="G159" s="1">
        <v>113.133</v>
      </c>
      <c r="H159" s="9">
        <v>6.92</v>
      </c>
      <c r="I159" s="7">
        <f t="shared" si="27"/>
        <v>6.92</v>
      </c>
      <c r="J159" s="1">
        <v>2851.4560000000001</v>
      </c>
      <c r="K159" s="1">
        <v>51.719000000000001</v>
      </c>
      <c r="L159" s="10">
        <v>93.880499999999998</v>
      </c>
      <c r="M159" s="2">
        <f t="shared" si="23"/>
        <v>58.72745238912951</v>
      </c>
      <c r="N159" s="1">
        <v>839.57399999999996</v>
      </c>
      <c r="O159" s="2">
        <f t="shared" si="24"/>
        <v>17.291531804155845</v>
      </c>
      <c r="P159" s="2">
        <f t="shared" si="22"/>
        <v>9361.3945388019874</v>
      </c>
      <c r="Q159" s="10">
        <v>101.08847</v>
      </c>
      <c r="R159" s="10">
        <v>92.57987</v>
      </c>
      <c r="S159" s="2">
        <f t="shared" si="26"/>
        <v>99.687980050158458</v>
      </c>
      <c r="T159" s="1">
        <v>74.861000000000004</v>
      </c>
      <c r="U159" s="13">
        <v>3.1795664134403698</v>
      </c>
      <c r="V159" s="11">
        <v>7.2</v>
      </c>
      <c r="W159" s="1">
        <v>1529.8389999999999</v>
      </c>
      <c r="X159" s="2">
        <f t="shared" si="28"/>
        <v>33.229467922849835</v>
      </c>
      <c r="Y159">
        <v>224610</v>
      </c>
      <c r="Z159">
        <v>11165063</v>
      </c>
      <c r="AA159" s="2">
        <f t="shared" si="29"/>
        <v>4.8787295853689852</v>
      </c>
    </row>
    <row r="160" spans="1:27" x14ac:dyDescent="0.2">
      <c r="A160">
        <v>1986</v>
      </c>
      <c r="B160">
        <v>3</v>
      </c>
      <c r="C160" s="1">
        <v>8872.6010000000006</v>
      </c>
      <c r="D160" s="8">
        <v>8976.7388140116909</v>
      </c>
      <c r="E160" s="2">
        <f t="shared" si="25"/>
        <v>-1.1600851508472454</v>
      </c>
      <c r="F160" s="1">
        <v>109.7</v>
      </c>
      <c r="G160" s="1">
        <v>114.2</v>
      </c>
      <c r="H160" s="9">
        <v>6.21</v>
      </c>
      <c r="I160" s="7">
        <f t="shared" si="27"/>
        <v>6.21</v>
      </c>
      <c r="J160" s="1">
        <v>2917.201</v>
      </c>
      <c r="K160" s="1">
        <v>51.930999999999997</v>
      </c>
      <c r="L160" s="10">
        <v>94.148629999999997</v>
      </c>
      <c r="M160" s="2">
        <f t="shared" si="23"/>
        <v>59.665826840861797</v>
      </c>
      <c r="N160" s="1">
        <v>842.851</v>
      </c>
      <c r="O160" s="2">
        <f t="shared" si="24"/>
        <v>17.238922452942806</v>
      </c>
      <c r="P160" s="2">
        <f t="shared" si="22"/>
        <v>9424.0362286737472</v>
      </c>
      <c r="Q160" s="10">
        <v>100.80368</v>
      </c>
      <c r="R160" s="10">
        <v>93.227829999999997</v>
      </c>
      <c r="S160" s="2">
        <f t="shared" si="26"/>
        <v>99.817791744971757</v>
      </c>
      <c r="T160" s="1">
        <v>75.376999999999995</v>
      </c>
      <c r="U160" s="13">
        <v>3.1966283523991499</v>
      </c>
      <c r="V160" s="11">
        <v>7</v>
      </c>
      <c r="W160" s="1">
        <v>1589.114</v>
      </c>
      <c r="X160" s="2">
        <f t="shared" si="28"/>
        <v>34.088648165619546</v>
      </c>
      <c r="Y160">
        <v>235147</v>
      </c>
      <c r="Z160">
        <v>11540225</v>
      </c>
      <c r="AA160" s="2">
        <f t="shared" si="29"/>
        <v>5.0442217173852466</v>
      </c>
    </row>
    <row r="161" spans="1:27" x14ac:dyDescent="0.2">
      <c r="A161">
        <v>1986</v>
      </c>
      <c r="B161">
        <v>4</v>
      </c>
      <c r="C161" s="1">
        <v>8920.1929999999993</v>
      </c>
      <c r="D161" s="8">
        <v>9051.4472595712123</v>
      </c>
      <c r="E161" s="2">
        <f t="shared" si="25"/>
        <v>-1.4500914141925891</v>
      </c>
      <c r="F161" s="1">
        <v>110.467</v>
      </c>
      <c r="G161" s="1">
        <v>115.3</v>
      </c>
      <c r="H161" s="9">
        <v>6.27</v>
      </c>
      <c r="I161" s="7">
        <f t="shared" si="27"/>
        <v>6.27</v>
      </c>
      <c r="J161" s="1">
        <v>2952.8069999999998</v>
      </c>
      <c r="K161" s="1">
        <v>52.213999999999999</v>
      </c>
      <c r="L161" s="10">
        <v>94.424390000000002</v>
      </c>
      <c r="M161" s="2">
        <f t="shared" si="23"/>
        <v>59.891323312230853</v>
      </c>
      <c r="N161" s="1">
        <v>854.822</v>
      </c>
      <c r="O161" s="2">
        <f t="shared" si="24"/>
        <v>17.338221149031348</v>
      </c>
      <c r="P161" s="2">
        <f t="shared" si="22"/>
        <v>9446.9162045950197</v>
      </c>
      <c r="Q161" s="10">
        <v>100.93047</v>
      </c>
      <c r="R161" s="10">
        <v>93.670360000000002</v>
      </c>
      <c r="S161" s="2">
        <f t="shared" si="26"/>
        <v>100.12448542023094</v>
      </c>
      <c r="T161" s="1">
        <v>75.89</v>
      </c>
      <c r="U161" s="13">
        <v>3.1637010892506701</v>
      </c>
      <c r="V161" s="11">
        <v>6.8</v>
      </c>
      <c r="W161" s="1">
        <v>1649.0239999999999</v>
      </c>
      <c r="X161" s="2">
        <f t="shared" si="28"/>
        <v>34.891688481351011</v>
      </c>
      <c r="Y161">
        <v>257516</v>
      </c>
      <c r="Z161">
        <v>11817941</v>
      </c>
      <c r="AA161" s="2">
        <f t="shared" si="29"/>
        <v>5.4487794301135626</v>
      </c>
    </row>
    <row r="162" spans="1:27" x14ac:dyDescent="0.2">
      <c r="A162">
        <v>1987</v>
      </c>
      <c r="B162">
        <v>1</v>
      </c>
      <c r="C162" s="1">
        <v>8986.3670000000002</v>
      </c>
      <c r="D162" s="8">
        <v>9125.7076023261834</v>
      </c>
      <c r="E162" s="2">
        <f t="shared" si="25"/>
        <v>-1.5269018951545754</v>
      </c>
      <c r="F162" s="1">
        <v>111.8</v>
      </c>
      <c r="G162" s="1">
        <v>116.233</v>
      </c>
      <c r="H162" s="9">
        <v>6.22</v>
      </c>
      <c r="I162" s="7">
        <f t="shared" si="27"/>
        <v>6.22</v>
      </c>
      <c r="J162" s="1">
        <v>2983.5129999999999</v>
      </c>
      <c r="K162" s="1">
        <v>52.548000000000002</v>
      </c>
      <c r="L162" s="10">
        <v>94.755510000000001</v>
      </c>
      <c r="M162" s="2">
        <f t="shared" si="23"/>
        <v>59.919374325635445</v>
      </c>
      <c r="N162" s="1">
        <v>843.22199999999998</v>
      </c>
      <c r="O162" s="2">
        <f t="shared" si="24"/>
        <v>16.934846490566983</v>
      </c>
      <c r="P162" s="2">
        <f t="shared" si="22"/>
        <v>9483.7408399785945</v>
      </c>
      <c r="Q162" s="10">
        <v>101.47666</v>
      </c>
      <c r="R162" s="10">
        <v>94.275660000000002</v>
      </c>
      <c r="S162" s="2">
        <f t="shared" si="26"/>
        <v>100.96277352204214</v>
      </c>
      <c r="T162" s="1">
        <v>75.364999999999995</v>
      </c>
      <c r="U162" s="13">
        <v>3.02526085270885</v>
      </c>
      <c r="V162" s="11">
        <v>6.6</v>
      </c>
      <c r="W162" s="1">
        <v>1694.5239999999999</v>
      </c>
      <c r="X162" s="2">
        <f t="shared" si="28"/>
        <v>35.336618158795311</v>
      </c>
      <c r="Y162">
        <v>243352</v>
      </c>
      <c r="Z162">
        <v>11866244</v>
      </c>
      <c r="AA162" s="2">
        <f t="shared" si="29"/>
        <v>5.074721102905098</v>
      </c>
    </row>
    <row r="163" spans="1:27" x14ac:dyDescent="0.2">
      <c r="A163">
        <v>1987</v>
      </c>
      <c r="B163">
        <v>2</v>
      </c>
      <c r="C163" s="1">
        <v>9083.2559999999994</v>
      </c>
      <c r="D163" s="8">
        <v>9199.5073840751902</v>
      </c>
      <c r="E163" s="2">
        <f t="shared" si="25"/>
        <v>-1.2636696642738476</v>
      </c>
      <c r="F163" s="1">
        <v>113.06699999999999</v>
      </c>
      <c r="G163" s="1">
        <v>117.633</v>
      </c>
      <c r="H163" s="9">
        <v>6.65</v>
      </c>
      <c r="I163" s="7">
        <f t="shared" si="27"/>
        <v>6.65</v>
      </c>
      <c r="J163" s="1">
        <v>3053.33</v>
      </c>
      <c r="K163" s="1">
        <v>52.911999999999999</v>
      </c>
      <c r="L163" s="10">
        <v>95.029020000000003</v>
      </c>
      <c r="M163" s="2">
        <f t="shared" si="23"/>
        <v>60.72441179133061</v>
      </c>
      <c r="N163" s="1">
        <v>858.06399999999996</v>
      </c>
      <c r="O163" s="2">
        <f t="shared" si="24"/>
        <v>17.065116341606149</v>
      </c>
      <c r="P163" s="2">
        <f t="shared" si="22"/>
        <v>9558.4022649081289</v>
      </c>
      <c r="Q163" s="10">
        <v>101.33620999999999</v>
      </c>
      <c r="R163" s="10">
        <v>95.082729999999998</v>
      </c>
      <c r="S163" s="2">
        <f t="shared" si="26"/>
        <v>101.39348479709986</v>
      </c>
      <c r="T163" s="1">
        <v>75.111999999999995</v>
      </c>
      <c r="U163" s="13">
        <v>3.1391244820875701</v>
      </c>
      <c r="V163" s="11">
        <v>6.3</v>
      </c>
      <c r="W163" s="1">
        <v>1757.67</v>
      </c>
      <c r="X163" s="2">
        <f t="shared" si="28"/>
        <v>36.109260163050756</v>
      </c>
      <c r="Y163">
        <v>254975</v>
      </c>
      <c r="Z163">
        <v>12078489</v>
      </c>
      <c r="AA163" s="2">
        <f t="shared" si="29"/>
        <v>5.2381610939902634</v>
      </c>
    </row>
    <row r="164" spans="1:27" x14ac:dyDescent="0.2">
      <c r="A164">
        <v>1987</v>
      </c>
      <c r="B164">
        <v>3</v>
      </c>
      <c r="C164" s="1">
        <v>9162.0239999999994</v>
      </c>
      <c r="D164" s="8">
        <v>9272.9344276729353</v>
      </c>
      <c r="E164" s="2">
        <f t="shared" si="25"/>
        <v>-1.1960661270498107</v>
      </c>
      <c r="F164" s="1">
        <v>114.267</v>
      </c>
      <c r="G164" s="1">
        <v>118.733</v>
      </c>
      <c r="H164" s="9">
        <v>6.84</v>
      </c>
      <c r="I164" s="7">
        <f t="shared" si="27"/>
        <v>6.84</v>
      </c>
      <c r="J164" s="1">
        <v>3117.3580000000002</v>
      </c>
      <c r="K164" s="1">
        <v>53.313000000000002</v>
      </c>
      <c r="L164" s="10">
        <v>95.283779999999993</v>
      </c>
      <c r="M164" s="2">
        <f t="shared" si="23"/>
        <v>61.366955884762831</v>
      </c>
      <c r="N164" s="1">
        <v>875.44899999999996</v>
      </c>
      <c r="O164" s="2">
        <f t="shared" si="24"/>
        <v>17.23370885293243</v>
      </c>
      <c r="P164" s="2">
        <f t="shared" si="22"/>
        <v>9615.5127346962927</v>
      </c>
      <c r="Q164" s="10">
        <v>101.28939</v>
      </c>
      <c r="R164" s="10">
        <v>95.683499999999995</v>
      </c>
      <c r="S164" s="2">
        <f t="shared" si="26"/>
        <v>101.71430382028295</v>
      </c>
      <c r="T164" s="1">
        <v>75.143000000000001</v>
      </c>
      <c r="U164" s="13">
        <v>3.1229230533069599</v>
      </c>
      <c r="V164" s="11">
        <v>6</v>
      </c>
      <c r="W164" s="1">
        <v>1804.085</v>
      </c>
      <c r="X164" s="2">
        <f t="shared" si="28"/>
        <v>36.492757844274728</v>
      </c>
      <c r="Y164">
        <v>254596</v>
      </c>
      <c r="Z164">
        <v>12269778</v>
      </c>
      <c r="AA164" s="2">
        <f t="shared" si="29"/>
        <v>5.1499292861040189</v>
      </c>
    </row>
    <row r="165" spans="1:27" x14ac:dyDescent="0.2">
      <c r="A165">
        <v>1987</v>
      </c>
      <c r="B165">
        <v>4</v>
      </c>
      <c r="C165" s="1">
        <v>9319.3320000000003</v>
      </c>
      <c r="D165" s="8">
        <v>9346.699627107133</v>
      </c>
      <c r="E165" s="2">
        <f t="shared" si="25"/>
        <v>-0.2928052489004962</v>
      </c>
      <c r="F165" s="1">
        <v>115.333</v>
      </c>
      <c r="G165" s="1">
        <v>120.1</v>
      </c>
      <c r="H165" s="9">
        <v>6.92</v>
      </c>
      <c r="I165" s="7">
        <f t="shared" si="27"/>
        <v>6.92</v>
      </c>
      <c r="J165" s="1">
        <v>3150.9160000000002</v>
      </c>
      <c r="K165" s="1">
        <v>53.738</v>
      </c>
      <c r="L165" s="10">
        <v>95.51858</v>
      </c>
      <c r="M165" s="2">
        <f t="shared" si="23"/>
        <v>61.38573624062446</v>
      </c>
      <c r="N165" s="1">
        <v>883.37599999999998</v>
      </c>
      <c r="O165" s="2">
        <f t="shared" si="24"/>
        <v>17.209816490600787</v>
      </c>
      <c r="P165" s="2">
        <f t="shared" si="22"/>
        <v>9756.5646390471884</v>
      </c>
      <c r="Q165" s="10">
        <v>101.47763</v>
      </c>
      <c r="R165" s="10">
        <v>96.243020000000001</v>
      </c>
      <c r="S165" s="2">
        <f t="shared" si="26"/>
        <v>102.24726512519973</v>
      </c>
      <c r="T165" s="1">
        <v>75.433000000000007</v>
      </c>
      <c r="U165" s="13">
        <v>3.3199533676066699</v>
      </c>
      <c r="V165" s="11">
        <v>5.8</v>
      </c>
      <c r="W165" s="1">
        <v>1829.0119999999999</v>
      </c>
      <c r="X165" s="2">
        <f t="shared" si="28"/>
        <v>36.414702798631652</v>
      </c>
      <c r="Y165">
        <v>267659</v>
      </c>
      <c r="Z165">
        <v>12805474</v>
      </c>
      <c r="AA165" s="2">
        <f t="shared" si="29"/>
        <v>5.3289551606982073</v>
      </c>
    </row>
    <row r="166" spans="1:27" x14ac:dyDescent="0.2">
      <c r="A166">
        <v>1988</v>
      </c>
      <c r="B166">
        <v>1</v>
      </c>
      <c r="C166" s="1">
        <v>9367.5020000000004</v>
      </c>
      <c r="D166" s="8">
        <v>9420.1194505723433</v>
      </c>
      <c r="E166" s="2">
        <f t="shared" si="25"/>
        <v>-0.55856457923307845</v>
      </c>
      <c r="F166" s="1">
        <v>116.233</v>
      </c>
      <c r="G166" s="1">
        <v>121.267</v>
      </c>
      <c r="H166" s="9">
        <v>6.66</v>
      </c>
      <c r="I166" s="7">
        <f t="shared" si="27"/>
        <v>6.66</v>
      </c>
      <c r="J166" s="1">
        <v>3231.8960000000002</v>
      </c>
      <c r="K166" s="1">
        <v>54.158999999999999</v>
      </c>
      <c r="L166" s="10">
        <v>95.779070000000004</v>
      </c>
      <c r="M166" s="2">
        <f t="shared" si="23"/>
        <v>62.304027910036076</v>
      </c>
      <c r="N166" s="1">
        <v>891.61300000000006</v>
      </c>
      <c r="O166" s="2">
        <f t="shared" si="24"/>
        <v>17.188387632817083</v>
      </c>
      <c r="P166" s="2">
        <f t="shared" si="22"/>
        <v>9780.3225694298344</v>
      </c>
      <c r="Q166" s="10">
        <v>100.87390000000001</v>
      </c>
      <c r="R166" s="10">
        <v>96.723420000000004</v>
      </c>
      <c r="S166" s="2">
        <f t="shared" si="26"/>
        <v>101.86848334127697</v>
      </c>
      <c r="T166" s="1">
        <v>76.257999999999996</v>
      </c>
      <c r="U166" s="13">
        <v>3.1900948189561702</v>
      </c>
      <c r="V166" s="11">
        <v>5.7</v>
      </c>
      <c r="W166" s="1">
        <v>1887.9760000000001</v>
      </c>
      <c r="X166" s="2">
        <f t="shared" si="28"/>
        <v>37.005768063268604</v>
      </c>
      <c r="Y166">
        <v>258457</v>
      </c>
      <c r="Z166">
        <v>13052506</v>
      </c>
      <c r="AA166" s="2">
        <f t="shared" si="29"/>
        <v>5.0659541203533376</v>
      </c>
    </row>
    <row r="167" spans="1:27" x14ac:dyDescent="0.2">
      <c r="A167">
        <v>1988</v>
      </c>
      <c r="B167">
        <v>2</v>
      </c>
      <c r="C167" s="1">
        <v>9490.5939999999991</v>
      </c>
      <c r="D167" s="8">
        <v>9494.0348938158313</v>
      </c>
      <c r="E167" s="2">
        <f t="shared" si="25"/>
        <v>-3.6242691904087021E-2</v>
      </c>
      <c r="F167" s="1">
        <v>117.56699999999999</v>
      </c>
      <c r="G167" s="1">
        <v>122.733</v>
      </c>
      <c r="H167" s="9">
        <v>7.16</v>
      </c>
      <c r="I167" s="7">
        <f t="shared" si="27"/>
        <v>7.16</v>
      </c>
      <c r="J167" s="1">
        <v>3291.7159999999999</v>
      </c>
      <c r="K167" s="1">
        <v>54.686</v>
      </c>
      <c r="L167" s="10">
        <v>95.998779999999996</v>
      </c>
      <c r="M167" s="2">
        <f t="shared" si="23"/>
        <v>62.701869018041478</v>
      </c>
      <c r="N167" s="1">
        <v>914.87699999999995</v>
      </c>
      <c r="O167" s="2">
        <f t="shared" si="24"/>
        <v>17.426928028304609</v>
      </c>
      <c r="P167" s="2">
        <f t="shared" si="22"/>
        <v>9886.1610532967188</v>
      </c>
      <c r="Q167" s="10">
        <v>101.11772999999999</v>
      </c>
      <c r="R167" s="10">
        <v>97.172449999999998</v>
      </c>
      <c r="S167" s="2">
        <f t="shared" si="26"/>
        <v>102.35398369165213</v>
      </c>
      <c r="T167" s="1">
        <v>76.376000000000005</v>
      </c>
      <c r="U167" s="13">
        <v>3.3853238185941699</v>
      </c>
      <c r="V167" s="11">
        <v>5.5</v>
      </c>
      <c r="W167" s="1">
        <v>1946.1780000000001</v>
      </c>
      <c r="X167" s="2">
        <f t="shared" si="28"/>
        <v>37.48483272866406</v>
      </c>
      <c r="Y167">
        <v>270690</v>
      </c>
      <c r="Z167">
        <v>13286545</v>
      </c>
      <c r="AA167" s="2">
        <f t="shared" si="29"/>
        <v>5.213690305471582</v>
      </c>
    </row>
    <row r="168" spans="1:27" x14ac:dyDescent="0.2">
      <c r="A168">
        <v>1988</v>
      </c>
      <c r="B168">
        <v>3</v>
      </c>
      <c r="C168" s="1">
        <v>9546.2060000000001</v>
      </c>
      <c r="D168" s="8">
        <v>9568.0992974425662</v>
      </c>
      <c r="E168" s="2">
        <f t="shared" si="25"/>
        <v>-0.22881553338830463</v>
      </c>
      <c r="F168" s="1">
        <v>119</v>
      </c>
      <c r="G168" s="1">
        <v>124.1</v>
      </c>
      <c r="H168" s="9">
        <v>7.98</v>
      </c>
      <c r="I168" s="7">
        <f t="shared" si="27"/>
        <v>7.98</v>
      </c>
      <c r="J168" s="1">
        <v>3361.8989999999999</v>
      </c>
      <c r="K168" s="1">
        <v>55.34</v>
      </c>
      <c r="L168" s="10">
        <v>96.233580000000003</v>
      </c>
      <c r="M168" s="2">
        <f t="shared" si="23"/>
        <v>63.127539866362433</v>
      </c>
      <c r="N168" s="1">
        <v>923.82799999999997</v>
      </c>
      <c r="O168" s="2">
        <f t="shared" si="24"/>
        <v>17.347037760403232</v>
      </c>
      <c r="P168" s="2">
        <f t="shared" si="22"/>
        <v>9919.828400855502</v>
      </c>
      <c r="Q168" s="10">
        <v>100.9451</v>
      </c>
      <c r="R168" s="10">
        <v>97.689300000000003</v>
      </c>
      <c r="S168" s="2">
        <f t="shared" si="26"/>
        <v>102.47209090039048</v>
      </c>
      <c r="T168" s="1">
        <v>76.441000000000003</v>
      </c>
      <c r="U168" s="13">
        <v>3.3523918289816899</v>
      </c>
      <c r="V168" s="11">
        <v>5.5</v>
      </c>
      <c r="W168" s="1">
        <v>1999.6110000000001</v>
      </c>
      <c r="X168" s="2">
        <f t="shared" si="28"/>
        <v>37.76423474771596</v>
      </c>
      <c r="Y168">
        <v>277963</v>
      </c>
      <c r="Z168">
        <v>13564126</v>
      </c>
      <c r="AA168" s="2">
        <f t="shared" si="29"/>
        <v>5.2495510292648788</v>
      </c>
    </row>
    <row r="169" spans="1:27" x14ac:dyDescent="0.2">
      <c r="A169">
        <v>1988</v>
      </c>
      <c r="B169">
        <v>4</v>
      </c>
      <c r="C169" s="1">
        <v>9673.4050000000007</v>
      </c>
      <c r="D169" s="8">
        <v>9642.5938575384243</v>
      </c>
      <c r="E169" s="2">
        <f t="shared" si="25"/>
        <v>0.31953168324607706</v>
      </c>
      <c r="F169" s="1">
        <v>120.3</v>
      </c>
      <c r="G169" s="1">
        <v>125.6</v>
      </c>
      <c r="H169" s="9">
        <v>8.4700000000000006</v>
      </c>
      <c r="I169" s="7">
        <f t="shared" si="27"/>
        <v>8.4700000000000006</v>
      </c>
      <c r="J169" s="1">
        <v>3434.5390000000002</v>
      </c>
      <c r="K169" s="1">
        <v>55.817999999999998</v>
      </c>
      <c r="L169" s="10">
        <v>96.448599999999999</v>
      </c>
      <c r="M169" s="2">
        <f t="shared" si="23"/>
        <v>63.796705620438182</v>
      </c>
      <c r="N169" s="1">
        <v>943.60500000000002</v>
      </c>
      <c r="O169" s="2">
        <f t="shared" si="24"/>
        <v>17.527502353874443</v>
      </c>
      <c r="P169" s="2">
        <f t="shared" si="22"/>
        <v>10029.596075007828</v>
      </c>
      <c r="Q169" s="10">
        <v>101.33816</v>
      </c>
      <c r="R169" s="10">
        <v>98.295159999999996</v>
      </c>
      <c r="S169" s="2">
        <f t="shared" si="26"/>
        <v>103.27833323973182</v>
      </c>
      <c r="T169" s="1">
        <v>76.313999999999993</v>
      </c>
      <c r="U169" s="13">
        <v>3.4446854805262799</v>
      </c>
      <c r="V169" s="11">
        <v>5.3</v>
      </c>
      <c r="W169" s="1">
        <v>2055.2939999999999</v>
      </c>
      <c r="X169" s="2">
        <f t="shared" si="28"/>
        <v>38.18614420173585</v>
      </c>
      <c r="Y169">
        <v>286082</v>
      </c>
      <c r="Z169">
        <v>13988355</v>
      </c>
      <c r="AA169" s="2">
        <f t="shared" si="29"/>
        <v>5.3152339789446161</v>
      </c>
    </row>
    <row r="170" spans="1:27" x14ac:dyDescent="0.2">
      <c r="A170">
        <v>1989</v>
      </c>
      <c r="B170">
        <v>1</v>
      </c>
      <c r="C170" s="1">
        <v>9771.7250000000004</v>
      </c>
      <c r="D170" s="8">
        <v>9717.0802178389895</v>
      </c>
      <c r="E170" s="2">
        <f t="shared" si="25"/>
        <v>0.56235804311557391</v>
      </c>
      <c r="F170" s="1">
        <v>121.667</v>
      </c>
      <c r="G170" s="1">
        <v>126.93300000000001</v>
      </c>
      <c r="H170" s="9">
        <v>9.44</v>
      </c>
      <c r="I170" s="7">
        <f t="shared" si="27"/>
        <v>9.44</v>
      </c>
      <c r="J170" s="1">
        <v>3490.172</v>
      </c>
      <c r="K170" s="1">
        <v>56.4</v>
      </c>
      <c r="L170" s="10">
        <v>96.718980000000002</v>
      </c>
      <c r="M170" s="2">
        <f t="shared" si="23"/>
        <v>63.981735818040626</v>
      </c>
      <c r="N170" s="1">
        <v>957.35</v>
      </c>
      <c r="O170" s="2">
        <f t="shared" si="24"/>
        <v>17.550113514577848</v>
      </c>
      <c r="P170" s="2">
        <f t="shared" si="22"/>
        <v>10103.213454070752</v>
      </c>
      <c r="Q170" s="10">
        <v>101.51957</v>
      </c>
      <c r="R170" s="10">
        <v>99.047970000000007</v>
      </c>
      <c r="S170" s="2">
        <f t="shared" si="26"/>
        <v>103.9641580563908</v>
      </c>
      <c r="T170" s="1">
        <v>75.757000000000005</v>
      </c>
      <c r="U170" s="13">
        <v>3.47354765133927</v>
      </c>
      <c r="V170" s="11">
        <v>5.2</v>
      </c>
      <c r="W170" s="1">
        <v>2092.5419999999999</v>
      </c>
      <c r="X170" s="2">
        <f t="shared" si="28"/>
        <v>38.182054360861791</v>
      </c>
      <c r="Y170">
        <v>273545</v>
      </c>
      <c r="Z170">
        <v>14310586</v>
      </c>
      <c r="AA170" s="2">
        <f t="shared" si="29"/>
        <v>4.991302473327627</v>
      </c>
    </row>
    <row r="171" spans="1:27" x14ac:dyDescent="0.2">
      <c r="A171">
        <v>1989</v>
      </c>
      <c r="B171">
        <v>2</v>
      </c>
      <c r="C171" s="1">
        <v>9846.2929999999997</v>
      </c>
      <c r="D171" s="8">
        <v>9791.5381887860513</v>
      </c>
      <c r="E171" s="2">
        <f t="shared" si="25"/>
        <v>0.55920540938765306</v>
      </c>
      <c r="F171" s="1">
        <v>123.633</v>
      </c>
      <c r="G171" s="1">
        <v>128.30000000000001</v>
      </c>
      <c r="H171" s="9">
        <v>9.73</v>
      </c>
      <c r="I171" s="7">
        <f t="shared" si="27"/>
        <v>9.73</v>
      </c>
      <c r="J171" s="1">
        <v>3553.7669999999998</v>
      </c>
      <c r="K171" s="1">
        <v>57.000999999999998</v>
      </c>
      <c r="L171" s="10">
        <v>96.930009999999996</v>
      </c>
      <c r="M171" s="2">
        <f t="shared" si="23"/>
        <v>64.320323179115846</v>
      </c>
      <c r="N171" s="1">
        <v>964.79</v>
      </c>
      <c r="O171" s="2">
        <f t="shared" si="24"/>
        <v>17.461922686540557</v>
      </c>
      <c r="P171" s="2">
        <f t="shared" si="22"/>
        <v>10158.147100160208</v>
      </c>
      <c r="Q171" s="10">
        <v>101.60637</v>
      </c>
      <c r="R171" s="10">
        <v>99.361069999999998</v>
      </c>
      <c r="S171" s="2">
        <f t="shared" si="26"/>
        <v>104.15471577910597</v>
      </c>
      <c r="T171" s="1">
        <v>74.933999999999997</v>
      </c>
      <c r="U171" s="13">
        <v>3.3750703384088698</v>
      </c>
      <c r="V171" s="11">
        <v>5.2</v>
      </c>
      <c r="W171" s="1">
        <v>2143.8310000000001</v>
      </c>
      <c r="X171" s="2">
        <f t="shared" si="28"/>
        <v>38.411135838444906</v>
      </c>
      <c r="Y171">
        <v>287968</v>
      </c>
      <c r="Z171">
        <v>14510927</v>
      </c>
      <c r="AA171" s="2">
        <f t="shared" si="29"/>
        <v>5.1595382122589433</v>
      </c>
    </row>
    <row r="172" spans="1:27" x14ac:dyDescent="0.2">
      <c r="A172">
        <v>1989</v>
      </c>
      <c r="B172">
        <v>3</v>
      </c>
      <c r="C172" s="1">
        <v>9919.2279999999992</v>
      </c>
      <c r="D172" s="8">
        <v>9856.6894163714405</v>
      </c>
      <c r="E172" s="2">
        <f t="shared" si="25"/>
        <v>0.6344785859305313</v>
      </c>
      <c r="F172" s="1">
        <v>124.6</v>
      </c>
      <c r="G172" s="1">
        <v>129.53299999999999</v>
      </c>
      <c r="H172" s="9">
        <v>9.08</v>
      </c>
      <c r="I172" s="7">
        <f t="shared" si="27"/>
        <v>9.08</v>
      </c>
      <c r="J172" s="1">
        <v>3609.3989999999999</v>
      </c>
      <c r="K172" s="1">
        <v>57.417000000000002</v>
      </c>
      <c r="L172" s="10">
        <v>97.150930000000002</v>
      </c>
      <c r="M172" s="2">
        <f t="shared" si="23"/>
        <v>64.70642921076896</v>
      </c>
      <c r="N172" s="1">
        <v>986.63499999999999</v>
      </c>
      <c r="O172" s="2">
        <f t="shared" si="24"/>
        <v>17.687606104054172</v>
      </c>
      <c r="P172" s="2">
        <f t="shared" si="22"/>
        <v>10210.121508872842</v>
      </c>
      <c r="Q172" s="10">
        <v>101.77511</v>
      </c>
      <c r="R172" s="10">
        <v>99.606080000000006</v>
      </c>
      <c r="S172" s="2">
        <f t="shared" si="26"/>
        <v>104.34711997784068</v>
      </c>
      <c r="T172" s="1">
        <v>75.072999999999993</v>
      </c>
      <c r="U172" s="13">
        <v>3.2951270830072201</v>
      </c>
      <c r="V172" s="11">
        <v>5.2</v>
      </c>
      <c r="W172" s="1">
        <v>2205.558</v>
      </c>
      <c r="X172" s="2">
        <f t="shared" si="28"/>
        <v>38.971481307627705</v>
      </c>
      <c r="Y172">
        <v>283089</v>
      </c>
      <c r="Z172">
        <v>14727231</v>
      </c>
      <c r="AA172" s="2">
        <f t="shared" si="29"/>
        <v>5.0020891184430507</v>
      </c>
    </row>
    <row r="173" spans="1:27" x14ac:dyDescent="0.2">
      <c r="A173">
        <v>1989</v>
      </c>
      <c r="B173">
        <v>4</v>
      </c>
      <c r="C173" s="1">
        <v>9938.7669999999998</v>
      </c>
      <c r="D173" s="8">
        <v>9932.2786332210308</v>
      </c>
      <c r="E173" s="2">
        <f t="shared" si="25"/>
        <v>6.532606482934078E-2</v>
      </c>
      <c r="F173" s="1">
        <v>125.867</v>
      </c>
      <c r="G173" s="1">
        <v>131.1</v>
      </c>
      <c r="H173" s="9">
        <v>8.61</v>
      </c>
      <c r="I173" s="7">
        <f t="shared" si="27"/>
        <v>8.61</v>
      </c>
      <c r="J173" s="1">
        <v>3653.692</v>
      </c>
      <c r="K173" s="1">
        <v>57.826000000000001</v>
      </c>
      <c r="L173" s="10">
        <v>97.367170000000002</v>
      </c>
      <c r="M173" s="2">
        <f t="shared" si="23"/>
        <v>64.892758393120971</v>
      </c>
      <c r="N173" s="1">
        <v>979.25699999999995</v>
      </c>
      <c r="O173" s="2">
        <f t="shared" si="24"/>
        <v>17.392458889740148</v>
      </c>
      <c r="P173" s="2">
        <f t="shared" si="22"/>
        <v>10207.513477078568</v>
      </c>
      <c r="Q173" s="10">
        <v>101.38497</v>
      </c>
      <c r="R173" s="10">
        <v>99.844009999999997</v>
      </c>
      <c r="S173" s="2">
        <f t="shared" si="26"/>
        <v>103.96401537119442</v>
      </c>
      <c r="T173" s="1">
        <v>75.472999999999999</v>
      </c>
      <c r="U173" s="13">
        <v>3.2560343914188699</v>
      </c>
      <c r="V173" s="11">
        <v>5.4</v>
      </c>
      <c r="W173" s="1">
        <v>2260.5810000000001</v>
      </c>
      <c r="X173" s="2">
        <f t="shared" si="28"/>
        <v>39.35935988622726</v>
      </c>
      <c r="Y173">
        <v>295533</v>
      </c>
      <c r="Z173">
        <v>15025300</v>
      </c>
      <c r="AA173" s="2">
        <f t="shared" si="29"/>
        <v>5.145575277000205</v>
      </c>
    </row>
    <row r="174" spans="1:27" x14ac:dyDescent="0.2">
      <c r="A174">
        <v>1990</v>
      </c>
      <c r="B174">
        <v>1</v>
      </c>
      <c r="C174" s="1">
        <v>10047.386</v>
      </c>
      <c r="D174" s="8">
        <v>10006.568518061171</v>
      </c>
      <c r="E174" s="2">
        <f t="shared" si="25"/>
        <v>0.40790688501415318</v>
      </c>
      <c r="F174" s="1">
        <v>128.03299999999999</v>
      </c>
      <c r="G174" s="1">
        <v>132.767</v>
      </c>
      <c r="H174" s="9">
        <v>8.25</v>
      </c>
      <c r="I174" s="7">
        <f t="shared" si="27"/>
        <v>8.25</v>
      </c>
      <c r="J174" s="1">
        <v>3737.9479999999999</v>
      </c>
      <c r="K174" s="1">
        <v>58.45</v>
      </c>
      <c r="L174" s="10">
        <v>98.149159999999995</v>
      </c>
      <c r="M174" s="2">
        <f t="shared" si="23"/>
        <v>65.157160956966266</v>
      </c>
      <c r="N174" s="1">
        <v>996.88400000000001</v>
      </c>
      <c r="O174" s="2">
        <f t="shared" si="24"/>
        <v>17.37694886162792</v>
      </c>
      <c r="P174" s="2">
        <f t="shared" si="22"/>
        <v>10236.853784586645</v>
      </c>
      <c r="Q174" s="10">
        <v>101.11870999999999</v>
      </c>
      <c r="R174" s="10">
        <v>100.98000999999999</v>
      </c>
      <c r="S174" s="2">
        <f t="shared" si="26"/>
        <v>104.03520872707519</v>
      </c>
      <c r="T174" s="1">
        <v>75.733999999999995</v>
      </c>
      <c r="U174" s="13">
        <v>3.47800657824805</v>
      </c>
      <c r="V174" s="11">
        <v>5.3</v>
      </c>
      <c r="W174" s="1">
        <v>2341.8449999999998</v>
      </c>
      <c r="X174" s="2">
        <f t="shared" si="28"/>
        <v>40.039482713737215</v>
      </c>
      <c r="Y174">
        <v>287829</v>
      </c>
      <c r="Z174">
        <v>15305222</v>
      </c>
      <c r="AA174" s="2">
        <f t="shared" si="29"/>
        <v>4.9211302498723315</v>
      </c>
    </row>
    <row r="175" spans="1:27" x14ac:dyDescent="0.2">
      <c r="A175">
        <v>1990</v>
      </c>
      <c r="B175">
        <v>2</v>
      </c>
      <c r="C175" s="1">
        <v>10083.855</v>
      </c>
      <c r="D175" s="8">
        <v>10079.193683426791</v>
      </c>
      <c r="E175" s="2">
        <f t="shared" si="25"/>
        <v>4.6246919343095882E-2</v>
      </c>
      <c r="F175" s="1">
        <v>129.30000000000001</v>
      </c>
      <c r="G175" s="1">
        <v>134.5</v>
      </c>
      <c r="H175" s="9">
        <v>8.24</v>
      </c>
      <c r="I175" s="7">
        <f t="shared" si="27"/>
        <v>8.24</v>
      </c>
      <c r="J175" s="1">
        <v>3783.4209999999998</v>
      </c>
      <c r="K175" s="1">
        <v>59.104999999999997</v>
      </c>
      <c r="L175" s="10">
        <v>98.355670000000003</v>
      </c>
      <c r="M175" s="2">
        <f t="shared" si="23"/>
        <v>65.082023485488861</v>
      </c>
      <c r="N175" s="1">
        <v>981.02</v>
      </c>
      <c r="O175" s="2">
        <f t="shared" si="24"/>
        <v>16.875406326637794</v>
      </c>
      <c r="P175" s="2">
        <f t="shared" si="22"/>
        <v>10252.438929041913</v>
      </c>
      <c r="Q175" s="10">
        <v>100.66419999999999</v>
      </c>
      <c r="R175" s="10">
        <v>100.87912</v>
      </c>
      <c r="S175" s="2">
        <f t="shared" si="26"/>
        <v>103.24687851248433</v>
      </c>
      <c r="T175" s="1">
        <v>76.510999999999996</v>
      </c>
      <c r="U175" s="13">
        <v>3.43880898228177</v>
      </c>
      <c r="V175" s="11">
        <v>5.3</v>
      </c>
      <c r="W175" s="1">
        <v>2396.4560000000001</v>
      </c>
      <c r="X175" s="2">
        <f t="shared" si="28"/>
        <v>40.227166879181624</v>
      </c>
      <c r="Y175">
        <v>298241</v>
      </c>
      <c r="Z175">
        <v>15442378</v>
      </c>
      <c r="AA175" s="2">
        <f t="shared" si="29"/>
        <v>5.006305343062424</v>
      </c>
    </row>
    <row r="176" spans="1:27" x14ac:dyDescent="0.2">
      <c r="A176">
        <v>1990</v>
      </c>
      <c r="B176">
        <v>3</v>
      </c>
      <c r="C176" s="1">
        <v>10090.569</v>
      </c>
      <c r="D176" s="8">
        <v>10149.425927599619</v>
      </c>
      <c r="E176" s="2">
        <f t="shared" si="25"/>
        <v>-0.57990400658591845</v>
      </c>
      <c r="F176" s="1">
        <v>131.53299999999999</v>
      </c>
      <c r="G176" s="1">
        <v>136.5</v>
      </c>
      <c r="H176" s="9">
        <v>8.16</v>
      </c>
      <c r="I176" s="7">
        <f t="shared" si="27"/>
        <v>8.16</v>
      </c>
      <c r="J176" s="1">
        <v>3846.7</v>
      </c>
      <c r="K176" s="1">
        <v>59.610999999999997</v>
      </c>
      <c r="L176" s="10">
        <v>98.582840000000004</v>
      </c>
      <c r="M176" s="2">
        <f t="shared" si="23"/>
        <v>65.457676409684836</v>
      </c>
      <c r="N176" s="1">
        <v>978.91899999999998</v>
      </c>
      <c r="O176" s="2">
        <f t="shared" si="24"/>
        <v>16.657852999530061</v>
      </c>
      <c r="P176" s="2">
        <f t="shared" si="22"/>
        <v>10235.624171508955</v>
      </c>
      <c r="Q176" s="10">
        <v>100.40281</v>
      </c>
      <c r="R176" s="10">
        <v>100.63893</v>
      </c>
      <c r="S176" s="2">
        <f t="shared" si="26"/>
        <v>102.49685814887562</v>
      </c>
      <c r="T176" s="1">
        <v>76.272000000000006</v>
      </c>
      <c r="U176" s="13">
        <v>3.3276321527014199</v>
      </c>
      <c r="V176" s="11">
        <v>5.7</v>
      </c>
      <c r="W176" s="1">
        <v>2444.404</v>
      </c>
      <c r="X176" s="2">
        <f t="shared" si="28"/>
        <v>40.402207985327934</v>
      </c>
      <c r="Y176">
        <v>303332</v>
      </c>
      <c r="Z176">
        <v>15838468</v>
      </c>
      <c r="AA176" s="2">
        <f t="shared" si="29"/>
        <v>5.0136076330285393</v>
      </c>
    </row>
    <row r="177" spans="1:27" x14ac:dyDescent="0.2">
      <c r="A177">
        <v>1990</v>
      </c>
      <c r="B177">
        <v>4</v>
      </c>
      <c r="C177" s="1">
        <v>9998.7039999999997</v>
      </c>
      <c r="D177" s="8">
        <v>10217.225625724301</v>
      </c>
      <c r="E177" s="2">
        <f t="shared" si="25"/>
        <v>-2.1387569750257907</v>
      </c>
      <c r="F177" s="1">
        <v>133.767</v>
      </c>
      <c r="G177" s="1">
        <v>138.06700000000001</v>
      </c>
      <c r="H177" s="9">
        <v>7.74</v>
      </c>
      <c r="I177" s="7">
        <f t="shared" si="27"/>
        <v>7.74</v>
      </c>
      <c r="J177" s="1">
        <v>3867.9090000000001</v>
      </c>
      <c r="K177" s="1">
        <v>60.055</v>
      </c>
      <c r="L177" s="10">
        <v>98.850269999999995</v>
      </c>
      <c r="M177" s="2">
        <f t="shared" si="23"/>
        <v>65.155220177807522</v>
      </c>
      <c r="N177" s="1">
        <v>958.78700000000003</v>
      </c>
      <c r="O177" s="2">
        <f t="shared" si="24"/>
        <v>16.150839662623795</v>
      </c>
      <c r="P177" s="2">
        <f t="shared" si="22"/>
        <v>10114.999180073055</v>
      </c>
      <c r="Q177" s="10">
        <v>100.39501</v>
      </c>
      <c r="R177" s="10">
        <v>100.34135999999999</v>
      </c>
      <c r="S177" s="2">
        <f t="shared" si="26"/>
        <v>101.90940136646667</v>
      </c>
      <c r="T177" s="1">
        <v>75.67</v>
      </c>
      <c r="U177" s="13">
        <v>2.8995971205404301</v>
      </c>
      <c r="V177" s="11">
        <v>6.1</v>
      </c>
      <c r="W177" s="1">
        <v>2489.8110000000001</v>
      </c>
      <c r="X177" s="2">
        <f t="shared" si="28"/>
        <v>40.577400927114546</v>
      </c>
      <c r="Y177">
        <v>322429</v>
      </c>
      <c r="Z177">
        <v>16042266</v>
      </c>
      <c r="AA177" s="2">
        <f t="shared" si="29"/>
        <v>5.2547485747025027</v>
      </c>
    </row>
    <row r="178" spans="1:27" x14ac:dyDescent="0.2">
      <c r="A178">
        <v>1991</v>
      </c>
      <c r="B178">
        <v>1</v>
      </c>
      <c r="C178" s="1">
        <v>9951.9159999999993</v>
      </c>
      <c r="D178" s="8">
        <v>10283.01087996352</v>
      </c>
      <c r="E178" s="2">
        <f t="shared" si="25"/>
        <v>-3.2198242696471313</v>
      </c>
      <c r="F178" s="1">
        <v>134.767</v>
      </c>
      <c r="G178" s="1">
        <v>140.06700000000001</v>
      </c>
      <c r="H178" s="9">
        <v>6.43</v>
      </c>
      <c r="I178" s="7">
        <f t="shared" si="27"/>
        <v>6.43</v>
      </c>
      <c r="J178" s="1">
        <v>3873.5619999999999</v>
      </c>
      <c r="K178" s="1">
        <v>60.643000000000001</v>
      </c>
      <c r="L178" s="10">
        <v>99.061300000000003</v>
      </c>
      <c r="M178" s="2">
        <f t="shared" si="23"/>
        <v>64.480116134390784</v>
      </c>
      <c r="N178" s="1">
        <v>940.08799999999997</v>
      </c>
      <c r="O178" s="2">
        <f t="shared" si="24"/>
        <v>15.648899750810019</v>
      </c>
      <c r="P178" s="2">
        <f t="shared" si="22"/>
        <v>10046.219865881023</v>
      </c>
      <c r="Q178" s="10">
        <v>100.13167</v>
      </c>
      <c r="R178" s="10">
        <v>99.850790000000003</v>
      </c>
      <c r="S178" s="2">
        <f t="shared" si="26"/>
        <v>100.92969054029474</v>
      </c>
      <c r="T178" s="1">
        <v>75.710999999999999</v>
      </c>
      <c r="U178" s="13">
        <v>2.6740054862682601</v>
      </c>
      <c r="V178" s="11">
        <v>6.6</v>
      </c>
      <c r="W178" s="1">
        <v>2539.212</v>
      </c>
      <c r="X178" s="2">
        <f t="shared" si="28"/>
        <v>40.719082983906297</v>
      </c>
      <c r="Y178">
        <v>307226</v>
      </c>
      <c r="Z178">
        <v>16094536</v>
      </c>
      <c r="AA178" s="2">
        <f t="shared" si="29"/>
        <v>4.9267099355286579</v>
      </c>
    </row>
    <row r="179" spans="1:27" x14ac:dyDescent="0.2">
      <c r="A179">
        <v>1991</v>
      </c>
      <c r="B179">
        <v>2</v>
      </c>
      <c r="C179" s="1">
        <v>10029.51</v>
      </c>
      <c r="D179" s="8">
        <v>10346.859532717581</v>
      </c>
      <c r="E179" s="2">
        <f t="shared" si="25"/>
        <v>-3.0671097033268535</v>
      </c>
      <c r="F179" s="1">
        <v>135.56700000000001</v>
      </c>
      <c r="G179" s="1">
        <v>141.333</v>
      </c>
      <c r="H179" s="9">
        <v>5.86</v>
      </c>
      <c r="I179" s="7">
        <f t="shared" si="27"/>
        <v>5.86</v>
      </c>
      <c r="J179" s="1">
        <v>3926.9319999999998</v>
      </c>
      <c r="K179" s="1">
        <v>61.088000000000001</v>
      </c>
      <c r="L179" s="10">
        <v>99.261219999999994</v>
      </c>
      <c r="M179" s="2">
        <f t="shared" si="23"/>
        <v>64.761644083589758</v>
      </c>
      <c r="N179" s="1">
        <v>944.57500000000005</v>
      </c>
      <c r="O179" s="2">
        <f t="shared" si="24"/>
        <v>15.577613760629623</v>
      </c>
      <c r="P179" s="2">
        <f t="shared" si="22"/>
        <v>10104.157494739638</v>
      </c>
      <c r="Q179" s="10">
        <v>99.965860000000006</v>
      </c>
      <c r="R179" s="10">
        <v>99.805859999999996</v>
      </c>
      <c r="S179" s="2">
        <f t="shared" si="26"/>
        <v>100.5143663148569</v>
      </c>
      <c r="T179" s="1">
        <v>76.811999999999998</v>
      </c>
      <c r="U179" s="13">
        <v>2.7535563882536298</v>
      </c>
      <c r="V179" s="11">
        <v>6.8</v>
      </c>
      <c r="W179" s="1">
        <v>2594.63</v>
      </c>
      <c r="X179" s="2">
        <f t="shared" si="28"/>
        <v>41.049793363878436</v>
      </c>
      <c r="Y179">
        <v>312376</v>
      </c>
      <c r="Z179">
        <v>16301075</v>
      </c>
      <c r="AA179" s="2">
        <f t="shared" si="29"/>
        <v>4.9421190118956808</v>
      </c>
    </row>
    <row r="180" spans="1:27" x14ac:dyDescent="0.2">
      <c r="A180">
        <v>1991</v>
      </c>
      <c r="B180">
        <v>3</v>
      </c>
      <c r="C180" s="1">
        <v>10080.195</v>
      </c>
      <c r="D180" s="8">
        <v>10409.384121426971</v>
      </c>
      <c r="E180" s="2">
        <f t="shared" si="25"/>
        <v>-3.1624264950445902</v>
      </c>
      <c r="F180" s="1">
        <v>136.6</v>
      </c>
      <c r="G180" s="1">
        <v>142.86699999999999</v>
      </c>
      <c r="H180" s="9">
        <v>5.64</v>
      </c>
      <c r="I180" s="7">
        <f t="shared" si="27"/>
        <v>5.64</v>
      </c>
      <c r="J180" s="1">
        <v>3973.2689999999998</v>
      </c>
      <c r="K180" s="1">
        <v>61.566000000000003</v>
      </c>
      <c r="L180" s="10">
        <v>99.50367</v>
      </c>
      <c r="M180" s="2">
        <f t="shared" si="23"/>
        <v>64.858654015853247</v>
      </c>
      <c r="N180" s="1">
        <v>946.63300000000004</v>
      </c>
      <c r="O180" s="2">
        <f t="shared" si="24"/>
        <v>15.452601428946599</v>
      </c>
      <c r="P180" s="2">
        <f t="shared" si="22"/>
        <v>10130.475589493331</v>
      </c>
      <c r="Q180" s="10">
        <v>100.10729000000001</v>
      </c>
      <c r="R180" s="10">
        <v>99.74709</v>
      </c>
      <c r="S180" s="2">
        <f t="shared" si="26"/>
        <v>100.35218666091514</v>
      </c>
      <c r="T180" s="1">
        <v>77.263000000000005</v>
      </c>
      <c r="U180" s="13">
        <v>2.78186584062288</v>
      </c>
      <c r="V180" s="11">
        <v>6.9</v>
      </c>
      <c r="W180" s="1">
        <v>2614.9250000000002</v>
      </c>
      <c r="X180" s="2">
        <f t="shared" si="28"/>
        <v>40.803109821286768</v>
      </c>
      <c r="Y180">
        <v>317926</v>
      </c>
      <c r="Z180">
        <v>16517013</v>
      </c>
      <c r="AA180" s="2">
        <f t="shared" si="29"/>
        <v>4.9608954341108884</v>
      </c>
    </row>
    <row r="181" spans="1:27" x14ac:dyDescent="0.2">
      <c r="A181">
        <v>1991</v>
      </c>
      <c r="B181">
        <v>4</v>
      </c>
      <c r="C181" s="1">
        <v>10115.329</v>
      </c>
      <c r="D181" s="8">
        <v>10471.642872616019</v>
      </c>
      <c r="E181" s="2">
        <f t="shared" si="25"/>
        <v>-3.4026549315179788</v>
      </c>
      <c r="F181" s="1">
        <v>137.733</v>
      </c>
      <c r="G181" s="1">
        <v>144.19999999999999</v>
      </c>
      <c r="H181" s="9">
        <v>4.82</v>
      </c>
      <c r="I181" s="7">
        <f t="shared" si="27"/>
        <v>4.82</v>
      </c>
      <c r="J181" s="1">
        <v>4000.0320000000002</v>
      </c>
      <c r="K181" s="1">
        <v>61.930999999999997</v>
      </c>
      <c r="L181" s="10">
        <v>99.779250000000005</v>
      </c>
      <c r="M181" s="2">
        <f t="shared" si="23"/>
        <v>64.731420551025593</v>
      </c>
      <c r="N181" s="1">
        <v>947.65499999999997</v>
      </c>
      <c r="O181" s="2">
        <f t="shared" si="24"/>
        <v>15.335640900443336</v>
      </c>
      <c r="P181" s="2">
        <f t="shared" si="22"/>
        <v>10137.707990388782</v>
      </c>
      <c r="Q181" s="10">
        <v>100.06437</v>
      </c>
      <c r="R181" s="10">
        <v>99.762910000000005</v>
      </c>
      <c r="S181" s="2">
        <f t="shared" si="26"/>
        <v>100.04798330832011</v>
      </c>
      <c r="T181" s="1">
        <v>77.727000000000004</v>
      </c>
      <c r="U181" s="13">
        <v>2.6535168874041402</v>
      </c>
      <c r="V181" s="11">
        <v>7.1</v>
      </c>
      <c r="W181" s="1">
        <v>2667.8789999999999</v>
      </c>
      <c r="X181" s="2">
        <f t="shared" si="28"/>
        <v>41.138003747092782</v>
      </c>
      <c r="Y181">
        <v>344117</v>
      </c>
      <c r="Z181">
        <v>16714487</v>
      </c>
      <c r="AA181" s="2">
        <f t="shared" si="29"/>
        <v>5.3061950843491505</v>
      </c>
    </row>
    <row r="182" spans="1:27" x14ac:dyDescent="0.2">
      <c r="A182">
        <v>1992</v>
      </c>
      <c r="B182">
        <v>1</v>
      </c>
      <c r="C182" s="1">
        <v>10236.434999999999</v>
      </c>
      <c r="D182" s="8">
        <v>10533.754722186621</v>
      </c>
      <c r="E182" s="2">
        <f t="shared" si="25"/>
        <v>-2.8225426737950698</v>
      </c>
      <c r="F182" s="1">
        <v>138.667</v>
      </c>
      <c r="G182" s="1">
        <v>145.46700000000001</v>
      </c>
      <c r="H182" s="9">
        <v>4.0199999999999996</v>
      </c>
      <c r="I182" s="7">
        <f t="shared" si="27"/>
        <v>4.0199999999999996</v>
      </c>
      <c r="J182" s="1">
        <v>4100.4009999999998</v>
      </c>
      <c r="K182" s="1">
        <v>62.161000000000001</v>
      </c>
      <c r="L182" s="10">
        <v>100</v>
      </c>
      <c r="M182" s="2">
        <f t="shared" si="23"/>
        <v>65.964205852544197</v>
      </c>
      <c r="N182" s="1">
        <v>956.57100000000003</v>
      </c>
      <c r="O182" s="2">
        <f t="shared" si="24"/>
        <v>15.388603786940365</v>
      </c>
      <c r="P182" s="2">
        <f t="shared" si="22"/>
        <v>10236.434999999999</v>
      </c>
      <c r="Q182" s="10">
        <v>100</v>
      </c>
      <c r="R182" s="10">
        <v>100</v>
      </c>
      <c r="S182" s="2">
        <f t="shared" si="26"/>
        <v>100</v>
      </c>
      <c r="T182" s="1">
        <v>79.328999999999994</v>
      </c>
      <c r="U182" s="13">
        <v>2.7000904393229699</v>
      </c>
      <c r="V182" s="11">
        <v>7.4</v>
      </c>
      <c r="W182" s="1">
        <v>2717.076</v>
      </c>
      <c r="X182" s="2">
        <f t="shared" si="28"/>
        <v>41.495460852884889</v>
      </c>
      <c r="Y182">
        <v>326885</v>
      </c>
      <c r="Z182">
        <v>17177284</v>
      </c>
      <c r="AA182" s="2">
        <f t="shared" si="29"/>
        <v>4.9922209466703453</v>
      </c>
    </row>
    <row r="183" spans="1:27" x14ac:dyDescent="0.2">
      <c r="A183">
        <v>1992</v>
      </c>
      <c r="B183">
        <v>2</v>
      </c>
      <c r="C183" s="1">
        <v>10347.429</v>
      </c>
      <c r="D183" s="8">
        <v>10596.596075537071</v>
      </c>
      <c r="E183" s="2">
        <f t="shared" si="25"/>
        <v>-2.3513878773985586</v>
      </c>
      <c r="F183" s="1">
        <v>139.733</v>
      </c>
      <c r="G183" s="1">
        <v>146.733</v>
      </c>
      <c r="H183" s="9">
        <v>3.77</v>
      </c>
      <c r="I183" s="7">
        <f t="shared" si="27"/>
        <v>3.77</v>
      </c>
      <c r="J183" s="1">
        <v>4155.66</v>
      </c>
      <c r="K183" s="1">
        <v>62.534999999999997</v>
      </c>
      <c r="L183" s="10">
        <v>100.22490999999999</v>
      </c>
      <c r="M183" s="2">
        <f t="shared" si="23"/>
        <v>66.30422130203894</v>
      </c>
      <c r="N183" s="1">
        <v>989.875</v>
      </c>
      <c r="O183" s="2">
        <f t="shared" si="24"/>
        <v>15.793614266170906</v>
      </c>
      <c r="P183" s="2">
        <f t="shared" si="22"/>
        <v>10324.208821938579</v>
      </c>
      <c r="Q183" s="10">
        <v>100.24675999999999</v>
      </c>
      <c r="R183" s="10">
        <v>100.38008000000001</v>
      </c>
      <c r="S183" s="2">
        <f t="shared" si="26"/>
        <v>100.40196382856118</v>
      </c>
      <c r="T183" s="1">
        <v>79.531999999999996</v>
      </c>
      <c r="U183" s="13">
        <v>2.69065868420082</v>
      </c>
      <c r="V183" s="11">
        <v>7.6</v>
      </c>
      <c r="W183" s="1">
        <v>2745.7689999999998</v>
      </c>
      <c r="X183" s="2">
        <f t="shared" si="28"/>
        <v>41.435679312702547</v>
      </c>
      <c r="Y183">
        <v>334917</v>
      </c>
      <c r="Z183">
        <v>17382122</v>
      </c>
      <c r="AA183" s="2">
        <f t="shared" si="29"/>
        <v>5.0541445432490493</v>
      </c>
    </row>
    <row r="184" spans="1:27" x14ac:dyDescent="0.2">
      <c r="A184">
        <v>1992</v>
      </c>
      <c r="B184">
        <v>3</v>
      </c>
      <c r="C184" s="1">
        <v>10449.673000000001</v>
      </c>
      <c r="D184" s="8">
        <v>10660.762526064989</v>
      </c>
      <c r="E184" s="2">
        <f t="shared" si="25"/>
        <v>-1.9800602963332747</v>
      </c>
      <c r="F184" s="1">
        <v>140.80000000000001</v>
      </c>
      <c r="G184" s="1">
        <v>147.86699999999999</v>
      </c>
      <c r="H184" s="9">
        <v>3.26</v>
      </c>
      <c r="I184" s="7">
        <f t="shared" si="27"/>
        <v>3.26</v>
      </c>
      <c r="J184" s="1">
        <v>4226.9709999999995</v>
      </c>
      <c r="K184" s="1">
        <v>62.841000000000001</v>
      </c>
      <c r="L184" s="10">
        <v>100.49442999999999</v>
      </c>
      <c r="M184" s="2">
        <f t="shared" si="23"/>
        <v>66.93360086337681</v>
      </c>
      <c r="N184" s="1">
        <v>1003.65</v>
      </c>
      <c r="O184" s="2">
        <f t="shared" si="24"/>
        <v>15.892682610438573</v>
      </c>
      <c r="P184" s="2">
        <f t="shared" si="22"/>
        <v>10398.260878737259</v>
      </c>
      <c r="Q184" s="10">
        <v>100.18239</v>
      </c>
      <c r="R184" s="10">
        <v>100.67368</v>
      </c>
      <c r="S184" s="2">
        <f t="shared" si="26"/>
        <v>100.36108342019752</v>
      </c>
      <c r="T184" s="1">
        <v>79.938999999999993</v>
      </c>
      <c r="U184" s="13">
        <v>2.5673164975184202</v>
      </c>
      <c r="V184" s="11">
        <v>7.6</v>
      </c>
      <c r="W184" s="1">
        <v>2791.9319999999998</v>
      </c>
      <c r="X184" s="2">
        <f t="shared" si="28"/>
        <v>41.674795719861883</v>
      </c>
      <c r="Y184">
        <v>356772</v>
      </c>
      <c r="Z184">
        <v>17621494</v>
      </c>
      <c r="AA184" s="2">
        <f t="shared" si="29"/>
        <v>5.3254879483334712</v>
      </c>
    </row>
    <row r="185" spans="1:27" x14ac:dyDescent="0.2">
      <c r="A185">
        <v>1992</v>
      </c>
      <c r="B185">
        <v>4</v>
      </c>
      <c r="C185" s="1">
        <v>10558.647999999999</v>
      </c>
      <c r="D185" s="8">
        <v>10725.82370241647</v>
      </c>
      <c r="E185" s="2">
        <f t="shared" si="25"/>
        <v>-1.5586281021830239</v>
      </c>
      <c r="F185" s="1">
        <v>142.03299999999999</v>
      </c>
      <c r="G185" s="1">
        <v>149.19999999999999</v>
      </c>
      <c r="H185" s="9">
        <v>3.04</v>
      </c>
      <c r="I185" s="7">
        <f t="shared" si="27"/>
        <v>3.04</v>
      </c>
      <c r="J185" s="1">
        <v>4307.2049999999999</v>
      </c>
      <c r="K185" s="1">
        <v>63.273000000000003</v>
      </c>
      <c r="L185" s="10">
        <v>100.80229</v>
      </c>
      <c r="M185" s="2">
        <f t="shared" si="23"/>
        <v>67.531549949681008</v>
      </c>
      <c r="N185" s="1">
        <v>1036.6179999999999</v>
      </c>
      <c r="O185" s="2">
        <f t="shared" si="24"/>
        <v>16.252864733798003</v>
      </c>
      <c r="P185" s="2">
        <f t="shared" si="22"/>
        <v>10474.611241470802</v>
      </c>
      <c r="Q185" s="10">
        <v>100.35209999999999</v>
      </c>
      <c r="R185" s="10">
        <v>100.74207</v>
      </c>
      <c r="S185" s="2">
        <f t="shared" si="26"/>
        <v>100.29214894668563</v>
      </c>
      <c r="T185" s="1">
        <v>79.765000000000001</v>
      </c>
      <c r="U185" s="13">
        <v>2.5922102326621901</v>
      </c>
      <c r="V185" s="11">
        <v>7.4</v>
      </c>
      <c r="W185" s="1">
        <v>2840.902</v>
      </c>
      <c r="X185" s="2">
        <f t="shared" si="28"/>
        <v>41.8607660664672</v>
      </c>
      <c r="Y185">
        <v>360737</v>
      </c>
      <c r="Z185">
        <v>17817258</v>
      </c>
      <c r="AA185" s="2">
        <f t="shared" si="29"/>
        <v>5.3154692307299509</v>
      </c>
    </row>
    <row r="186" spans="1:27" x14ac:dyDescent="0.2">
      <c r="A186">
        <v>1993</v>
      </c>
      <c r="B186">
        <v>1</v>
      </c>
      <c r="C186" s="1">
        <v>10576.275</v>
      </c>
      <c r="D186" s="8">
        <v>10791.84130381919</v>
      </c>
      <c r="E186" s="2">
        <f t="shared" si="25"/>
        <v>-1.9974932706145587</v>
      </c>
      <c r="F186" s="1">
        <v>143.06700000000001</v>
      </c>
      <c r="G186" s="1">
        <v>150.5</v>
      </c>
      <c r="H186" s="9">
        <v>3.04</v>
      </c>
      <c r="I186" s="7">
        <f t="shared" si="27"/>
        <v>3.04</v>
      </c>
      <c r="J186" s="1">
        <v>4349.5150000000003</v>
      </c>
      <c r="K186" s="1">
        <v>63.628</v>
      </c>
      <c r="L186" s="10">
        <v>101.05757</v>
      </c>
      <c r="M186" s="2">
        <f t="shared" si="23"/>
        <v>67.643132215943027</v>
      </c>
      <c r="N186" s="1">
        <v>1047.8889999999999</v>
      </c>
      <c r="O186" s="2">
        <f t="shared" si="24"/>
        <v>16.296643229103086</v>
      </c>
      <c r="P186" s="2">
        <f t="shared" si="22"/>
        <v>10465.594017350704</v>
      </c>
      <c r="Q186" s="10">
        <v>100.435</v>
      </c>
      <c r="R186" s="10">
        <v>101.13515</v>
      </c>
      <c r="S186" s="2">
        <f t="shared" si="26"/>
        <v>100.51210206469442</v>
      </c>
      <c r="T186" s="1">
        <v>78.78</v>
      </c>
      <c r="U186" s="13">
        <v>2.4271850814846498</v>
      </c>
      <c r="V186" s="11">
        <v>7.1</v>
      </c>
      <c r="W186" s="1">
        <v>2865.4670000000001</v>
      </c>
      <c r="X186" s="2">
        <f t="shared" si="28"/>
        <v>41.730307849656384</v>
      </c>
      <c r="Y186">
        <v>361497</v>
      </c>
      <c r="Z186">
        <v>17975363</v>
      </c>
      <c r="AA186" s="2">
        <f t="shared" si="29"/>
        <v>5.2645453940761611</v>
      </c>
    </row>
    <row r="187" spans="1:27" x14ac:dyDescent="0.2">
      <c r="A187">
        <v>1993</v>
      </c>
      <c r="B187">
        <v>2</v>
      </c>
      <c r="C187" s="1">
        <v>10637.847</v>
      </c>
      <c r="D187" s="8">
        <v>10859.65868023003</v>
      </c>
      <c r="E187" s="2">
        <f t="shared" si="25"/>
        <v>-2.0425290219649117</v>
      </c>
      <c r="F187" s="1">
        <v>144.1</v>
      </c>
      <c r="G187" s="1">
        <v>151.767</v>
      </c>
      <c r="H187" s="9">
        <v>3</v>
      </c>
      <c r="I187" s="7">
        <f t="shared" si="27"/>
        <v>3</v>
      </c>
      <c r="J187" s="1">
        <v>4418.5810000000001</v>
      </c>
      <c r="K187" s="1">
        <v>64.007000000000005</v>
      </c>
      <c r="L187" s="10">
        <v>101.29151</v>
      </c>
      <c r="M187" s="2">
        <f t="shared" si="23"/>
        <v>68.152580275427724</v>
      </c>
      <c r="N187" s="1">
        <v>1070.375</v>
      </c>
      <c r="O187" s="2">
        <f t="shared" si="24"/>
        <v>16.509557731839916</v>
      </c>
      <c r="P187" s="2">
        <f t="shared" si="22"/>
        <v>10502.209908806768</v>
      </c>
      <c r="Q187" s="10">
        <v>100.75296</v>
      </c>
      <c r="R187" s="10">
        <v>101.69664</v>
      </c>
      <c r="S187" s="2">
        <f t="shared" si="26"/>
        <v>101.15593599161865</v>
      </c>
      <c r="T187" s="1">
        <v>78.790999999999997</v>
      </c>
      <c r="U187" s="13">
        <v>2.3990311171881</v>
      </c>
      <c r="V187" s="11">
        <v>7.1</v>
      </c>
      <c r="W187" s="1">
        <v>2915.0050000000001</v>
      </c>
      <c r="X187" s="2">
        <f t="shared" si="28"/>
        <v>41.93683550545154</v>
      </c>
      <c r="Y187">
        <v>386851</v>
      </c>
      <c r="Z187">
        <v>18232338</v>
      </c>
      <c r="AA187" s="2">
        <f t="shared" si="29"/>
        <v>5.5654473155687327</v>
      </c>
    </row>
    <row r="188" spans="1:27" x14ac:dyDescent="0.2">
      <c r="A188">
        <v>1993</v>
      </c>
      <c r="B188">
        <v>3</v>
      </c>
      <c r="C188" s="1">
        <v>10688.606</v>
      </c>
      <c r="D188" s="8">
        <v>10928.48273574514</v>
      </c>
      <c r="E188" s="2">
        <f t="shared" si="25"/>
        <v>-2.1949683368263528</v>
      </c>
      <c r="F188" s="1">
        <v>144.767</v>
      </c>
      <c r="G188" s="1">
        <v>152.667</v>
      </c>
      <c r="H188" s="9">
        <v>3.06</v>
      </c>
      <c r="I188" s="7">
        <f t="shared" si="27"/>
        <v>3.06</v>
      </c>
      <c r="J188" s="1">
        <v>4487.1890000000003</v>
      </c>
      <c r="K188" s="1">
        <v>64.387</v>
      </c>
      <c r="L188" s="10">
        <v>101.55842</v>
      </c>
      <c r="M188" s="2">
        <f t="shared" si="23"/>
        <v>68.62150461587531</v>
      </c>
      <c r="N188" s="1">
        <v>1089.2539999999999</v>
      </c>
      <c r="O188" s="2">
        <f t="shared" si="24"/>
        <v>16.657700040907713</v>
      </c>
      <c r="P188" s="2">
        <f t="shared" si="22"/>
        <v>10524.588704708089</v>
      </c>
      <c r="Q188" s="10">
        <v>100.85927</v>
      </c>
      <c r="R188" s="10">
        <v>102.26125</v>
      </c>
      <c r="S188" s="2">
        <f t="shared" si="26"/>
        <v>101.55726156716007</v>
      </c>
      <c r="T188" s="1">
        <v>78.512</v>
      </c>
      <c r="U188" s="13">
        <v>2.2404921669265598</v>
      </c>
      <c r="V188" s="11">
        <v>6.8</v>
      </c>
      <c r="W188" s="1">
        <v>2957.538</v>
      </c>
      <c r="X188" s="2">
        <f t="shared" si="28"/>
        <v>42.031246754249821</v>
      </c>
      <c r="Y188">
        <v>387442</v>
      </c>
      <c r="Z188">
        <v>18429671</v>
      </c>
      <c r="AA188" s="2">
        <f t="shared" si="29"/>
        <v>5.5061575895085912</v>
      </c>
    </row>
    <row r="189" spans="1:27" x14ac:dyDescent="0.2">
      <c r="A189">
        <v>1993</v>
      </c>
      <c r="B189">
        <v>4</v>
      </c>
      <c r="C189" s="1">
        <v>10833.986999999999</v>
      </c>
      <c r="D189" s="8">
        <v>10998.28839890448</v>
      </c>
      <c r="E189" s="2">
        <f t="shared" si="25"/>
        <v>-1.4938815290645335</v>
      </c>
      <c r="F189" s="1">
        <v>145.96700000000001</v>
      </c>
      <c r="G189" s="1">
        <v>153.86699999999999</v>
      </c>
      <c r="H189" s="9">
        <v>2.99</v>
      </c>
      <c r="I189" s="7">
        <f t="shared" si="27"/>
        <v>2.99</v>
      </c>
      <c r="J189" s="1">
        <v>4552.6509999999998</v>
      </c>
      <c r="K189" s="1">
        <v>64.738</v>
      </c>
      <c r="L189" s="10">
        <v>101.84632999999999</v>
      </c>
      <c r="M189" s="2">
        <f t="shared" si="23"/>
        <v>69.04936625600611</v>
      </c>
      <c r="N189" s="1">
        <v>1136.53</v>
      </c>
      <c r="O189" s="2">
        <f t="shared" si="24"/>
        <v>17.23757789273516</v>
      </c>
      <c r="P189" s="2">
        <f t="shared" si="22"/>
        <v>10637.582129861725</v>
      </c>
      <c r="Q189" s="10">
        <v>101.04458</v>
      </c>
      <c r="R189" s="10">
        <v>102.70744999999999</v>
      </c>
      <c r="S189" s="2">
        <f t="shared" si="26"/>
        <v>101.89892113069759</v>
      </c>
      <c r="T189" s="1">
        <v>78.549000000000007</v>
      </c>
      <c r="U189" s="13">
        <v>2.29967317684866</v>
      </c>
      <c r="V189" s="11">
        <v>6.6</v>
      </c>
      <c r="W189" s="1">
        <v>2999.6759999999999</v>
      </c>
      <c r="X189" s="2">
        <f t="shared" si="28"/>
        <v>42.129855199868238</v>
      </c>
      <c r="Y189">
        <v>402113</v>
      </c>
      <c r="Z189">
        <v>18707265</v>
      </c>
      <c r="AA189" s="2">
        <f t="shared" si="29"/>
        <v>5.6475974285171517</v>
      </c>
    </row>
    <row r="190" spans="1:27" x14ac:dyDescent="0.2">
      <c r="A190">
        <v>1994</v>
      </c>
      <c r="B190">
        <v>1</v>
      </c>
      <c r="C190" s="1">
        <v>10939.116</v>
      </c>
      <c r="D190" s="8">
        <v>11068.947189839349</v>
      </c>
      <c r="E190" s="2">
        <f t="shared" si="25"/>
        <v>-1.1729316945203849</v>
      </c>
      <c r="F190" s="1">
        <v>146.69999999999999</v>
      </c>
      <c r="G190" s="1">
        <v>154.86699999999999</v>
      </c>
      <c r="H190" s="9">
        <v>3.21</v>
      </c>
      <c r="I190" s="7">
        <f t="shared" si="27"/>
        <v>3.21</v>
      </c>
      <c r="J190" s="1">
        <v>4621.223</v>
      </c>
      <c r="K190" s="1">
        <v>65.048000000000002</v>
      </c>
      <c r="L190" s="10">
        <v>102.08808000000001</v>
      </c>
      <c r="M190" s="2">
        <f t="shared" si="23"/>
        <v>69.590177163525809</v>
      </c>
      <c r="N190" s="1">
        <v>1156.3119999999999</v>
      </c>
      <c r="O190" s="2">
        <f t="shared" si="24"/>
        <v>17.412697231081655</v>
      </c>
      <c r="P190" s="2">
        <f t="shared" si="22"/>
        <v>10715.37049183411</v>
      </c>
      <c r="Q190" s="10">
        <v>100.92559</v>
      </c>
      <c r="R190" s="10">
        <v>103.42126</v>
      </c>
      <c r="S190" s="2">
        <f t="shared" si="26"/>
        <v>102.24358890914003</v>
      </c>
      <c r="T190" s="1">
        <v>77.869</v>
      </c>
      <c r="U190" s="13">
        <v>2.2410947769880001</v>
      </c>
      <c r="V190" s="11">
        <v>6.6</v>
      </c>
      <c r="W190" s="1">
        <v>3042.085</v>
      </c>
      <c r="X190" s="2">
        <f t="shared" si="28"/>
        <v>42.250424929904106</v>
      </c>
      <c r="Y190">
        <v>399119</v>
      </c>
      <c r="Z190">
        <v>18948183</v>
      </c>
      <c r="AA190" s="2">
        <f t="shared" si="29"/>
        <v>5.5432203069928674</v>
      </c>
    </row>
    <row r="191" spans="1:27" x14ac:dyDescent="0.2">
      <c r="A191">
        <v>1994</v>
      </c>
      <c r="B191">
        <v>2</v>
      </c>
      <c r="C191" s="1">
        <v>11087.361000000001</v>
      </c>
      <c r="D191" s="8">
        <v>11140.34352110178</v>
      </c>
      <c r="E191" s="2">
        <f t="shared" si="25"/>
        <v>-0.47559144833748679</v>
      </c>
      <c r="F191" s="1">
        <v>147.53299999999999</v>
      </c>
      <c r="G191" s="1">
        <v>155.93299999999999</v>
      </c>
      <c r="H191" s="9">
        <v>3.94</v>
      </c>
      <c r="I191" s="7">
        <f t="shared" si="27"/>
        <v>3.94</v>
      </c>
      <c r="J191" s="1">
        <v>4683.1629999999996</v>
      </c>
      <c r="K191" s="1">
        <v>65.361999999999995</v>
      </c>
      <c r="L191" s="10">
        <v>102.31542</v>
      </c>
      <c r="M191" s="2">
        <f t="shared" si="23"/>
        <v>70.028181699640712</v>
      </c>
      <c r="N191" s="1">
        <v>1183.538</v>
      </c>
      <c r="O191" s="2">
        <f t="shared" si="24"/>
        <v>17.697657355174137</v>
      </c>
      <c r="P191" s="2">
        <f t="shared" si="22"/>
        <v>10836.451631630893</v>
      </c>
      <c r="Q191" s="10">
        <v>101.56834000000001</v>
      </c>
      <c r="R191" s="10">
        <v>103.93161000000001</v>
      </c>
      <c r="S191" s="2">
        <f t="shared" si="26"/>
        <v>103.17272901022544</v>
      </c>
      <c r="T191" s="1">
        <v>78.100999999999999</v>
      </c>
      <c r="U191" s="13">
        <v>2.3963082948213801</v>
      </c>
      <c r="V191" s="11">
        <v>6.2</v>
      </c>
      <c r="W191" s="1">
        <v>3082.4110000000001</v>
      </c>
      <c r="X191" s="2">
        <f t="shared" si="28"/>
        <v>42.331789742972589</v>
      </c>
      <c r="Y191">
        <v>414315</v>
      </c>
      <c r="Z191">
        <v>19143627</v>
      </c>
      <c r="AA191" s="2">
        <f t="shared" si="29"/>
        <v>5.6899276142473179</v>
      </c>
    </row>
    <row r="192" spans="1:27" x14ac:dyDescent="0.2">
      <c r="A192">
        <v>1994</v>
      </c>
      <c r="B192">
        <v>3</v>
      </c>
      <c r="C192" s="1">
        <v>11152.175999999999</v>
      </c>
      <c r="D192" s="8">
        <v>11213.206264654</v>
      </c>
      <c r="E192" s="2">
        <f t="shared" si="25"/>
        <v>-0.54427131021729247</v>
      </c>
      <c r="F192" s="1">
        <v>148.9</v>
      </c>
      <c r="G192" s="1">
        <v>157.1</v>
      </c>
      <c r="H192" s="9">
        <v>4.49</v>
      </c>
      <c r="I192" s="7">
        <f t="shared" si="27"/>
        <v>4.49</v>
      </c>
      <c r="J192" s="1">
        <v>4752.7610000000004</v>
      </c>
      <c r="K192" s="1">
        <v>65.736999999999995</v>
      </c>
      <c r="L192" s="10">
        <v>102.59031</v>
      </c>
      <c r="M192" s="2">
        <f t="shared" si="23"/>
        <v>70.474134825784176</v>
      </c>
      <c r="N192" s="1">
        <v>1198.5260000000001</v>
      </c>
      <c r="O192" s="2">
        <f t="shared" si="24"/>
        <v>17.771792630895561</v>
      </c>
      <c r="P192" s="2">
        <f t="shared" si="22"/>
        <v>10870.593918665416</v>
      </c>
      <c r="Q192" s="10">
        <v>101.57907</v>
      </c>
      <c r="R192" s="10">
        <v>104.48181</v>
      </c>
      <c r="S192" s="2">
        <f t="shared" si="26"/>
        <v>103.45192534964266</v>
      </c>
      <c r="T192" s="1">
        <v>77.489000000000004</v>
      </c>
      <c r="U192" s="13">
        <v>2.2684069523352299</v>
      </c>
      <c r="V192" s="11">
        <v>6</v>
      </c>
      <c r="W192" s="1">
        <v>3118.9549999999999</v>
      </c>
      <c r="X192" s="2">
        <f t="shared" si="28"/>
        <v>42.312571245901466</v>
      </c>
      <c r="Y192">
        <v>411285</v>
      </c>
      <c r="Z192">
        <v>19290546</v>
      </c>
      <c r="AA192" s="2">
        <f t="shared" si="29"/>
        <v>5.5796014578185913</v>
      </c>
    </row>
    <row r="193" spans="1:27" x14ac:dyDescent="0.2">
      <c r="A193">
        <v>1994</v>
      </c>
      <c r="B193">
        <v>4</v>
      </c>
      <c r="C193" s="1">
        <v>11279.932000000001</v>
      </c>
      <c r="D193" s="8">
        <v>11287.17002885369</v>
      </c>
      <c r="E193" s="2">
        <f t="shared" si="25"/>
        <v>-6.4126161253763581E-2</v>
      </c>
      <c r="F193" s="1">
        <v>149.767</v>
      </c>
      <c r="G193" s="1">
        <v>158.1</v>
      </c>
      <c r="H193" s="9">
        <v>5.17</v>
      </c>
      <c r="I193" s="7">
        <f t="shared" si="27"/>
        <v>5.17</v>
      </c>
      <c r="J193" s="1">
        <v>4826.7129999999997</v>
      </c>
      <c r="K193" s="1">
        <v>66.093000000000004</v>
      </c>
      <c r="L193" s="10">
        <v>102.87701</v>
      </c>
      <c r="M193" s="2">
        <f t="shared" si="23"/>
        <v>70.986812793078357</v>
      </c>
      <c r="N193" s="1">
        <v>1232.424</v>
      </c>
      <c r="O193" s="2">
        <f t="shared" si="24"/>
        <v>18.125347782164962</v>
      </c>
      <c r="P193" s="2">
        <f t="shared" si="22"/>
        <v>10964.482735258345</v>
      </c>
      <c r="Q193" s="10">
        <v>101.43472</v>
      </c>
      <c r="R193" s="10">
        <v>105.50306999999999</v>
      </c>
      <c r="S193" s="2">
        <f t="shared" si="26"/>
        <v>104.0239638048423</v>
      </c>
      <c r="T193" s="1">
        <v>77.727000000000004</v>
      </c>
      <c r="U193" s="13">
        <v>2.2974023361545401</v>
      </c>
      <c r="V193" s="11">
        <v>5.6</v>
      </c>
      <c r="W193" s="1">
        <v>3166.4430000000002</v>
      </c>
      <c r="X193" s="2">
        <f t="shared" si="28"/>
        <v>42.445449985640629</v>
      </c>
      <c r="Y193">
        <v>429408</v>
      </c>
      <c r="Z193">
        <v>19570998</v>
      </c>
      <c r="AA193" s="2">
        <f t="shared" si="29"/>
        <v>5.7561168122824169</v>
      </c>
    </row>
    <row r="194" spans="1:27" x14ac:dyDescent="0.2">
      <c r="A194">
        <v>1995</v>
      </c>
      <c r="B194">
        <v>1</v>
      </c>
      <c r="C194" s="1">
        <v>11319.950999999999</v>
      </c>
      <c r="D194" s="8">
        <v>11361.822811563519</v>
      </c>
      <c r="E194" s="2">
        <f t="shared" si="25"/>
        <v>-0.36853075653411338</v>
      </c>
      <c r="F194" s="1">
        <v>150.86699999999999</v>
      </c>
      <c r="G194" s="1">
        <v>159.43299999999999</v>
      </c>
      <c r="H194" s="9">
        <v>5.81</v>
      </c>
      <c r="I194" s="7">
        <f t="shared" si="27"/>
        <v>5.81</v>
      </c>
      <c r="J194" s="1">
        <v>4862.4359999999997</v>
      </c>
      <c r="K194" s="1">
        <v>66.451999999999998</v>
      </c>
      <c r="L194" s="10">
        <v>103.02348000000001</v>
      </c>
      <c r="M194" s="2">
        <f t="shared" si="23"/>
        <v>71.024735659254588</v>
      </c>
      <c r="N194" s="1">
        <v>1266.4069999999999</v>
      </c>
      <c r="O194" s="2">
        <f t="shared" si="24"/>
        <v>18.498181243317056</v>
      </c>
      <c r="P194" s="2">
        <f t="shared" si="22"/>
        <v>10987.738911556859</v>
      </c>
      <c r="Q194" s="10">
        <v>101.01727</v>
      </c>
      <c r="R194" s="10">
        <v>105.84133</v>
      </c>
      <c r="S194" s="2">
        <f t="shared" si="26"/>
        <v>103.78024708318044</v>
      </c>
      <c r="T194" s="1">
        <v>77.718000000000004</v>
      </c>
      <c r="U194" s="13">
        <v>2.2160827409289201</v>
      </c>
      <c r="V194" s="11">
        <v>5.5</v>
      </c>
      <c r="W194" s="1">
        <v>3204.2689999999998</v>
      </c>
      <c r="X194" s="2">
        <f t="shared" si="28"/>
        <v>42.439758082327025</v>
      </c>
      <c r="Y194">
        <v>427272</v>
      </c>
      <c r="Z194">
        <v>19692578</v>
      </c>
      <c r="AA194" s="2">
        <f t="shared" si="29"/>
        <v>5.6591129881267879</v>
      </c>
    </row>
    <row r="195" spans="1:27" x14ac:dyDescent="0.2">
      <c r="A195">
        <v>1995</v>
      </c>
      <c r="B195">
        <v>2</v>
      </c>
      <c r="C195" s="1">
        <v>11353.721</v>
      </c>
      <c r="D195" s="8">
        <v>11437.846726697</v>
      </c>
      <c r="E195" s="2">
        <f t="shared" si="25"/>
        <v>-0.73550318261078607</v>
      </c>
      <c r="F195" s="1">
        <v>152.1</v>
      </c>
      <c r="G195" s="1">
        <v>160.733</v>
      </c>
      <c r="H195" s="9">
        <v>6.02</v>
      </c>
      <c r="I195" s="7">
        <f t="shared" si="27"/>
        <v>6.02</v>
      </c>
      <c r="J195" s="1">
        <v>4933.6090000000004</v>
      </c>
      <c r="K195" s="1">
        <v>66.771000000000001</v>
      </c>
      <c r="L195" s="10">
        <v>103.23884</v>
      </c>
      <c r="M195" s="2">
        <f t="shared" si="23"/>
        <v>71.570447225370984</v>
      </c>
      <c r="N195" s="1">
        <v>1270.229</v>
      </c>
      <c r="O195" s="2">
        <f t="shared" si="24"/>
        <v>18.426846879968753</v>
      </c>
      <c r="P195" s="2">
        <f t="shared" si="22"/>
        <v>10997.528643289677</v>
      </c>
      <c r="Q195" s="10">
        <v>100.46426</v>
      </c>
      <c r="R195" s="10">
        <v>105.65539</v>
      </c>
      <c r="S195" s="2">
        <f t="shared" si="26"/>
        <v>102.8158643719883</v>
      </c>
      <c r="T195" s="1">
        <v>77.766000000000005</v>
      </c>
      <c r="U195" s="13">
        <v>2.1677707786383298</v>
      </c>
      <c r="V195" s="11">
        <v>5.7</v>
      </c>
      <c r="W195" s="1">
        <v>3245.2190000000001</v>
      </c>
      <c r="X195" s="2">
        <f t="shared" si="28"/>
        <v>42.492458312377401</v>
      </c>
      <c r="Y195">
        <v>445752</v>
      </c>
      <c r="Z195">
        <v>19857336</v>
      </c>
      <c r="AA195" s="2">
        <f t="shared" si="29"/>
        <v>5.8366163509023119</v>
      </c>
    </row>
    <row r="196" spans="1:27" x14ac:dyDescent="0.2">
      <c r="A196">
        <v>1995</v>
      </c>
      <c r="B196">
        <v>3</v>
      </c>
      <c r="C196" s="1">
        <v>11450.31</v>
      </c>
      <c r="D196" s="8">
        <v>11514.70412254511</v>
      </c>
      <c r="E196" s="2">
        <f t="shared" si="25"/>
        <v>-0.55923384448091085</v>
      </c>
      <c r="F196" s="1">
        <v>152.86699999999999</v>
      </c>
      <c r="G196" s="1">
        <v>161.80000000000001</v>
      </c>
      <c r="H196" s="9">
        <v>5.8</v>
      </c>
      <c r="I196" s="7">
        <f t="shared" si="27"/>
        <v>5.8</v>
      </c>
      <c r="J196" s="1">
        <v>4998.6620000000003</v>
      </c>
      <c r="K196" s="1">
        <v>67.099999999999994</v>
      </c>
      <c r="L196" s="10">
        <v>103.50506</v>
      </c>
      <c r="M196" s="2">
        <f t="shared" si="23"/>
        <v>71.973010690162127</v>
      </c>
      <c r="N196" s="1">
        <v>1291.922</v>
      </c>
      <c r="O196" s="2">
        <f t="shared" si="24"/>
        <v>18.601680993204912</v>
      </c>
      <c r="P196" s="2">
        <f t="shared" si="22"/>
        <v>11062.560612978728</v>
      </c>
      <c r="Q196" s="10">
        <v>101.00557000000001</v>
      </c>
      <c r="R196" s="10">
        <v>105.91339000000001</v>
      </c>
      <c r="S196" s="2">
        <f t="shared" si="26"/>
        <v>103.35574248816725</v>
      </c>
      <c r="T196" s="1">
        <v>77.840999999999994</v>
      </c>
      <c r="U196" s="13">
        <v>2.2070025979383598</v>
      </c>
      <c r="V196" s="11">
        <v>5.7</v>
      </c>
      <c r="W196" s="1">
        <v>3286.3339999999998</v>
      </c>
      <c r="X196" s="2">
        <f t="shared" si="28"/>
        <v>42.534016660543948</v>
      </c>
      <c r="Y196">
        <v>430088</v>
      </c>
      <c r="Z196">
        <v>20058453</v>
      </c>
      <c r="AA196" s="2">
        <f t="shared" si="29"/>
        <v>5.5664975493969964</v>
      </c>
    </row>
    <row r="197" spans="1:27" x14ac:dyDescent="0.2">
      <c r="A197">
        <v>1995</v>
      </c>
      <c r="B197">
        <v>4</v>
      </c>
      <c r="C197" s="1">
        <v>11528.066999999999</v>
      </c>
      <c r="D197" s="8">
        <v>11593.611621701009</v>
      </c>
      <c r="E197" s="2">
        <f t="shared" si="25"/>
        <v>-0.56535119374124809</v>
      </c>
      <c r="F197" s="1">
        <v>153.69999999999999</v>
      </c>
      <c r="G197" s="1">
        <v>162.93299999999999</v>
      </c>
      <c r="H197" s="9">
        <v>5.72</v>
      </c>
      <c r="I197" s="7">
        <f t="shared" si="27"/>
        <v>5.72</v>
      </c>
      <c r="J197" s="1">
        <v>5055.6549999999997</v>
      </c>
      <c r="K197" s="1">
        <v>67.423000000000002</v>
      </c>
      <c r="L197" s="10">
        <v>103.78863</v>
      </c>
      <c r="M197" s="2">
        <f t="shared" si="23"/>
        <v>72.246960042389517</v>
      </c>
      <c r="N197" s="1">
        <v>1316.7049999999999</v>
      </c>
      <c r="O197" s="2">
        <f t="shared" si="24"/>
        <v>18.816144203394913</v>
      </c>
      <c r="P197" s="2">
        <f t="shared" si="22"/>
        <v>11107.254233917529</v>
      </c>
      <c r="Q197" s="10">
        <v>100.97631</v>
      </c>
      <c r="R197" s="10">
        <v>106.15725999999999</v>
      </c>
      <c r="S197" s="2">
        <f t="shared" si="26"/>
        <v>103.28075815732994</v>
      </c>
      <c r="T197" s="1">
        <v>78.078999999999994</v>
      </c>
      <c r="U197" s="13">
        <v>2.2621449179093598</v>
      </c>
      <c r="V197" s="11">
        <v>5.6</v>
      </c>
      <c r="W197" s="1">
        <v>3320.5079999999998</v>
      </c>
      <c r="X197" s="2">
        <f t="shared" si="28"/>
        <v>42.479335115643082</v>
      </c>
      <c r="Y197">
        <v>448317</v>
      </c>
      <c r="Z197">
        <v>20343999</v>
      </c>
      <c r="AA197" s="2">
        <f t="shared" si="29"/>
        <v>5.7353296787840176</v>
      </c>
    </row>
    <row r="198" spans="1:27" x14ac:dyDescent="0.2">
      <c r="A198">
        <v>1996</v>
      </c>
      <c r="B198">
        <v>1</v>
      </c>
      <c r="C198" s="1">
        <v>11614.418</v>
      </c>
      <c r="D198" s="8">
        <v>11674.216233014649</v>
      </c>
      <c r="E198" s="2">
        <f t="shared" si="25"/>
        <v>-0.51222481938907327</v>
      </c>
      <c r="F198" s="1">
        <v>155.06700000000001</v>
      </c>
      <c r="G198" s="1">
        <v>164.03299999999999</v>
      </c>
      <c r="H198" s="9">
        <v>5.36</v>
      </c>
      <c r="I198" s="7">
        <f t="shared" si="27"/>
        <v>5.36</v>
      </c>
      <c r="J198" s="1">
        <v>5130.6149999999998</v>
      </c>
      <c r="K198" s="1">
        <v>67.747</v>
      </c>
      <c r="L198" s="10">
        <v>104.00955</v>
      </c>
      <c r="M198" s="2">
        <f t="shared" si="23"/>
        <v>72.812533207110135</v>
      </c>
      <c r="N198" s="1">
        <v>1348.472</v>
      </c>
      <c r="O198" s="2">
        <f t="shared" si="24"/>
        <v>19.137211090455672</v>
      </c>
      <c r="P198" s="2">
        <f t="shared" ref="P198:P261" si="30">C198/(L198/100)</f>
        <v>11166.68421313235</v>
      </c>
      <c r="Q198" s="10">
        <v>100.46914</v>
      </c>
      <c r="R198" s="10">
        <v>106.42910999999999</v>
      </c>
      <c r="S198" s="2">
        <f t="shared" si="26"/>
        <v>102.80633992422231</v>
      </c>
      <c r="T198" s="1">
        <v>78.325000000000003</v>
      </c>
      <c r="U198" s="13">
        <v>2.2617581274575498</v>
      </c>
      <c r="V198" s="11">
        <v>5.5</v>
      </c>
      <c r="W198" s="1">
        <v>3397.0729999999999</v>
      </c>
      <c r="X198" s="2">
        <f t="shared" si="28"/>
        <v>42.952364655042338</v>
      </c>
      <c r="Y198">
        <v>436051</v>
      </c>
      <c r="Z198">
        <v>20621316</v>
      </c>
      <c r="AA198" s="2">
        <f t="shared" si="29"/>
        <v>5.5133997886403581</v>
      </c>
    </row>
    <row r="199" spans="1:27" x14ac:dyDescent="0.2">
      <c r="A199">
        <v>1996</v>
      </c>
      <c r="B199">
        <v>2</v>
      </c>
      <c r="C199" s="1">
        <v>11808.14</v>
      </c>
      <c r="D199" s="8">
        <v>11760.113983771351</v>
      </c>
      <c r="E199" s="2">
        <f t="shared" si="25"/>
        <v>0.4083805335128865</v>
      </c>
      <c r="F199" s="1">
        <v>156.4</v>
      </c>
      <c r="G199" s="1">
        <v>165</v>
      </c>
      <c r="H199" s="9">
        <v>5.24</v>
      </c>
      <c r="I199" s="7">
        <f t="shared" si="27"/>
        <v>5.24</v>
      </c>
      <c r="J199" s="1">
        <v>5220.4989999999998</v>
      </c>
      <c r="K199" s="1">
        <v>68.028000000000006</v>
      </c>
      <c r="L199" s="10">
        <v>104.27160000000001</v>
      </c>
      <c r="M199" s="2">
        <f t="shared" si="23"/>
        <v>73.59668894582677</v>
      </c>
      <c r="N199" s="1">
        <v>1387.867</v>
      </c>
      <c r="O199" s="2">
        <f t="shared" si="24"/>
        <v>19.565642268522179</v>
      </c>
      <c r="P199" s="2">
        <f t="shared" si="30"/>
        <v>11324.406645721367</v>
      </c>
      <c r="Q199" s="10">
        <v>100.77246</v>
      </c>
      <c r="R199" s="10">
        <v>107.05475</v>
      </c>
      <c r="S199" s="2">
        <f t="shared" si="26"/>
        <v>103.4622132218648</v>
      </c>
      <c r="T199" s="1">
        <v>78.384</v>
      </c>
      <c r="U199" s="13">
        <v>2.4960998863796302</v>
      </c>
      <c r="V199" s="11">
        <v>5.5</v>
      </c>
      <c r="W199" s="1">
        <v>3449.8159999999998</v>
      </c>
      <c r="X199" s="2">
        <f t="shared" si="28"/>
        <v>43.121781824717232</v>
      </c>
      <c r="Y199">
        <v>445266</v>
      </c>
      <c r="Z199">
        <v>20825321</v>
      </c>
      <c r="AA199" s="2">
        <f t="shared" si="29"/>
        <v>5.5657064915823184</v>
      </c>
    </row>
    <row r="200" spans="1:27" x14ac:dyDescent="0.2">
      <c r="A200">
        <v>1996</v>
      </c>
      <c r="B200">
        <v>3</v>
      </c>
      <c r="C200" s="1">
        <v>11914.063</v>
      </c>
      <c r="D200" s="8">
        <v>11852.4657305572</v>
      </c>
      <c r="E200" s="2">
        <f t="shared" si="25"/>
        <v>0.51970004253203417</v>
      </c>
      <c r="F200" s="1">
        <v>157.30000000000001</v>
      </c>
      <c r="G200" s="1">
        <v>166.06700000000001</v>
      </c>
      <c r="H200" s="9">
        <v>5.31</v>
      </c>
      <c r="I200" s="7">
        <f t="shared" si="27"/>
        <v>5.31</v>
      </c>
      <c r="J200" s="1">
        <v>5274.5050000000001</v>
      </c>
      <c r="K200" s="1">
        <v>68.251000000000005</v>
      </c>
      <c r="L200" s="10">
        <v>104.56854</v>
      </c>
      <c r="M200" s="2">
        <f t="shared" si="23"/>
        <v>73.904629652373671</v>
      </c>
      <c r="N200" s="1">
        <v>1423.28</v>
      </c>
      <c r="O200" s="2">
        <f t="shared" si="24"/>
        <v>19.942531344956613</v>
      </c>
      <c r="P200" s="2">
        <f t="shared" si="30"/>
        <v>11393.544368124485</v>
      </c>
      <c r="Q200" s="10">
        <v>100.96656</v>
      </c>
      <c r="R200" s="10">
        <v>107.85023</v>
      </c>
      <c r="S200" s="2">
        <f t="shared" si="26"/>
        <v>104.135208527429</v>
      </c>
      <c r="T200" s="1">
        <v>78.572999999999993</v>
      </c>
      <c r="U200" s="13">
        <v>2.5096205731652899</v>
      </c>
      <c r="V200" s="11">
        <v>5.3</v>
      </c>
      <c r="W200" s="1">
        <v>3490.8229999999999</v>
      </c>
      <c r="X200" s="2">
        <f t="shared" si="28"/>
        <v>43.152911387436014</v>
      </c>
      <c r="Y200">
        <v>447774</v>
      </c>
      <c r="Z200">
        <v>21092702</v>
      </c>
      <c r="AA200" s="2">
        <f t="shared" si="29"/>
        <v>5.5352997684493799</v>
      </c>
    </row>
    <row r="201" spans="1:27" x14ac:dyDescent="0.2">
      <c r="A201">
        <v>1996</v>
      </c>
      <c r="B201">
        <v>4</v>
      </c>
      <c r="C201" s="1">
        <v>12037.775</v>
      </c>
      <c r="D201" s="8">
        <v>11951.07790382539</v>
      </c>
      <c r="E201" s="2">
        <f t="shared" si="25"/>
        <v>0.72543327783729517</v>
      </c>
      <c r="F201" s="1">
        <v>158.667</v>
      </c>
      <c r="G201" s="1">
        <v>167.13300000000001</v>
      </c>
      <c r="H201" s="9">
        <v>5.28</v>
      </c>
      <c r="I201" s="7">
        <f t="shared" si="27"/>
        <v>5.28</v>
      </c>
      <c r="J201" s="1">
        <v>5352.7629999999999</v>
      </c>
      <c r="K201" s="1">
        <v>68.614999999999995</v>
      </c>
      <c r="L201" s="10">
        <v>104.88491</v>
      </c>
      <c r="M201" s="2">
        <f t="shared" si="23"/>
        <v>74.378246822799042</v>
      </c>
      <c r="N201" s="1">
        <v>1445.403</v>
      </c>
      <c r="O201" s="2">
        <f t="shared" si="24"/>
        <v>20.084308065276606</v>
      </c>
      <c r="P201" s="2">
        <f t="shared" si="30"/>
        <v>11477.127644005224</v>
      </c>
      <c r="Q201" s="10">
        <v>101.14699</v>
      </c>
      <c r="R201" s="10">
        <v>108.37752999999999</v>
      </c>
      <c r="S201" s="2">
        <f t="shared" si="26"/>
        <v>104.51513895692621</v>
      </c>
      <c r="T201" s="1">
        <v>78.405000000000001</v>
      </c>
      <c r="U201" s="13">
        <v>2.6405924681311901</v>
      </c>
      <c r="V201" s="11">
        <v>5.3</v>
      </c>
      <c r="W201" s="1">
        <v>3538.6309999999999</v>
      </c>
      <c r="X201" s="2">
        <f t="shared" si="28"/>
        <v>43.152815130673204</v>
      </c>
      <c r="Y201">
        <v>470824</v>
      </c>
      <c r="Z201">
        <v>21336331</v>
      </c>
      <c r="AA201" s="2">
        <f t="shared" si="29"/>
        <v>5.7415935798573177</v>
      </c>
    </row>
    <row r="202" spans="1:27" x14ac:dyDescent="0.2">
      <c r="A202">
        <v>1997</v>
      </c>
      <c r="B202">
        <v>1</v>
      </c>
      <c r="C202" s="1">
        <v>12115.472</v>
      </c>
      <c r="D202" s="8">
        <v>12055.79474049288</v>
      </c>
      <c r="E202" s="2">
        <f t="shared" si="25"/>
        <v>0.49500892136689068</v>
      </c>
      <c r="F202" s="1">
        <v>159.63300000000001</v>
      </c>
      <c r="G202" s="1">
        <v>168.1</v>
      </c>
      <c r="H202" s="9">
        <v>5.28</v>
      </c>
      <c r="I202" s="7">
        <f t="shared" si="27"/>
        <v>5.28</v>
      </c>
      <c r="J202" s="1">
        <v>5433.1049999999996</v>
      </c>
      <c r="K202" s="1">
        <v>69.025000000000006</v>
      </c>
      <c r="L202" s="10">
        <v>105.37343</v>
      </c>
      <c r="M202" s="2">
        <f t="shared" si="23"/>
        <v>74.698273829599785</v>
      </c>
      <c r="N202" s="1">
        <v>1472.6590000000001</v>
      </c>
      <c r="O202" s="2">
        <f t="shared" si="24"/>
        <v>20.247185585337409</v>
      </c>
      <c r="P202" s="2">
        <f t="shared" si="30"/>
        <v>11497.65363052147</v>
      </c>
      <c r="Q202" s="10">
        <v>101.23477</v>
      </c>
      <c r="R202" s="10">
        <v>108.9331</v>
      </c>
      <c r="S202" s="2">
        <f t="shared" si="26"/>
        <v>104.65462995640361</v>
      </c>
      <c r="T202" s="1">
        <v>78.863</v>
      </c>
      <c r="U202" s="13">
        <v>2.55752274867374</v>
      </c>
      <c r="V202" s="11">
        <v>5.2</v>
      </c>
      <c r="W202" s="1">
        <v>3590.8910000000001</v>
      </c>
      <c r="X202" s="2">
        <f t="shared" si="28"/>
        <v>43.151903909717795</v>
      </c>
      <c r="Y202">
        <v>461468</v>
      </c>
      <c r="Z202">
        <v>21616799</v>
      </c>
      <c r="AA202" s="2">
        <f t="shared" si="29"/>
        <v>5.5454823867974978</v>
      </c>
    </row>
    <row r="203" spans="1:27" x14ac:dyDescent="0.2">
      <c r="A203">
        <v>1997</v>
      </c>
      <c r="B203">
        <v>2</v>
      </c>
      <c r="C203" s="1">
        <v>12317.221</v>
      </c>
      <c r="D203" s="8">
        <v>12165.99189198605</v>
      </c>
      <c r="E203" s="2">
        <f t="shared" si="25"/>
        <v>1.2430479105741243</v>
      </c>
      <c r="F203" s="1">
        <v>160</v>
      </c>
      <c r="G203" s="1">
        <v>169.167</v>
      </c>
      <c r="H203" s="9">
        <v>5.52</v>
      </c>
      <c r="I203" s="7">
        <f t="shared" si="27"/>
        <v>5.52</v>
      </c>
      <c r="J203" s="1">
        <v>5471.2669999999998</v>
      </c>
      <c r="K203" s="1">
        <v>69.162000000000006</v>
      </c>
      <c r="L203" s="10">
        <v>105.60234</v>
      </c>
      <c r="M203" s="2">
        <f t="shared" si="23"/>
        <v>74.911212032263478</v>
      </c>
      <c r="N203" s="1">
        <v>1501.8430000000001</v>
      </c>
      <c r="O203" s="2">
        <f t="shared" si="24"/>
        <v>20.562856722614832</v>
      </c>
      <c r="P203" s="2">
        <f t="shared" si="30"/>
        <v>11663.776579193227</v>
      </c>
      <c r="Q203" s="10">
        <v>101.14699</v>
      </c>
      <c r="R203" s="10">
        <v>109.6486</v>
      </c>
      <c r="S203" s="2">
        <f t="shared" si="26"/>
        <v>105.02253877815586</v>
      </c>
      <c r="T203" s="1">
        <v>79.391999999999996</v>
      </c>
      <c r="U203" s="13">
        <v>2.82917326861135</v>
      </c>
      <c r="V203" s="11">
        <v>5</v>
      </c>
      <c r="W203" s="1">
        <v>3636.2919999999999</v>
      </c>
      <c r="X203" s="2">
        <f t="shared" si="28"/>
        <v>43.215912174409638</v>
      </c>
      <c r="Y203">
        <v>482740</v>
      </c>
      <c r="Z203">
        <v>21565602</v>
      </c>
      <c r="AA203" s="2">
        <f t="shared" si="29"/>
        <v>5.737176619224889</v>
      </c>
    </row>
    <row r="204" spans="1:27" x14ac:dyDescent="0.2">
      <c r="A204">
        <v>1997</v>
      </c>
      <c r="B204">
        <v>3</v>
      </c>
      <c r="C204" s="1">
        <v>12471.01</v>
      </c>
      <c r="D204" s="8">
        <v>12282.139623590059</v>
      </c>
      <c r="E204" s="2">
        <f t="shared" si="25"/>
        <v>1.5377644465723428</v>
      </c>
      <c r="F204" s="1">
        <v>160.80000000000001</v>
      </c>
      <c r="G204" s="1">
        <v>169.9</v>
      </c>
      <c r="H204" s="9">
        <v>5.53</v>
      </c>
      <c r="I204" s="7">
        <f t="shared" si="27"/>
        <v>5.53</v>
      </c>
      <c r="J204" s="1">
        <v>5579.1790000000001</v>
      </c>
      <c r="K204" s="1">
        <v>69.463999999999999</v>
      </c>
      <c r="L204" s="10">
        <v>105.87896000000001</v>
      </c>
      <c r="M204" s="2">
        <f t="shared" si="23"/>
        <v>75.857904323063522</v>
      </c>
      <c r="N204" s="1">
        <v>1557.316</v>
      </c>
      <c r="O204" s="2">
        <f t="shared" si="24"/>
        <v>21.174213648419595</v>
      </c>
      <c r="P204" s="2">
        <f t="shared" si="30"/>
        <v>11778.553548315926</v>
      </c>
      <c r="Q204" s="10">
        <v>101.26306</v>
      </c>
      <c r="R204" s="10">
        <v>110.16630000000001</v>
      </c>
      <c r="S204" s="2">
        <f t="shared" si="26"/>
        <v>105.36348909054264</v>
      </c>
      <c r="T204" s="1">
        <v>79.837000000000003</v>
      </c>
      <c r="U204" s="13">
        <v>2.8002490006107399</v>
      </c>
      <c r="V204" s="11">
        <v>4.9000000000000004</v>
      </c>
      <c r="W204" s="1">
        <v>3708.0590000000002</v>
      </c>
      <c r="X204" s="2">
        <f t="shared" si="28"/>
        <v>43.462311243346079</v>
      </c>
      <c r="Y204">
        <v>477306</v>
      </c>
      <c r="Z204">
        <v>21744168</v>
      </c>
      <c r="AA204" s="2">
        <f t="shared" si="29"/>
        <v>5.5945231535734843</v>
      </c>
    </row>
    <row r="205" spans="1:27" x14ac:dyDescent="0.2">
      <c r="A205">
        <v>1997</v>
      </c>
      <c r="B205">
        <v>4</v>
      </c>
      <c r="C205" s="1">
        <v>12577.495000000001</v>
      </c>
      <c r="D205" s="8">
        <v>12403.09148209846</v>
      </c>
      <c r="E205" s="2">
        <f t="shared" si="25"/>
        <v>1.4061294166318072</v>
      </c>
      <c r="F205" s="1">
        <v>161.667</v>
      </c>
      <c r="G205" s="1">
        <v>170.86699999999999</v>
      </c>
      <c r="H205" s="9">
        <v>5.51</v>
      </c>
      <c r="I205" s="7">
        <f t="shared" si="27"/>
        <v>5.51</v>
      </c>
      <c r="J205" s="1">
        <v>5663.61</v>
      </c>
      <c r="K205" s="1">
        <v>69.694999999999993</v>
      </c>
      <c r="L205" s="10">
        <v>106.17503000000001</v>
      </c>
      <c r="M205" s="2">
        <f t="shared" si="23"/>
        <v>76.53662811434674</v>
      </c>
      <c r="N205" s="1">
        <v>1566.877</v>
      </c>
      <c r="O205" s="2">
        <f t="shared" si="24"/>
        <v>21.174389170497836</v>
      </c>
      <c r="P205" s="2">
        <f t="shared" si="30"/>
        <v>11846.000891169984</v>
      </c>
      <c r="Q205" s="10">
        <v>101.11772999999999</v>
      </c>
      <c r="R205" s="10">
        <v>110.63539</v>
      </c>
      <c r="S205" s="2">
        <f t="shared" si="26"/>
        <v>105.3656353519721</v>
      </c>
      <c r="T205" s="1">
        <v>80.881</v>
      </c>
      <c r="U205" s="13">
        <v>2.81055018950636</v>
      </c>
      <c r="V205" s="11">
        <v>4.7</v>
      </c>
      <c r="W205" s="1">
        <v>3746.4450000000002</v>
      </c>
      <c r="X205" s="2">
        <f t="shared" si="28"/>
        <v>43.339888721318367</v>
      </c>
      <c r="Y205">
        <v>508892</v>
      </c>
      <c r="Z205">
        <v>22081136</v>
      </c>
      <c r="AA205" s="2">
        <f t="shared" si="29"/>
        <v>5.8870002498819938</v>
      </c>
    </row>
    <row r="206" spans="1:27" x14ac:dyDescent="0.2">
      <c r="A206">
        <v>1998</v>
      </c>
      <c r="B206">
        <v>1</v>
      </c>
      <c r="C206" s="1">
        <v>12703.742</v>
      </c>
      <c r="D206" s="8">
        <v>12528.53088861711</v>
      </c>
      <c r="E206" s="2">
        <f t="shared" si="25"/>
        <v>1.3984968624061178</v>
      </c>
      <c r="F206" s="1">
        <v>162</v>
      </c>
      <c r="G206" s="1">
        <v>171.9</v>
      </c>
      <c r="H206" s="9">
        <v>5.52</v>
      </c>
      <c r="I206" s="7">
        <f t="shared" si="27"/>
        <v>5.52</v>
      </c>
      <c r="J206" s="1">
        <v>5721.3419999999996</v>
      </c>
      <c r="K206" s="1">
        <v>69.793999999999997</v>
      </c>
      <c r="L206" s="10">
        <v>106.41435</v>
      </c>
      <c r="M206" s="2">
        <f t="shared" si="23"/>
        <v>77.033498738990744</v>
      </c>
      <c r="N206" s="1">
        <v>1607.2239999999999</v>
      </c>
      <c r="O206" s="2">
        <f t="shared" si="24"/>
        <v>21.640043188691685</v>
      </c>
      <c r="P206" s="2">
        <f t="shared" si="30"/>
        <v>11937.997084039889</v>
      </c>
      <c r="Q206" s="10">
        <v>101.20746</v>
      </c>
      <c r="R206" s="10">
        <v>110.87164</v>
      </c>
      <c r="S206" s="2">
        <f t="shared" si="26"/>
        <v>105.44665329849218</v>
      </c>
      <c r="T206" s="1">
        <v>82.105999999999995</v>
      </c>
      <c r="U206" s="13">
        <v>2.87135908694761</v>
      </c>
      <c r="V206" s="11">
        <v>4.5999999999999996</v>
      </c>
      <c r="W206" s="1">
        <v>3826.4769999999999</v>
      </c>
      <c r="X206" s="2">
        <f t="shared" si="28"/>
        <v>43.760358382386968</v>
      </c>
      <c r="Y206">
        <v>494458</v>
      </c>
      <c r="Z206">
        <v>22280176</v>
      </c>
      <c r="AA206" s="2">
        <f t="shared" si="29"/>
        <v>5.6547208528989712</v>
      </c>
    </row>
    <row r="207" spans="1:27" x14ac:dyDescent="0.2">
      <c r="A207">
        <v>1998</v>
      </c>
      <c r="B207">
        <v>2</v>
      </c>
      <c r="C207" s="1">
        <v>12821.339</v>
      </c>
      <c r="D207" s="8">
        <v>12658.992515858539</v>
      </c>
      <c r="E207" s="2">
        <f t="shared" si="25"/>
        <v>1.282459752923315</v>
      </c>
      <c r="F207" s="1">
        <v>162.53299999999999</v>
      </c>
      <c r="G207" s="1">
        <v>172.86699999999999</v>
      </c>
      <c r="H207" s="9">
        <v>5.5</v>
      </c>
      <c r="I207" s="7">
        <f t="shared" si="27"/>
        <v>5.5</v>
      </c>
      <c r="J207" s="1">
        <v>5832.5659999999998</v>
      </c>
      <c r="K207" s="1">
        <v>69.959000000000003</v>
      </c>
      <c r="L207" s="10">
        <v>106.67986999999999</v>
      </c>
      <c r="M207" s="2">
        <f t="shared" si="23"/>
        <v>78.150829330091767</v>
      </c>
      <c r="N207" s="1">
        <v>1658.434</v>
      </c>
      <c r="O207" s="2">
        <f t="shared" si="24"/>
        <v>22.221436069342619</v>
      </c>
      <c r="P207" s="2">
        <f t="shared" si="30"/>
        <v>12018.517645362712</v>
      </c>
      <c r="Q207" s="10">
        <v>101.03873</v>
      </c>
      <c r="R207" s="10">
        <v>111.27602</v>
      </c>
      <c r="S207" s="2">
        <f t="shared" si="26"/>
        <v>105.3918395312499</v>
      </c>
      <c r="T207" s="1">
        <v>82.915000000000006</v>
      </c>
      <c r="U207" s="13">
        <v>2.9472696966147298</v>
      </c>
      <c r="V207" s="11">
        <v>4.4000000000000004</v>
      </c>
      <c r="W207" s="1">
        <v>3893.335</v>
      </c>
      <c r="X207" s="2">
        <f t="shared" si="28"/>
        <v>43.962161550752874</v>
      </c>
      <c r="Y207">
        <v>515770</v>
      </c>
      <c r="Z207">
        <v>22722331</v>
      </c>
      <c r="AA207" s="2">
        <f t="shared" si="29"/>
        <v>5.8238923860987581</v>
      </c>
    </row>
    <row r="208" spans="1:27" x14ac:dyDescent="0.2">
      <c r="A208">
        <v>1998</v>
      </c>
      <c r="B208">
        <v>3</v>
      </c>
      <c r="C208" s="1">
        <v>12982.752</v>
      </c>
      <c r="D208" s="8">
        <v>12792.91991794816</v>
      </c>
      <c r="E208" s="2">
        <f t="shared" si="25"/>
        <v>1.4838839238375146</v>
      </c>
      <c r="F208" s="1">
        <v>163.36699999999999</v>
      </c>
      <c r="G208" s="1">
        <v>173.9</v>
      </c>
      <c r="H208" s="9">
        <v>5.53</v>
      </c>
      <c r="I208" s="7">
        <f t="shared" si="27"/>
        <v>5.53</v>
      </c>
      <c r="J208" s="1">
        <v>5926.8459999999995</v>
      </c>
      <c r="K208" s="1">
        <v>70.254999999999995</v>
      </c>
      <c r="L208" s="10">
        <v>106.98062</v>
      </c>
      <c r="M208" s="2">
        <f t="shared" si="23"/>
        <v>78.857189446395552</v>
      </c>
      <c r="N208" s="1">
        <v>1689.202</v>
      </c>
      <c r="O208" s="2">
        <f t="shared" si="24"/>
        <v>22.474976087995245</v>
      </c>
      <c r="P208" s="2">
        <f t="shared" si="30"/>
        <v>12135.611104142041</v>
      </c>
      <c r="Q208" s="10">
        <v>100.7354</v>
      </c>
      <c r="R208" s="10">
        <v>111.53797</v>
      </c>
      <c r="S208" s="2">
        <f t="shared" si="26"/>
        <v>105.02670505310213</v>
      </c>
      <c r="T208" s="1">
        <v>83.887</v>
      </c>
      <c r="U208" s="13">
        <v>3.13160662577212</v>
      </c>
      <c r="V208" s="11">
        <v>4.5</v>
      </c>
      <c r="W208" s="1">
        <v>3953.473</v>
      </c>
      <c r="X208" s="2">
        <f t="shared" si="28"/>
        <v>43.987761106280153</v>
      </c>
      <c r="Y208">
        <v>514921</v>
      </c>
      <c r="Z208">
        <v>23405783</v>
      </c>
      <c r="AA208" s="2">
        <f t="shared" si="29"/>
        <v>5.7291960604275998</v>
      </c>
    </row>
    <row r="209" spans="1:27" x14ac:dyDescent="0.2">
      <c r="A209">
        <v>1998</v>
      </c>
      <c r="B209">
        <v>4</v>
      </c>
      <c r="C209" s="1">
        <v>13191.67</v>
      </c>
      <c r="D209" s="8">
        <v>12930.454186030611</v>
      </c>
      <c r="E209" s="2">
        <f t="shared" si="25"/>
        <v>2.0201596186125714</v>
      </c>
      <c r="F209" s="1">
        <v>164.13300000000001</v>
      </c>
      <c r="G209" s="1">
        <v>174.86699999999999</v>
      </c>
      <c r="H209" s="9">
        <v>4.8600000000000003</v>
      </c>
      <c r="I209" s="7">
        <f t="shared" si="27"/>
        <v>4.8600000000000003</v>
      </c>
      <c r="J209" s="1">
        <v>6028.2380000000003</v>
      </c>
      <c r="K209" s="1">
        <v>70.453000000000003</v>
      </c>
      <c r="L209" s="10">
        <v>107.30081</v>
      </c>
      <c r="M209" s="2">
        <f t="shared" si="23"/>
        <v>79.742142327631583</v>
      </c>
      <c r="N209" s="1">
        <v>1736.9469999999999</v>
      </c>
      <c r="O209" s="2">
        <f t="shared" si="24"/>
        <v>22.976510696749642</v>
      </c>
      <c r="P209" s="2">
        <f t="shared" si="30"/>
        <v>12294.101041734913</v>
      </c>
      <c r="Q209" s="10">
        <v>101.47763</v>
      </c>
      <c r="R209" s="10">
        <v>112.15288</v>
      </c>
      <c r="S209" s="2">
        <f t="shared" si="26"/>
        <v>106.06637974190875</v>
      </c>
      <c r="T209" s="1">
        <v>84.007999999999996</v>
      </c>
      <c r="U209" s="13">
        <v>3.3058081055543802</v>
      </c>
      <c r="V209" s="11">
        <v>4.4000000000000004</v>
      </c>
      <c r="W209" s="1">
        <v>4048.6849999999999</v>
      </c>
      <c r="X209" s="2">
        <f t="shared" si="28"/>
        <v>44.442728909288292</v>
      </c>
      <c r="Y209">
        <v>540924</v>
      </c>
      <c r="Z209">
        <v>23766272</v>
      </c>
      <c r="AA209" s="2">
        <f t="shared" si="29"/>
        <v>5.9377646550738969</v>
      </c>
    </row>
    <row r="210" spans="1:27" x14ac:dyDescent="0.2">
      <c r="A210">
        <v>1999</v>
      </c>
      <c r="B210">
        <v>1</v>
      </c>
      <c r="C210" s="1">
        <v>13315.597</v>
      </c>
      <c r="D210" s="8">
        <v>13071.535334705321</v>
      </c>
      <c r="E210" s="2">
        <f t="shared" si="25"/>
        <v>1.867123172950369</v>
      </c>
      <c r="F210" s="1">
        <v>164.733</v>
      </c>
      <c r="G210" s="1">
        <v>175.63300000000001</v>
      </c>
      <c r="H210" s="9">
        <v>4.7300000000000004</v>
      </c>
      <c r="I210" s="7">
        <f t="shared" si="27"/>
        <v>4.7300000000000004</v>
      </c>
      <c r="J210" s="1">
        <v>6102.04</v>
      </c>
      <c r="K210" s="1">
        <v>70.682000000000002</v>
      </c>
      <c r="L210" s="10">
        <v>107.70603</v>
      </c>
      <c r="M210" s="2">
        <f t="shared" ref="M210:M273" si="31">(J210/K210)/(L210/100)</f>
        <v>80.154184930187085</v>
      </c>
      <c r="N210" s="1">
        <v>1769.6679999999999</v>
      </c>
      <c r="O210" s="2">
        <f t="shared" ref="O210:O273" si="32">(N210/K210)/(L210/100)</f>
        <v>23.245717192452737</v>
      </c>
      <c r="P210" s="2">
        <f t="shared" si="30"/>
        <v>12362.907629220015</v>
      </c>
      <c r="Q210" s="10">
        <v>101.14797</v>
      </c>
      <c r="R210" s="10">
        <v>112.70363999999999</v>
      </c>
      <c r="S210" s="2">
        <f t="shared" si="26"/>
        <v>105.84128295890953</v>
      </c>
      <c r="T210" s="1">
        <v>85.188000000000002</v>
      </c>
      <c r="U210" s="13">
        <v>3.28225537836301</v>
      </c>
      <c r="V210" s="11">
        <v>4.3</v>
      </c>
      <c r="W210" s="1">
        <v>4153.3469999999998</v>
      </c>
      <c r="X210" s="2">
        <f t="shared" si="28"/>
        <v>44.953424951879292</v>
      </c>
      <c r="Y210">
        <v>534058</v>
      </c>
      <c r="Z210">
        <v>24228143</v>
      </c>
      <c r="AA210" s="2">
        <f t="shared" si="29"/>
        <v>5.7803348053872581</v>
      </c>
    </row>
    <row r="211" spans="1:27" x14ac:dyDescent="0.2">
      <c r="A211">
        <v>1999</v>
      </c>
      <c r="B211">
        <v>2</v>
      </c>
      <c r="C211" s="1">
        <v>13426.748</v>
      </c>
      <c r="D211" s="8">
        <v>13215.18002433328</v>
      </c>
      <c r="E211" s="2">
        <f t="shared" ref="E211:E274" si="33">(C211/D211-1)*100</f>
        <v>1.6009466029002661</v>
      </c>
      <c r="F211" s="1">
        <v>165.96700000000001</v>
      </c>
      <c r="G211" s="1">
        <v>176.46700000000001</v>
      </c>
      <c r="H211" s="9">
        <v>4.75</v>
      </c>
      <c r="I211" s="7">
        <f t="shared" si="27"/>
        <v>4.75</v>
      </c>
      <c r="J211" s="1">
        <v>6230.6409999999996</v>
      </c>
      <c r="K211" s="1">
        <v>70.948999999999998</v>
      </c>
      <c r="L211" s="10">
        <v>107.99533</v>
      </c>
      <c r="M211" s="2">
        <f t="shared" si="31"/>
        <v>81.317023615586777</v>
      </c>
      <c r="N211" s="1">
        <v>1813.23</v>
      </c>
      <c r="O211" s="2">
        <f t="shared" si="32"/>
        <v>23.664734772953604</v>
      </c>
      <c r="P211" s="2">
        <f t="shared" si="30"/>
        <v>12432.711673736263</v>
      </c>
      <c r="Q211" s="10">
        <v>101.04751</v>
      </c>
      <c r="R211" s="10">
        <v>112.93366</v>
      </c>
      <c r="S211" s="2">
        <f t="shared" ref="S211:S274" si="34">(Q211*R211)/L211</f>
        <v>105.66813526276184</v>
      </c>
      <c r="T211" s="1">
        <v>84.92</v>
      </c>
      <c r="U211" s="13">
        <v>3.32749328438085</v>
      </c>
      <c r="V211" s="11">
        <v>4.3</v>
      </c>
      <c r="W211" s="1">
        <v>4237.8860000000004</v>
      </c>
      <c r="X211" s="2">
        <f t="shared" si="28"/>
        <v>45.199112523763695</v>
      </c>
      <c r="Y211">
        <v>550528</v>
      </c>
      <c r="Z211">
        <v>24504177</v>
      </c>
      <c r="AA211" s="2">
        <f t="shared" si="29"/>
        <v>5.8716485104796536</v>
      </c>
    </row>
    <row r="212" spans="1:27" x14ac:dyDescent="0.2">
      <c r="A212">
        <v>1999</v>
      </c>
      <c r="B212">
        <v>3</v>
      </c>
      <c r="C212" s="1">
        <v>13604.771000000001</v>
      </c>
      <c r="D212" s="8">
        <v>13360.999676380279</v>
      </c>
      <c r="E212" s="2">
        <f t="shared" si="33"/>
        <v>1.8244991357245777</v>
      </c>
      <c r="F212" s="1">
        <v>167.2</v>
      </c>
      <c r="G212" s="1">
        <v>177.4</v>
      </c>
      <c r="H212" s="9">
        <v>5.09</v>
      </c>
      <c r="I212" s="7">
        <f t="shared" ref="I212" si="35">H212</f>
        <v>5.09</v>
      </c>
      <c r="J212" s="1">
        <v>6335.31</v>
      </c>
      <c r="K212" s="1">
        <v>71.2</v>
      </c>
      <c r="L212" s="10">
        <v>108.31395000000001</v>
      </c>
      <c r="M212" s="2">
        <f t="shared" si="31"/>
        <v>82.149227346715591</v>
      </c>
      <c r="N212" s="1">
        <v>1853.2190000000001</v>
      </c>
      <c r="O212" s="2">
        <f t="shared" si="32"/>
        <v>24.030475060297434</v>
      </c>
      <c r="P212" s="2">
        <f t="shared" si="30"/>
        <v>12560.497516709527</v>
      </c>
      <c r="Q212" s="10">
        <v>101.13139</v>
      </c>
      <c r="R212" s="10">
        <v>113.23546</v>
      </c>
      <c r="S212" s="2">
        <f t="shared" si="34"/>
        <v>105.72654276840055</v>
      </c>
      <c r="T212" s="1">
        <v>84.998999999999995</v>
      </c>
      <c r="U212" s="13">
        <v>3.40959517095034</v>
      </c>
      <c r="V212" s="11">
        <v>4.2</v>
      </c>
      <c r="W212" s="1">
        <v>4339.9989999999998</v>
      </c>
      <c r="X212" s="2">
        <f t="shared" si="28"/>
        <v>45.621617851386105</v>
      </c>
      <c r="Y212">
        <v>562787</v>
      </c>
      <c r="Z212">
        <v>25249720</v>
      </c>
      <c r="AA212" s="2">
        <f t="shared" si="29"/>
        <v>5.9159583782687593</v>
      </c>
    </row>
    <row r="213" spans="1:27" x14ac:dyDescent="0.2">
      <c r="A213">
        <v>1999</v>
      </c>
      <c r="B213">
        <v>4</v>
      </c>
      <c r="C213" s="1">
        <v>13827.98</v>
      </c>
      <c r="D213" s="8">
        <v>13508.997005238019</v>
      </c>
      <c r="E213" s="2">
        <f t="shared" si="33"/>
        <v>2.3612633464815902</v>
      </c>
      <c r="F213" s="1">
        <v>168.43299999999999</v>
      </c>
      <c r="G213" s="1">
        <v>178.4</v>
      </c>
      <c r="H213" s="9">
        <v>5.31</v>
      </c>
      <c r="I213" s="7">
        <f>H213</f>
        <v>5.31</v>
      </c>
      <c r="J213" s="1">
        <v>6467.0389999999998</v>
      </c>
      <c r="K213" s="1">
        <v>71.594999999999999</v>
      </c>
      <c r="L213" s="10">
        <v>108.63500999999999</v>
      </c>
      <c r="M213" s="2">
        <f t="shared" si="31"/>
        <v>83.148224103759944</v>
      </c>
      <c r="N213" s="1">
        <v>1868.855</v>
      </c>
      <c r="O213" s="2">
        <f t="shared" si="32"/>
        <v>24.028303271007385</v>
      </c>
      <c r="P213" s="2">
        <f t="shared" si="30"/>
        <v>12728.843123409295</v>
      </c>
      <c r="Q213" s="10">
        <v>101.12260999999999</v>
      </c>
      <c r="R213" s="10">
        <v>113.83257</v>
      </c>
      <c r="S213" s="2">
        <f t="shared" si="34"/>
        <v>105.96074489621439</v>
      </c>
      <c r="T213" s="1">
        <v>86.061000000000007</v>
      </c>
      <c r="U213" s="13">
        <v>3.5948380004440899</v>
      </c>
      <c r="V213" s="11">
        <v>4.0999999999999996</v>
      </c>
      <c r="W213" s="1">
        <v>4424.3729999999996</v>
      </c>
      <c r="X213" s="2">
        <f t="shared" si="28"/>
        <v>45.745242537091855</v>
      </c>
      <c r="Y213">
        <v>669049</v>
      </c>
      <c r="Z213">
        <v>25496960</v>
      </c>
      <c r="AA213" s="2">
        <f t="shared" si="29"/>
        <v>6.9175471358763758</v>
      </c>
    </row>
    <row r="214" spans="1:27" x14ac:dyDescent="0.2">
      <c r="A214">
        <v>2000</v>
      </c>
      <c r="B214">
        <v>1</v>
      </c>
      <c r="C214" s="1">
        <v>13878.147000000001</v>
      </c>
      <c r="D214" s="8">
        <v>13657.90971844553</v>
      </c>
      <c r="E214" s="2">
        <f t="shared" si="33"/>
        <v>1.6125255335158073</v>
      </c>
      <c r="F214" s="1">
        <v>170.1</v>
      </c>
      <c r="G214" s="1">
        <v>179.56700000000001</v>
      </c>
      <c r="H214" s="9">
        <v>5.68</v>
      </c>
      <c r="I214" s="2">
        <f>help_monthly_to_quarterly!D2</f>
        <v>5.9214799300000003</v>
      </c>
      <c r="J214" s="1">
        <v>6618.2169999999996</v>
      </c>
      <c r="K214" s="1">
        <v>72.070999999999998</v>
      </c>
      <c r="L214" s="10">
        <v>110.15819999999999</v>
      </c>
      <c r="M214" s="2">
        <f t="shared" si="31"/>
        <v>83.361135923845566</v>
      </c>
      <c r="N214" s="1">
        <v>1934.4929999999999</v>
      </c>
      <c r="O214" s="2">
        <f t="shared" si="32"/>
        <v>24.366311034637846</v>
      </c>
      <c r="P214" s="2">
        <f t="shared" si="30"/>
        <v>12598.378513810141</v>
      </c>
      <c r="Q214" s="10">
        <v>100.99387</v>
      </c>
      <c r="R214" s="10">
        <v>115.81999</v>
      </c>
      <c r="S214" s="2">
        <f t="shared" si="34"/>
        <v>106.18464184655615</v>
      </c>
      <c r="T214" s="1">
        <v>88.203999999999994</v>
      </c>
      <c r="U214" s="13">
        <v>3.49886473052339</v>
      </c>
      <c r="V214" s="11">
        <v>4</v>
      </c>
      <c r="W214" s="1">
        <v>4513.9480000000003</v>
      </c>
      <c r="X214" s="2">
        <f t="shared" ref="X214:X277" si="36">W214/(D214*K214/100)*100</f>
        <v>45.857646917829875</v>
      </c>
      <c r="Y214">
        <v>575540</v>
      </c>
      <c r="Z214">
        <v>25873053</v>
      </c>
      <c r="AA214" s="2">
        <f t="shared" ref="AA214:AA277" si="37">(Y214/1000)/(D214*K214/100)*100</f>
        <v>5.846968132350618</v>
      </c>
    </row>
    <row r="215" spans="1:27" x14ac:dyDescent="0.2">
      <c r="A215">
        <v>2000</v>
      </c>
      <c r="B215">
        <v>2</v>
      </c>
      <c r="C215" s="1">
        <v>14130.907999999999</v>
      </c>
      <c r="D215" s="8">
        <v>13802.55790999608</v>
      </c>
      <c r="E215" s="2">
        <f t="shared" si="33"/>
        <v>2.3789075339877508</v>
      </c>
      <c r="F215" s="1">
        <v>171.43299999999999</v>
      </c>
      <c r="G215" s="1">
        <v>180.7</v>
      </c>
      <c r="H215" s="9">
        <v>6.27</v>
      </c>
      <c r="I215" s="2">
        <f>help_monthly_to_quarterly!D3</f>
        <v>6.4155071680000004</v>
      </c>
      <c r="J215" s="1">
        <v>6711.9110000000001</v>
      </c>
      <c r="K215" s="1">
        <v>72.52</v>
      </c>
      <c r="L215" s="10">
        <v>110.49974</v>
      </c>
      <c r="M215" s="2">
        <f t="shared" si="31"/>
        <v>83.758161802379064</v>
      </c>
      <c r="N215" s="1">
        <v>1985.3420000000001</v>
      </c>
      <c r="O215" s="2">
        <f t="shared" si="32"/>
        <v>24.77514920401341</v>
      </c>
      <c r="P215" s="2">
        <f t="shared" si="30"/>
        <v>12788.182126039392</v>
      </c>
      <c r="Q215" s="10">
        <v>100.90218</v>
      </c>
      <c r="R215" s="10">
        <v>116.09748999999999</v>
      </c>
      <c r="S215" s="2">
        <f t="shared" si="34"/>
        <v>106.01373210043933</v>
      </c>
      <c r="T215" s="1">
        <v>87.741</v>
      </c>
      <c r="U215" s="13">
        <v>3.6158840095808902</v>
      </c>
      <c r="V215" s="11">
        <v>3.9</v>
      </c>
      <c r="W215" s="1">
        <v>4609.5159999999996</v>
      </c>
      <c r="X215" s="2">
        <f t="shared" si="36"/>
        <v>46.050882093771399</v>
      </c>
      <c r="Y215">
        <v>580465</v>
      </c>
      <c r="Z215">
        <v>26464916</v>
      </c>
      <c r="AA215" s="2">
        <f t="shared" si="37"/>
        <v>5.7990741922928608</v>
      </c>
    </row>
    <row r="216" spans="1:27" x14ac:dyDescent="0.2">
      <c r="A216">
        <v>2000</v>
      </c>
      <c r="B216">
        <v>3</v>
      </c>
      <c r="C216" s="1">
        <v>14145.312</v>
      </c>
      <c r="D216" s="8">
        <v>13940.660485459979</v>
      </c>
      <c r="E216" s="2">
        <f t="shared" si="33"/>
        <v>1.4680187839985814</v>
      </c>
      <c r="F216" s="1">
        <v>173</v>
      </c>
      <c r="G216" s="1">
        <v>181.9</v>
      </c>
      <c r="H216" s="9">
        <v>6.52</v>
      </c>
      <c r="I216" s="2">
        <f>help_monthly_to_quarterly!D4</f>
        <v>6.4393364913333331</v>
      </c>
      <c r="J216" s="1">
        <v>6819.9840000000004</v>
      </c>
      <c r="K216" s="1">
        <v>72.944000000000003</v>
      </c>
      <c r="L216" s="10">
        <v>110.85203</v>
      </c>
      <c r="M216" s="2">
        <f t="shared" si="31"/>
        <v>84.343210890149734</v>
      </c>
      <c r="N216" s="1">
        <v>2002.7360000000001</v>
      </c>
      <c r="O216" s="2">
        <f t="shared" si="32"/>
        <v>24.767973767283753</v>
      </c>
      <c r="P216" s="2">
        <f t="shared" si="30"/>
        <v>12760.534922093895</v>
      </c>
      <c r="Q216" s="10">
        <v>100.79977</v>
      </c>
      <c r="R216" s="10">
        <v>115.88442000000001</v>
      </c>
      <c r="S216" s="2">
        <f t="shared" si="34"/>
        <v>105.37581388977181</v>
      </c>
      <c r="T216" s="1">
        <v>88.635000000000005</v>
      </c>
      <c r="U216" s="13">
        <v>3.4889987885916001</v>
      </c>
      <c r="V216" s="11">
        <v>4</v>
      </c>
      <c r="W216" s="1">
        <v>4709.0600000000004</v>
      </c>
      <c r="X216" s="2">
        <f t="shared" si="36"/>
        <v>46.30856237230892</v>
      </c>
      <c r="Y216">
        <v>578540</v>
      </c>
      <c r="Z216">
        <v>27055133</v>
      </c>
      <c r="AA216" s="2">
        <f t="shared" si="37"/>
        <v>5.6893213666582287</v>
      </c>
    </row>
    <row r="217" spans="1:27" x14ac:dyDescent="0.2">
      <c r="A217">
        <v>2000</v>
      </c>
      <c r="B217">
        <v>4</v>
      </c>
      <c r="C217" s="1">
        <v>14229.764999999999</v>
      </c>
      <c r="D217" s="8">
        <v>14071.401933454321</v>
      </c>
      <c r="E217" s="2">
        <f t="shared" si="33"/>
        <v>1.1254249384290205</v>
      </c>
      <c r="F217" s="1">
        <v>174.233</v>
      </c>
      <c r="G217" s="1">
        <v>183</v>
      </c>
      <c r="H217" s="9">
        <v>6.47</v>
      </c>
      <c r="I217" s="2">
        <f>help_monthly_to_quarterly!D5</f>
        <v>6.357132172</v>
      </c>
      <c r="J217" s="1">
        <v>6918.6059999999998</v>
      </c>
      <c r="K217" s="1">
        <v>73.337000000000003</v>
      </c>
      <c r="L217" s="10">
        <v>111.1861</v>
      </c>
      <c r="M217" s="2">
        <f t="shared" si="31"/>
        <v>84.848654892305248</v>
      </c>
      <c r="N217" s="1">
        <v>2012.884</v>
      </c>
      <c r="O217" s="2">
        <f t="shared" si="32"/>
        <v>24.685680880547753</v>
      </c>
      <c r="P217" s="2">
        <f t="shared" si="30"/>
        <v>12798.151027871289</v>
      </c>
      <c r="Q217" s="10">
        <v>100.40476</v>
      </c>
      <c r="R217" s="10">
        <v>116.43207</v>
      </c>
      <c r="S217" s="2">
        <f t="shared" si="34"/>
        <v>105.14204603500976</v>
      </c>
      <c r="T217" s="1">
        <v>88.513999999999996</v>
      </c>
      <c r="U217" s="13">
        <v>3.5010105473172901</v>
      </c>
      <c r="V217" s="11">
        <v>3.9</v>
      </c>
      <c r="W217" s="1">
        <v>4805.3490000000002</v>
      </c>
      <c r="X217" s="2">
        <f t="shared" si="36"/>
        <v>46.565516686256345</v>
      </c>
      <c r="Y217">
        <v>605241</v>
      </c>
      <c r="Z217">
        <v>27869260</v>
      </c>
      <c r="AA217" s="2">
        <f t="shared" si="37"/>
        <v>5.8649975027217538</v>
      </c>
    </row>
    <row r="218" spans="1:27" x14ac:dyDescent="0.2">
      <c r="A218">
        <v>2001</v>
      </c>
      <c r="B218">
        <v>1</v>
      </c>
      <c r="C218" s="1">
        <v>14183.12</v>
      </c>
      <c r="D218" s="8">
        <v>14194.982061117889</v>
      </c>
      <c r="E218" s="2">
        <f t="shared" si="33"/>
        <v>-8.3565171599475629E-2</v>
      </c>
      <c r="F218" s="1">
        <v>175.9</v>
      </c>
      <c r="G218" s="1">
        <v>184.333</v>
      </c>
      <c r="H218" s="9">
        <v>5.59</v>
      </c>
      <c r="I218" s="2">
        <f>help_monthly_to_quarterly!D6</f>
        <v>4.699994938333333</v>
      </c>
      <c r="J218" s="1">
        <v>6995.2979999999998</v>
      </c>
      <c r="K218" s="1">
        <v>73.822000000000003</v>
      </c>
      <c r="L218" s="10">
        <v>111.46759</v>
      </c>
      <c r="M218" s="2">
        <f t="shared" si="31"/>
        <v>85.010349497647312</v>
      </c>
      <c r="N218" s="1">
        <v>2001.963</v>
      </c>
      <c r="O218" s="2">
        <f t="shared" si="32"/>
        <v>24.328852653790946</v>
      </c>
      <c r="P218" s="2">
        <f t="shared" si="30"/>
        <v>12723.985510048258</v>
      </c>
      <c r="Q218" s="10">
        <v>100.13361999999999</v>
      </c>
      <c r="R218" s="10">
        <v>116.75676</v>
      </c>
      <c r="S218" s="2">
        <f t="shared" si="34"/>
        <v>104.88498978287051</v>
      </c>
      <c r="T218" s="1">
        <v>89.64</v>
      </c>
      <c r="U218" s="13">
        <v>3.38659369452709</v>
      </c>
      <c r="V218" s="11">
        <v>4.2</v>
      </c>
      <c r="W218" s="1">
        <v>4918.7110000000002</v>
      </c>
      <c r="X218" s="2">
        <f t="shared" si="36"/>
        <v>46.938656104532832</v>
      </c>
      <c r="Y218">
        <v>594183</v>
      </c>
      <c r="Z218">
        <v>28572626</v>
      </c>
      <c r="AA218" s="2">
        <f t="shared" si="37"/>
        <v>5.6702155300768089</v>
      </c>
    </row>
    <row r="219" spans="1:27" x14ac:dyDescent="0.2">
      <c r="A219">
        <v>2001</v>
      </c>
      <c r="B219">
        <v>2</v>
      </c>
      <c r="C219" s="1">
        <v>14271.694</v>
      </c>
      <c r="D219" s="8">
        <v>14311.5397227867</v>
      </c>
      <c r="E219" s="2">
        <f t="shared" si="33"/>
        <v>-0.27841674312134579</v>
      </c>
      <c r="F219" s="1">
        <v>177.13300000000001</v>
      </c>
      <c r="G219" s="1">
        <v>185.46700000000001</v>
      </c>
      <c r="H219" s="9">
        <v>4.33</v>
      </c>
      <c r="I219" s="2">
        <f>help_monthly_to_quarterly!D7</f>
        <v>3.4428603026666664</v>
      </c>
      <c r="J219" s="1">
        <v>7042.25</v>
      </c>
      <c r="K219" s="1">
        <v>74.266000000000005</v>
      </c>
      <c r="L219" s="10">
        <v>111.79801999999999</v>
      </c>
      <c r="M219" s="2">
        <f t="shared" si="31"/>
        <v>84.817856562330945</v>
      </c>
      <c r="N219" s="1">
        <v>1984.5930000000001</v>
      </c>
      <c r="O219" s="2">
        <f t="shared" si="32"/>
        <v>23.902719217381673</v>
      </c>
      <c r="P219" s="2">
        <f t="shared" si="30"/>
        <v>12765.605330040729</v>
      </c>
      <c r="Q219" s="10">
        <v>99.670339999999996</v>
      </c>
      <c r="R219" s="10">
        <v>116.21731</v>
      </c>
      <c r="S219" s="2">
        <f t="shared" si="34"/>
        <v>103.61023210952574</v>
      </c>
      <c r="T219" s="1">
        <v>89.370999999999995</v>
      </c>
      <c r="U219" s="13">
        <v>3.36756150042235</v>
      </c>
      <c r="V219" s="11">
        <v>4.4000000000000004</v>
      </c>
      <c r="W219" s="1">
        <v>5061.9620000000004</v>
      </c>
      <c r="X219" s="2">
        <f t="shared" si="36"/>
        <v>47.625822279708068</v>
      </c>
      <c r="Y219">
        <v>606992</v>
      </c>
      <c r="Z219">
        <v>28749059</v>
      </c>
      <c r="AA219" s="2">
        <f t="shared" si="37"/>
        <v>5.7109265374186045</v>
      </c>
    </row>
    <row r="220" spans="1:27" x14ac:dyDescent="0.2">
      <c r="A220">
        <v>2001</v>
      </c>
      <c r="B220">
        <v>3</v>
      </c>
      <c r="C220" s="1">
        <v>14214.516</v>
      </c>
      <c r="D220" s="8">
        <v>14421.26931085664</v>
      </c>
      <c r="E220" s="2">
        <f t="shared" si="33"/>
        <v>-1.4336693005309376</v>
      </c>
      <c r="F220" s="1">
        <v>177.63300000000001</v>
      </c>
      <c r="G220" s="1">
        <v>186.733</v>
      </c>
      <c r="H220" s="9">
        <v>3.5</v>
      </c>
      <c r="I220" s="2">
        <f>help_monthly_to_quarterly!D8</f>
        <v>2.6838439043333331</v>
      </c>
      <c r="J220" s="1">
        <v>7070.3370000000004</v>
      </c>
      <c r="K220" s="1">
        <v>74.558000000000007</v>
      </c>
      <c r="L220" s="10">
        <v>112.15517</v>
      </c>
      <c r="M220" s="2">
        <f t="shared" si="31"/>
        <v>84.552522141441273</v>
      </c>
      <c r="N220" s="1">
        <v>1975.0260000000001</v>
      </c>
      <c r="O220" s="2">
        <f t="shared" si="32"/>
        <v>23.618878363919883</v>
      </c>
      <c r="P220" s="2">
        <f t="shared" si="30"/>
        <v>12673.973032183894</v>
      </c>
      <c r="Q220" s="10">
        <v>99.256799999999998</v>
      </c>
      <c r="R220" s="10">
        <v>115.90477</v>
      </c>
      <c r="S220" s="2">
        <f t="shared" si="34"/>
        <v>102.57517843302276</v>
      </c>
      <c r="T220" s="1">
        <v>89.215000000000003</v>
      </c>
      <c r="U220" s="13">
        <v>3.07920753271075</v>
      </c>
      <c r="V220" s="11">
        <v>4.8</v>
      </c>
      <c r="W220" s="1">
        <v>5204.4430000000002</v>
      </c>
      <c r="X220" s="2">
        <f t="shared" si="36"/>
        <v>48.403472524916403</v>
      </c>
      <c r="Y220">
        <v>631646</v>
      </c>
      <c r="Z220">
        <v>29628668</v>
      </c>
      <c r="AA220" s="2">
        <f t="shared" si="37"/>
        <v>5.8745690569525584</v>
      </c>
    </row>
    <row r="221" spans="1:27" x14ac:dyDescent="0.2">
      <c r="A221">
        <v>2001</v>
      </c>
      <c r="B221">
        <v>4</v>
      </c>
      <c r="C221" s="1">
        <v>14253.574000000001</v>
      </c>
      <c r="D221" s="8">
        <v>14525.225668496099</v>
      </c>
      <c r="E221" s="2">
        <f t="shared" si="33"/>
        <v>-1.8702061826501359</v>
      </c>
      <c r="F221" s="1">
        <v>177.5</v>
      </c>
      <c r="G221" s="1">
        <v>187.96700000000001</v>
      </c>
      <c r="H221" s="9">
        <v>2.13</v>
      </c>
      <c r="I221" s="2">
        <f>help_monthly_to_quarterly!D9</f>
        <v>1.1275460636999999</v>
      </c>
      <c r="J221" s="1">
        <v>7187.32</v>
      </c>
      <c r="K221" s="1">
        <v>74.792000000000002</v>
      </c>
      <c r="L221" s="10">
        <v>112.51439999999999</v>
      </c>
      <c r="M221" s="2">
        <f t="shared" si="31"/>
        <v>85.409017491852723</v>
      </c>
      <c r="N221" s="1">
        <v>1930.92</v>
      </c>
      <c r="O221" s="2">
        <f t="shared" si="32"/>
        <v>22.945684908334158</v>
      </c>
      <c r="P221" s="2">
        <f t="shared" si="30"/>
        <v>12668.222023136595</v>
      </c>
      <c r="Q221" s="10">
        <v>99.031490000000005</v>
      </c>
      <c r="R221" s="10">
        <v>115.48626</v>
      </c>
      <c r="S221" s="2">
        <f t="shared" si="34"/>
        <v>101.64722384270281</v>
      </c>
      <c r="T221" s="1">
        <v>90.135000000000005</v>
      </c>
      <c r="U221" s="13">
        <v>3.1106117897469701</v>
      </c>
      <c r="V221" s="11">
        <v>5.5</v>
      </c>
      <c r="W221" s="1">
        <v>5311.924</v>
      </c>
      <c r="X221" s="2">
        <f t="shared" si="36"/>
        <v>48.896054602746503</v>
      </c>
      <c r="Y221">
        <v>650988</v>
      </c>
      <c r="Z221">
        <v>29774260</v>
      </c>
      <c r="AA221" s="2">
        <f t="shared" si="37"/>
        <v>5.9923193166417184</v>
      </c>
    </row>
    <row r="222" spans="1:27" x14ac:dyDescent="0.2">
      <c r="A222">
        <v>2002</v>
      </c>
      <c r="B222">
        <v>1</v>
      </c>
      <c r="C222" s="1">
        <v>14372.785</v>
      </c>
      <c r="D222" s="8">
        <v>14624.00334547519</v>
      </c>
      <c r="E222" s="2">
        <f t="shared" si="33"/>
        <v>-1.7178493435788256</v>
      </c>
      <c r="F222" s="1">
        <v>178.06700000000001</v>
      </c>
      <c r="G222" s="1">
        <v>189</v>
      </c>
      <c r="H222" s="9">
        <v>1.73</v>
      </c>
      <c r="I222" s="2">
        <f>help_monthly_to_quarterly!D10</f>
        <v>1.1058640381</v>
      </c>
      <c r="J222" s="1">
        <v>7217.7150000000001</v>
      </c>
      <c r="K222" s="1">
        <v>75.027000000000001</v>
      </c>
      <c r="L222" s="10">
        <v>112.80197</v>
      </c>
      <c r="M222" s="2">
        <f t="shared" si="31"/>
        <v>85.283588075388337</v>
      </c>
      <c r="N222" s="1">
        <v>1912.366</v>
      </c>
      <c r="O222" s="2">
        <f t="shared" si="32"/>
        <v>22.596269621809409</v>
      </c>
      <c r="P222" s="2">
        <f t="shared" si="30"/>
        <v>12741.608147446361</v>
      </c>
      <c r="Q222" s="10">
        <v>98.941760000000002</v>
      </c>
      <c r="R222" s="10">
        <v>115.38424999999999</v>
      </c>
      <c r="S222" s="2">
        <f t="shared" si="34"/>
        <v>101.2067499466543</v>
      </c>
      <c r="T222" s="1">
        <v>90.228999999999999</v>
      </c>
      <c r="U222" s="13">
        <v>3.0769961588461601</v>
      </c>
      <c r="V222" s="11">
        <v>5.7</v>
      </c>
      <c r="W222" s="1">
        <v>5475.3639999999996</v>
      </c>
      <c r="X222" s="2">
        <f t="shared" si="36"/>
        <v>49.903285249683506</v>
      </c>
      <c r="Y222">
        <v>654204</v>
      </c>
      <c r="Z222">
        <v>30147196</v>
      </c>
      <c r="AA222" s="2">
        <f t="shared" si="37"/>
        <v>5.9625129623316271</v>
      </c>
    </row>
    <row r="223" spans="1:27" x14ac:dyDescent="0.2">
      <c r="A223">
        <v>2002</v>
      </c>
      <c r="B223">
        <v>2</v>
      </c>
      <c r="C223" s="1">
        <v>14460.848</v>
      </c>
      <c r="D223" s="8">
        <v>14719.43890107474</v>
      </c>
      <c r="E223" s="2">
        <f t="shared" si="33"/>
        <v>-1.7567986307946759</v>
      </c>
      <c r="F223" s="1">
        <v>179.46700000000001</v>
      </c>
      <c r="G223" s="1">
        <v>189.96700000000001</v>
      </c>
      <c r="H223" s="9">
        <v>1.75</v>
      </c>
      <c r="I223" s="2">
        <f>help_monthly_to_quarterly!D11</f>
        <v>1.0248097762999999</v>
      </c>
      <c r="J223" s="1">
        <v>7307.9549999999999</v>
      </c>
      <c r="K223" s="1">
        <v>75.289000000000001</v>
      </c>
      <c r="L223" s="10">
        <v>113.08293</v>
      </c>
      <c r="M223" s="2">
        <f t="shared" si="31"/>
        <v>85.835567539628158</v>
      </c>
      <c r="N223" s="1">
        <v>1912.1130000000001</v>
      </c>
      <c r="O223" s="2">
        <f t="shared" si="32"/>
        <v>22.458718554629993</v>
      </c>
      <c r="P223" s="2">
        <f t="shared" si="30"/>
        <v>12787.825713394584</v>
      </c>
      <c r="Q223" s="10">
        <v>99.458690000000004</v>
      </c>
      <c r="R223" s="10">
        <v>115.60014</v>
      </c>
      <c r="S223" s="2">
        <f t="shared" si="34"/>
        <v>101.67262634790768</v>
      </c>
      <c r="T223" s="1">
        <v>90.316999999999993</v>
      </c>
      <c r="U223" s="13">
        <v>3.0979162359908101</v>
      </c>
      <c r="V223" s="11">
        <v>5.8</v>
      </c>
      <c r="W223" s="1">
        <v>5618.491</v>
      </c>
      <c r="X223" s="2">
        <f t="shared" si="36"/>
        <v>50.698709582499291</v>
      </c>
      <c r="Y223">
        <v>673883</v>
      </c>
      <c r="Z223">
        <v>30830488</v>
      </c>
      <c r="AA223" s="2">
        <f t="shared" si="37"/>
        <v>6.080813960471481</v>
      </c>
    </row>
    <row r="224" spans="1:27" x14ac:dyDescent="0.2">
      <c r="A224">
        <v>2002</v>
      </c>
      <c r="B224">
        <v>3</v>
      </c>
      <c r="C224" s="1">
        <v>14519.633</v>
      </c>
      <c r="D224" s="8">
        <v>14813.102098646221</v>
      </c>
      <c r="E224" s="2">
        <f t="shared" si="33"/>
        <v>-1.9811454528018246</v>
      </c>
      <c r="F224" s="1">
        <v>180.43299999999999</v>
      </c>
      <c r="G224" s="1">
        <v>190.96700000000001</v>
      </c>
      <c r="H224" s="9">
        <v>1.74</v>
      </c>
      <c r="I224" s="2">
        <f>help_monthly_to_quarterly!D12</f>
        <v>1.3871345283333334</v>
      </c>
      <c r="J224" s="1">
        <v>7397.1350000000002</v>
      </c>
      <c r="K224" s="1">
        <v>75.650000000000006</v>
      </c>
      <c r="L224" s="10">
        <v>113.42863</v>
      </c>
      <c r="M224" s="2">
        <f t="shared" si="31"/>
        <v>86.204894711424288</v>
      </c>
      <c r="N224" s="1">
        <v>1907.7639999999999</v>
      </c>
      <c r="O224" s="2">
        <f t="shared" si="32"/>
        <v>22.232742102752706</v>
      </c>
      <c r="P224" s="2">
        <f t="shared" si="30"/>
        <v>12800.677395116205</v>
      </c>
      <c r="Q224" s="10">
        <v>99.23339</v>
      </c>
      <c r="R224" s="10">
        <v>115.97881</v>
      </c>
      <c r="S224" s="2">
        <f t="shared" si="34"/>
        <v>101.46442291038778</v>
      </c>
      <c r="T224" s="1">
        <v>90.308000000000007</v>
      </c>
      <c r="U224" s="13">
        <v>2.9699836068023502</v>
      </c>
      <c r="V224" s="11">
        <v>5.7</v>
      </c>
      <c r="W224" s="1">
        <v>5805.4210000000003</v>
      </c>
      <c r="X224" s="2">
        <f t="shared" si="36"/>
        <v>51.805846094748475</v>
      </c>
      <c r="Y224">
        <v>676948</v>
      </c>
      <c r="Z224">
        <v>31512391</v>
      </c>
      <c r="AA224" s="2">
        <f t="shared" si="37"/>
        <v>6.0408821172741458</v>
      </c>
    </row>
    <row r="225" spans="1:27" x14ac:dyDescent="0.2">
      <c r="A225">
        <v>2002</v>
      </c>
      <c r="B225">
        <v>4</v>
      </c>
      <c r="C225" s="1">
        <v>14537.58</v>
      </c>
      <c r="D225" s="8">
        <v>14905.535686049079</v>
      </c>
      <c r="E225" s="2">
        <f t="shared" si="33"/>
        <v>-2.4685841139776676</v>
      </c>
      <c r="F225" s="1">
        <v>181.5</v>
      </c>
      <c r="G225" s="1">
        <v>191.833</v>
      </c>
      <c r="H225" s="9">
        <v>1.44</v>
      </c>
      <c r="I225" s="2">
        <f>help_monthly_to_quarterly!D13</f>
        <v>1.2371860163333332</v>
      </c>
      <c r="J225" s="1">
        <v>7472.9579999999996</v>
      </c>
      <c r="K225" s="1">
        <v>76.088999999999999</v>
      </c>
      <c r="L225" s="10">
        <v>113.78023</v>
      </c>
      <c r="M225" s="2">
        <f t="shared" si="31"/>
        <v>86.318494608200993</v>
      </c>
      <c r="N225" s="1">
        <v>1909.528</v>
      </c>
      <c r="O225" s="2">
        <f t="shared" si="32"/>
        <v>22.056538036505604</v>
      </c>
      <c r="P225" s="2">
        <f t="shared" si="30"/>
        <v>12776.894544860737</v>
      </c>
      <c r="Q225" s="10">
        <v>99.352379999999997</v>
      </c>
      <c r="R225" s="10">
        <v>115.84739999999999</v>
      </c>
      <c r="S225" s="2">
        <f t="shared" si="34"/>
        <v>101.15742345407457</v>
      </c>
      <c r="T225" s="1">
        <v>89.97</v>
      </c>
      <c r="U225" s="13">
        <v>2.7216811189495398</v>
      </c>
      <c r="V225" s="11">
        <v>5.9</v>
      </c>
      <c r="W225" s="1">
        <v>6016.4679999999998</v>
      </c>
      <c r="X225" s="2">
        <f t="shared" si="36"/>
        <v>53.048382467189427</v>
      </c>
      <c r="Y225">
        <v>720040</v>
      </c>
      <c r="Z225">
        <v>32035488</v>
      </c>
      <c r="AA225" s="2">
        <f t="shared" si="37"/>
        <v>6.3487343922838235</v>
      </c>
    </row>
    <row r="226" spans="1:27" x14ac:dyDescent="0.2">
      <c r="A226">
        <v>2003</v>
      </c>
      <c r="B226">
        <v>1</v>
      </c>
      <c r="C226" s="1">
        <v>14614.141</v>
      </c>
      <c r="D226" s="8">
        <v>14997.83710804506</v>
      </c>
      <c r="E226" s="2">
        <f t="shared" si="33"/>
        <v>-2.558342948259118</v>
      </c>
      <c r="F226" s="1">
        <v>183.36699999999999</v>
      </c>
      <c r="G226" s="1">
        <v>192.46700000000001</v>
      </c>
      <c r="H226" s="9">
        <v>1.25</v>
      </c>
      <c r="I226" s="2">
        <f>help_monthly_to_quarterly!D14</f>
        <v>1.0770845520000001</v>
      </c>
      <c r="J226" s="1">
        <v>7567.16</v>
      </c>
      <c r="K226" s="1">
        <v>76.460999999999999</v>
      </c>
      <c r="L226" s="10">
        <v>114.59571</v>
      </c>
      <c r="M226" s="2">
        <f t="shared" si="31"/>
        <v>86.362376255186788</v>
      </c>
      <c r="N226" s="1">
        <v>1934.14</v>
      </c>
      <c r="O226" s="2">
        <f t="shared" si="32"/>
        <v>22.073925542767299</v>
      </c>
      <c r="P226" s="2">
        <f t="shared" si="30"/>
        <v>12752.781932238127</v>
      </c>
      <c r="Q226" s="10">
        <v>98.827650000000006</v>
      </c>
      <c r="R226" s="10">
        <v>116.51939</v>
      </c>
      <c r="S226" s="2">
        <f t="shared" si="34"/>
        <v>100.48663683076356</v>
      </c>
      <c r="T226" s="1">
        <v>89.597999999999999</v>
      </c>
      <c r="U226" s="13">
        <v>2.58917881928835</v>
      </c>
      <c r="V226" s="11">
        <v>5.9</v>
      </c>
      <c r="W226" s="1">
        <v>6194.7740000000003</v>
      </c>
      <c r="X226" s="2">
        <f t="shared" si="36"/>
        <v>54.02028372292127</v>
      </c>
      <c r="Y226">
        <v>722976</v>
      </c>
      <c r="Z226">
        <v>32444458</v>
      </c>
      <c r="AA226" s="2">
        <f t="shared" si="37"/>
        <v>6.3045671472216291</v>
      </c>
    </row>
    <row r="227" spans="1:27" x14ac:dyDescent="0.2">
      <c r="A227">
        <v>2003</v>
      </c>
      <c r="B227">
        <v>2</v>
      </c>
      <c r="C227" s="1">
        <v>14743.566999999999</v>
      </c>
      <c r="D227" s="8">
        <v>15090.80738632598</v>
      </c>
      <c r="E227" s="2">
        <f t="shared" si="33"/>
        <v>-2.3010060193374482</v>
      </c>
      <c r="F227" s="1">
        <v>183.06700000000001</v>
      </c>
      <c r="G227" s="1">
        <v>192.8</v>
      </c>
      <c r="H227" s="9">
        <v>1.25</v>
      </c>
      <c r="I227" s="2">
        <f>help_monthly_to_quarterly!D15</f>
        <v>1.1306556773333334</v>
      </c>
      <c r="J227" s="1">
        <v>7661.4579999999996</v>
      </c>
      <c r="K227" s="1">
        <v>76.73</v>
      </c>
      <c r="L227" s="10">
        <v>114.94176</v>
      </c>
      <c r="M227" s="2">
        <f t="shared" si="31"/>
        <v>86.869712484702248</v>
      </c>
      <c r="N227" s="1">
        <v>1978.873</v>
      </c>
      <c r="O227" s="2">
        <f t="shared" si="32"/>
        <v>22.437521494438815</v>
      </c>
      <c r="P227" s="2">
        <f t="shared" si="30"/>
        <v>12826.989076902944</v>
      </c>
      <c r="Q227" s="10">
        <v>98.755470000000003</v>
      </c>
      <c r="R227" s="10">
        <v>116.69855</v>
      </c>
      <c r="S227" s="2">
        <f t="shared" si="34"/>
        <v>100.26486590746913</v>
      </c>
      <c r="T227" s="1">
        <v>91.305999999999997</v>
      </c>
      <c r="U227" s="13">
        <v>2.5639716670422601</v>
      </c>
      <c r="V227" s="11">
        <v>6.1</v>
      </c>
      <c r="W227" s="1">
        <v>6426.4359999999997</v>
      </c>
      <c r="X227" s="2">
        <f t="shared" si="36"/>
        <v>55.499939877607076</v>
      </c>
      <c r="Y227">
        <v>734841</v>
      </c>
      <c r="Z227">
        <v>32808514</v>
      </c>
      <c r="AA227" s="2">
        <f t="shared" si="37"/>
        <v>6.3462285035750226</v>
      </c>
    </row>
    <row r="228" spans="1:27" x14ac:dyDescent="0.2">
      <c r="A228">
        <v>2003</v>
      </c>
      <c r="B228">
        <v>3</v>
      </c>
      <c r="C228" s="1">
        <v>14988.781999999999</v>
      </c>
      <c r="D228" s="8">
        <v>15183.877363796681</v>
      </c>
      <c r="E228" s="2">
        <f t="shared" si="33"/>
        <v>-1.2848850074477891</v>
      </c>
      <c r="F228" s="1">
        <v>184.43299999999999</v>
      </c>
      <c r="G228" s="1">
        <v>193.56700000000001</v>
      </c>
      <c r="H228" s="9">
        <v>1.02</v>
      </c>
      <c r="I228" s="2">
        <f>help_monthly_to_quarterly!D16</f>
        <v>0.84270678413333344</v>
      </c>
      <c r="J228" s="1">
        <v>7820.9269999999997</v>
      </c>
      <c r="K228" s="1">
        <v>77.168999999999997</v>
      </c>
      <c r="L228" s="10">
        <v>115.32633</v>
      </c>
      <c r="M228" s="2">
        <f t="shared" si="31"/>
        <v>87.879360517173993</v>
      </c>
      <c r="N228" s="1">
        <v>2043.866</v>
      </c>
      <c r="O228" s="2">
        <f t="shared" si="32"/>
        <v>22.965773374792313</v>
      </c>
      <c r="P228" s="2">
        <f t="shared" si="30"/>
        <v>12996.842958585434</v>
      </c>
      <c r="Q228" s="10">
        <v>98.717439999999996</v>
      </c>
      <c r="R228" s="10">
        <v>116.60389000000001</v>
      </c>
      <c r="S228" s="2">
        <f t="shared" si="34"/>
        <v>99.811010329051484</v>
      </c>
      <c r="T228" s="1">
        <v>92.016999999999996</v>
      </c>
      <c r="U228" s="13">
        <v>2.7654900351702798</v>
      </c>
      <c r="V228" s="11">
        <v>6.1</v>
      </c>
      <c r="W228" s="1">
        <v>6665.4</v>
      </c>
      <c r="X228" s="2">
        <f t="shared" si="36"/>
        <v>56.88537917813764</v>
      </c>
      <c r="Y228">
        <v>744413</v>
      </c>
      <c r="Z228">
        <v>33197326</v>
      </c>
      <c r="AA228" s="2">
        <f t="shared" si="37"/>
        <v>6.3531394620180315</v>
      </c>
    </row>
    <row r="229" spans="1:27" x14ac:dyDescent="0.2">
      <c r="A229">
        <v>2003</v>
      </c>
      <c r="B229">
        <v>4</v>
      </c>
      <c r="C229" s="1">
        <v>15162.76</v>
      </c>
      <c r="D229" s="8">
        <v>15278.388684793341</v>
      </c>
      <c r="E229" s="2">
        <f t="shared" si="33"/>
        <v>-0.75681203809421227</v>
      </c>
      <c r="F229" s="1">
        <v>185.13300000000001</v>
      </c>
      <c r="G229" s="1">
        <v>194.06700000000001</v>
      </c>
      <c r="H229" s="9">
        <v>1</v>
      </c>
      <c r="I229" s="2">
        <f>help_monthly_to_quarterly!D17</f>
        <v>0.8159760160666667</v>
      </c>
      <c r="J229" s="1">
        <v>7913.4530000000004</v>
      </c>
      <c r="K229" s="1">
        <v>77.638999999999996</v>
      </c>
      <c r="L229" s="10">
        <v>115.72357</v>
      </c>
      <c r="M229" s="2">
        <f t="shared" si="31"/>
        <v>88.077356485121626</v>
      </c>
      <c r="N229" s="1">
        <v>2094.9659999999999</v>
      </c>
      <c r="O229" s="2">
        <f t="shared" si="32"/>
        <v>23.317136932033247</v>
      </c>
      <c r="P229" s="2">
        <f t="shared" si="30"/>
        <v>13102.568474166499</v>
      </c>
      <c r="Q229" s="10">
        <v>98.808139999999995</v>
      </c>
      <c r="R229" s="10">
        <v>117.22190000000001</v>
      </c>
      <c r="S229" s="2">
        <f t="shared" si="34"/>
        <v>100.08745760492872</v>
      </c>
      <c r="T229" s="1">
        <v>92.944000000000003</v>
      </c>
      <c r="U229" s="13">
        <v>2.7723351882671601</v>
      </c>
      <c r="V229" s="11">
        <v>5.8</v>
      </c>
      <c r="W229" s="1">
        <v>6902.0330000000004</v>
      </c>
      <c r="X229" s="2">
        <f t="shared" si="36"/>
        <v>58.186139531351856</v>
      </c>
      <c r="Y229">
        <v>762093</v>
      </c>
      <c r="Z229">
        <v>33455914</v>
      </c>
      <c r="AA229" s="2">
        <f t="shared" si="37"/>
        <v>6.4246649695628113</v>
      </c>
    </row>
    <row r="230" spans="1:27" x14ac:dyDescent="0.2">
      <c r="A230">
        <v>2004</v>
      </c>
      <c r="B230">
        <v>1</v>
      </c>
      <c r="C230" s="1">
        <v>15248.68</v>
      </c>
      <c r="D230" s="8">
        <v>15374.83888275881</v>
      </c>
      <c r="E230" s="2">
        <f t="shared" si="33"/>
        <v>-0.82055417764593797</v>
      </c>
      <c r="F230" s="1">
        <v>186.7</v>
      </c>
      <c r="G230" s="1">
        <v>195</v>
      </c>
      <c r="H230" s="9">
        <v>1</v>
      </c>
      <c r="I230" s="2">
        <f>help_monthly_to_quarterly!D18</f>
        <v>0.80248511703333347</v>
      </c>
      <c r="J230" s="1">
        <v>8048.777</v>
      </c>
      <c r="K230" s="1">
        <v>78.192999999999998</v>
      </c>
      <c r="L230" s="10">
        <v>115.7654</v>
      </c>
      <c r="M230" s="2">
        <f t="shared" si="31"/>
        <v>88.916680798029475</v>
      </c>
      <c r="N230" s="1">
        <v>2108.027</v>
      </c>
      <c r="O230" s="2">
        <f t="shared" si="32"/>
        <v>23.287856511943076</v>
      </c>
      <c r="P230" s="2">
        <f t="shared" si="30"/>
        <v>13172.053135047259</v>
      </c>
      <c r="Q230" s="10">
        <v>98.965170000000001</v>
      </c>
      <c r="R230" s="10">
        <v>117.40501999999999</v>
      </c>
      <c r="S230" s="2">
        <f t="shared" si="34"/>
        <v>100.36684331547595</v>
      </c>
      <c r="T230" s="1">
        <v>91.96</v>
      </c>
      <c r="U230" s="13">
        <v>2.6921460425130399</v>
      </c>
      <c r="V230" s="11">
        <v>5.7</v>
      </c>
      <c r="W230" s="1">
        <v>7087.1329999999998</v>
      </c>
      <c r="X230" s="2">
        <f t="shared" si="36"/>
        <v>58.951129932312881</v>
      </c>
      <c r="Y230">
        <v>753044</v>
      </c>
      <c r="Z230">
        <v>34884360</v>
      </c>
      <c r="AA230" s="2">
        <f t="shared" si="37"/>
        <v>6.2638579928934055</v>
      </c>
    </row>
    <row r="231" spans="1:27" x14ac:dyDescent="0.2">
      <c r="A231">
        <v>2004</v>
      </c>
      <c r="B231">
        <v>2</v>
      </c>
      <c r="C231" s="1">
        <v>15366.85</v>
      </c>
      <c r="D231" s="8">
        <v>15472.99412403823</v>
      </c>
      <c r="E231" s="2">
        <f t="shared" si="33"/>
        <v>-0.68599602111480973</v>
      </c>
      <c r="F231" s="1">
        <v>188.167</v>
      </c>
      <c r="G231" s="1">
        <v>196.233</v>
      </c>
      <c r="H231" s="9">
        <v>1.01</v>
      </c>
      <c r="I231" s="2">
        <f>help_monthly_to_quarterly!D19</f>
        <v>1.0872747866000001</v>
      </c>
      <c r="J231" s="1">
        <v>8147.1080000000002</v>
      </c>
      <c r="K231" s="1">
        <v>78.823999999999998</v>
      </c>
      <c r="L231" s="10">
        <v>116.0868</v>
      </c>
      <c r="M231" s="2">
        <f t="shared" si="31"/>
        <v>89.03528719186518</v>
      </c>
      <c r="N231" s="1">
        <v>2188.6179999999999</v>
      </c>
      <c r="O231" s="2">
        <f t="shared" si="32"/>
        <v>23.918209036051266</v>
      </c>
      <c r="P231" s="2">
        <f t="shared" si="30"/>
        <v>13237.3792713728</v>
      </c>
      <c r="Q231" s="10">
        <v>98.497010000000003</v>
      </c>
      <c r="R231" s="10">
        <v>117.75514</v>
      </c>
      <c r="S231" s="2">
        <f t="shared" si="34"/>
        <v>99.912558552147189</v>
      </c>
      <c r="T231" s="1">
        <v>92.998999999999995</v>
      </c>
      <c r="U231" s="13">
        <v>2.6609482093719499</v>
      </c>
      <c r="V231" s="11">
        <v>5.6</v>
      </c>
      <c r="W231" s="1">
        <v>7335.44</v>
      </c>
      <c r="X231" s="2">
        <f t="shared" si="36"/>
        <v>60.144142694522444</v>
      </c>
      <c r="Y231">
        <v>772549</v>
      </c>
      <c r="Z231">
        <v>35565761</v>
      </c>
      <c r="AA231" s="2">
        <f t="shared" si="37"/>
        <v>6.3342208912499611</v>
      </c>
    </row>
    <row r="232" spans="1:27" x14ac:dyDescent="0.2">
      <c r="A232">
        <v>2004</v>
      </c>
      <c r="B232">
        <v>3</v>
      </c>
      <c r="C232" s="1">
        <v>15512.619000000001</v>
      </c>
      <c r="D232" s="8">
        <v>15573.526926169099</v>
      </c>
      <c r="E232" s="2">
        <f t="shared" si="33"/>
        <v>-0.39109911619795712</v>
      </c>
      <c r="F232" s="1">
        <v>189.36699999999999</v>
      </c>
      <c r="G232" s="1">
        <v>197.06700000000001</v>
      </c>
      <c r="H232" s="9">
        <v>1.43</v>
      </c>
      <c r="I232" s="2">
        <f>help_monthly_to_quarterly!D20</f>
        <v>1.6637869496666664</v>
      </c>
      <c r="J232" s="1">
        <v>8283.3349999999991</v>
      </c>
      <c r="K232" s="1">
        <v>79.323999999999998</v>
      </c>
      <c r="L232" s="10">
        <v>116.45471000000001</v>
      </c>
      <c r="M232" s="2">
        <f t="shared" si="31"/>
        <v>89.669255025492191</v>
      </c>
      <c r="N232" s="1">
        <v>2254.1060000000002</v>
      </c>
      <c r="O232" s="2">
        <f t="shared" si="32"/>
        <v>24.4012835130406</v>
      </c>
      <c r="P232" s="2">
        <f t="shared" si="30"/>
        <v>13320.731295453828</v>
      </c>
      <c r="Q232" s="10">
        <v>98.628680000000003</v>
      </c>
      <c r="R232" s="10">
        <v>118.29488000000001</v>
      </c>
      <c r="S232" s="2">
        <f t="shared" si="34"/>
        <v>100.18717031847316</v>
      </c>
      <c r="T232" s="1">
        <v>94.132999999999996</v>
      </c>
      <c r="U232" s="13">
        <v>2.5441614950003899</v>
      </c>
      <c r="V232" s="11">
        <v>5.4</v>
      </c>
      <c r="W232" s="1">
        <v>7581.4380000000001</v>
      </c>
      <c r="X232" s="2">
        <f t="shared" si="36"/>
        <v>61.37054835287357</v>
      </c>
      <c r="Y232">
        <v>782932</v>
      </c>
      <c r="Z232">
        <v>36451332</v>
      </c>
      <c r="AA232" s="2">
        <f t="shared" si="37"/>
        <v>6.3377114160944146</v>
      </c>
    </row>
    <row r="233" spans="1:27" x14ac:dyDescent="0.2">
      <c r="A233">
        <v>2004</v>
      </c>
      <c r="B233">
        <v>4</v>
      </c>
      <c r="C233" s="1">
        <v>15670.88</v>
      </c>
      <c r="D233" s="8">
        <v>15675.55862407544</v>
      </c>
      <c r="E233" s="2">
        <f t="shared" si="33"/>
        <v>-2.9846617831241762E-2</v>
      </c>
      <c r="F233" s="1">
        <v>191.4</v>
      </c>
      <c r="G233" s="1">
        <v>198.267</v>
      </c>
      <c r="H233" s="9">
        <v>1.95</v>
      </c>
      <c r="I233" s="2">
        <f>help_monthly_to_quarterly!D21</f>
        <v>2.3229453370000002</v>
      </c>
      <c r="J233" s="1">
        <v>8448.6209999999992</v>
      </c>
      <c r="K233" s="1">
        <v>79.938999999999993</v>
      </c>
      <c r="L233" s="10">
        <v>116.83893999999999</v>
      </c>
      <c r="M233" s="2">
        <f t="shared" si="31"/>
        <v>90.456443602426916</v>
      </c>
      <c r="N233" s="1">
        <v>2317.9929999999999</v>
      </c>
      <c r="O233" s="2">
        <f t="shared" si="32"/>
        <v>24.817944026051162</v>
      </c>
      <c r="P233" s="2">
        <f t="shared" si="30"/>
        <v>13412.377756936172</v>
      </c>
      <c r="Q233" s="10">
        <v>98.682320000000004</v>
      </c>
      <c r="R233" s="10">
        <v>118.71084</v>
      </c>
      <c r="S233" s="2">
        <f t="shared" si="34"/>
        <v>100.26332916362304</v>
      </c>
      <c r="T233" s="1">
        <v>93.465999999999994</v>
      </c>
      <c r="U233" s="13">
        <v>2.5959815120468899</v>
      </c>
      <c r="V233" s="11">
        <v>5.4</v>
      </c>
      <c r="W233" s="1">
        <v>7844.7550000000001</v>
      </c>
      <c r="X233" s="2">
        <f t="shared" si="36"/>
        <v>62.603360575774545</v>
      </c>
      <c r="Y233">
        <v>805570</v>
      </c>
      <c r="Z233">
        <v>36989464</v>
      </c>
      <c r="AA233" s="2">
        <f t="shared" si="37"/>
        <v>6.4286761255165654</v>
      </c>
    </row>
    <row r="234" spans="1:27" x14ac:dyDescent="0.2">
      <c r="A234">
        <v>2005</v>
      </c>
      <c r="B234">
        <v>1</v>
      </c>
      <c r="C234" s="1">
        <v>15844.727000000001</v>
      </c>
      <c r="D234" s="8">
        <v>15775.79613692308</v>
      </c>
      <c r="E234" s="2">
        <f t="shared" si="33"/>
        <v>0.43694063030892405</v>
      </c>
      <c r="F234" s="1">
        <v>192.36699999999999</v>
      </c>
      <c r="G234" s="1">
        <v>199.5</v>
      </c>
      <c r="H234" s="9">
        <v>2.4700000000000002</v>
      </c>
      <c r="I234" s="2">
        <f>help_monthly_to_quarterly!D22</f>
        <v>2.827004647666667</v>
      </c>
      <c r="J234" s="1">
        <v>8551.7350000000006</v>
      </c>
      <c r="K234" s="1">
        <v>80.578000000000003</v>
      </c>
      <c r="L234" s="10">
        <v>117.16173000000001</v>
      </c>
      <c r="M234" s="2">
        <f t="shared" si="31"/>
        <v>90.584100268808271</v>
      </c>
      <c r="N234" s="1">
        <v>2383.59</v>
      </c>
      <c r="O234" s="2">
        <f t="shared" si="32"/>
        <v>25.248134508345817</v>
      </c>
      <c r="P234" s="2">
        <f t="shared" si="30"/>
        <v>13523.807646063266</v>
      </c>
      <c r="Q234" s="10">
        <v>98.509690000000006</v>
      </c>
      <c r="R234" s="10">
        <v>119.04882000000001</v>
      </c>
      <c r="S234" s="2">
        <f t="shared" si="34"/>
        <v>100.09635700211835</v>
      </c>
      <c r="T234" s="1">
        <v>93.590999999999994</v>
      </c>
      <c r="U234" s="13">
        <v>2.7029116935177</v>
      </c>
      <c r="V234" s="11">
        <v>5.3</v>
      </c>
      <c r="W234" s="1">
        <v>8064.4449999999997</v>
      </c>
      <c r="X234" s="2">
        <f t="shared" si="36"/>
        <v>63.440517238941574</v>
      </c>
      <c r="Y234">
        <v>798882</v>
      </c>
      <c r="Z234">
        <v>37923177</v>
      </c>
      <c r="AA234" s="2">
        <f t="shared" si="37"/>
        <v>6.2845598541350478</v>
      </c>
    </row>
    <row r="235" spans="1:27" x14ac:dyDescent="0.2">
      <c r="A235">
        <v>2005</v>
      </c>
      <c r="B235">
        <v>2</v>
      </c>
      <c r="C235" s="1">
        <v>15922.781999999999</v>
      </c>
      <c r="D235" s="8">
        <v>15873.169983958671</v>
      </c>
      <c r="E235" s="2">
        <f t="shared" si="33"/>
        <v>0.31255266648984037</v>
      </c>
      <c r="F235" s="1">
        <v>193.667</v>
      </c>
      <c r="G235" s="1">
        <v>200.43299999999999</v>
      </c>
      <c r="H235" s="9">
        <v>2.94</v>
      </c>
      <c r="I235" s="2">
        <f>help_monthly_to_quarterly!D23</f>
        <v>3.1798433000000004</v>
      </c>
      <c r="J235" s="1">
        <v>8701.1450000000004</v>
      </c>
      <c r="K235" s="1">
        <v>81.158000000000001</v>
      </c>
      <c r="L235" s="10">
        <v>117.49285</v>
      </c>
      <c r="M235" s="2">
        <f t="shared" si="31"/>
        <v>91.250159328305756</v>
      </c>
      <c r="N235" s="1">
        <v>2447.6390000000001</v>
      </c>
      <c r="O235" s="2">
        <f t="shared" si="32"/>
        <v>25.668742300947169</v>
      </c>
      <c r="P235" s="2">
        <f t="shared" si="30"/>
        <v>13552.128491223082</v>
      </c>
      <c r="Q235" s="10">
        <v>98.647210000000001</v>
      </c>
      <c r="R235" s="10">
        <v>119.97937</v>
      </c>
      <c r="S235" s="2">
        <f t="shared" si="34"/>
        <v>100.73489670271594</v>
      </c>
      <c r="T235" s="1">
        <v>93.55</v>
      </c>
      <c r="U235" s="13">
        <v>2.5449792093101302</v>
      </c>
      <c r="V235" s="11">
        <v>5.0999999999999996</v>
      </c>
      <c r="W235" s="1">
        <v>8350.4040000000005</v>
      </c>
      <c r="X235" s="2">
        <f t="shared" si="36"/>
        <v>64.820516078341583</v>
      </c>
      <c r="Y235">
        <v>809645</v>
      </c>
      <c r="Z235">
        <v>38714706</v>
      </c>
      <c r="AA235" s="2">
        <f t="shared" si="37"/>
        <v>6.2849182794328122</v>
      </c>
    </row>
    <row r="236" spans="1:27" x14ac:dyDescent="0.2">
      <c r="A236">
        <v>2005</v>
      </c>
      <c r="B236">
        <v>3</v>
      </c>
      <c r="C236" s="1">
        <v>16047.587</v>
      </c>
      <c r="D236" s="8">
        <v>15968.843339929679</v>
      </c>
      <c r="E236" s="2">
        <f t="shared" si="33"/>
        <v>0.49310810053113663</v>
      </c>
      <c r="F236" s="1">
        <v>196.6</v>
      </c>
      <c r="G236" s="1">
        <v>201.1</v>
      </c>
      <c r="H236" s="9">
        <v>3.46</v>
      </c>
      <c r="I236" s="2">
        <f>help_monthly_to_quarterly!D24</f>
        <v>3.7819900476666661</v>
      </c>
      <c r="J236" s="1">
        <v>8868.0889999999999</v>
      </c>
      <c r="K236" s="1">
        <v>81.897999999999996</v>
      </c>
      <c r="L236" s="10">
        <v>117.88245999999999</v>
      </c>
      <c r="M236" s="2">
        <f t="shared" si="31"/>
        <v>91.856005737809184</v>
      </c>
      <c r="N236" s="1">
        <v>2518.7220000000002</v>
      </c>
      <c r="O236" s="2">
        <f t="shared" si="32"/>
        <v>26.089019007809487</v>
      </c>
      <c r="P236" s="2">
        <f t="shared" si="30"/>
        <v>13613.210141695379</v>
      </c>
      <c r="Q236" s="10">
        <v>98.376069999999999</v>
      </c>
      <c r="R236" s="10">
        <v>120.62479999999999</v>
      </c>
      <c r="S236" s="2">
        <f t="shared" si="34"/>
        <v>100.66462617539538</v>
      </c>
      <c r="T236" s="1">
        <v>93.39</v>
      </c>
      <c r="U236" s="13">
        <v>2.47687940099429</v>
      </c>
      <c r="V236" s="11">
        <v>5</v>
      </c>
      <c r="W236" s="1">
        <v>8637.1419999999998</v>
      </c>
      <c r="X236" s="2">
        <f t="shared" si="36"/>
        <v>66.042469340925152</v>
      </c>
      <c r="Y236">
        <v>813207</v>
      </c>
      <c r="Z236">
        <v>39537381</v>
      </c>
      <c r="AA236" s="2">
        <f t="shared" si="37"/>
        <v>6.218052032179826</v>
      </c>
    </row>
    <row r="237" spans="1:27" x14ac:dyDescent="0.2">
      <c r="A237">
        <v>2005</v>
      </c>
      <c r="B237">
        <v>4</v>
      </c>
      <c r="C237" s="1">
        <v>16136.734</v>
      </c>
      <c r="D237" s="8">
        <v>16062.03594163597</v>
      </c>
      <c r="E237" s="2">
        <f t="shared" si="33"/>
        <v>0.46505971369668053</v>
      </c>
      <c r="F237" s="1">
        <v>198.43299999999999</v>
      </c>
      <c r="G237" s="1">
        <v>202.43299999999999</v>
      </c>
      <c r="H237" s="9">
        <v>3.98</v>
      </c>
      <c r="I237" s="2">
        <f>help_monthly_to_quarterly!D25</f>
        <v>4.2962860966666669</v>
      </c>
      <c r="J237" s="1">
        <v>8955.2950000000001</v>
      </c>
      <c r="K237" s="1">
        <v>82.570999999999998</v>
      </c>
      <c r="L237" s="10">
        <v>118.28525</v>
      </c>
      <c r="M237" s="2">
        <f t="shared" si="31"/>
        <v>91.689955152147533</v>
      </c>
      <c r="N237" s="1">
        <v>2558.875</v>
      </c>
      <c r="O237" s="2">
        <f t="shared" si="32"/>
        <v>26.199375228839642</v>
      </c>
      <c r="P237" s="2">
        <f t="shared" si="30"/>
        <v>13642.219972481775</v>
      </c>
      <c r="Q237" s="10">
        <v>98.631609999999995</v>
      </c>
      <c r="R237" s="10">
        <v>120.88986</v>
      </c>
      <c r="S237" s="2">
        <f t="shared" si="34"/>
        <v>100.80345203205469</v>
      </c>
      <c r="T237" s="1">
        <v>93.051000000000002</v>
      </c>
      <c r="U237" s="13">
        <v>2.5157972937037001</v>
      </c>
      <c r="V237" s="11">
        <v>5</v>
      </c>
      <c r="W237" s="1">
        <v>8923.3889999999992</v>
      </c>
      <c r="X237" s="2">
        <f t="shared" si="36"/>
        <v>67.28243307350975</v>
      </c>
      <c r="Y237">
        <v>842805</v>
      </c>
      <c r="Z237">
        <v>40331471</v>
      </c>
      <c r="AA237" s="2">
        <f t="shared" si="37"/>
        <v>6.3547572571944793</v>
      </c>
    </row>
    <row r="238" spans="1:27" x14ac:dyDescent="0.2">
      <c r="A238">
        <v>2006</v>
      </c>
      <c r="B238">
        <v>1</v>
      </c>
      <c r="C238" s="1">
        <v>16353.834999999999</v>
      </c>
      <c r="D238" s="8">
        <v>16152.594087556379</v>
      </c>
      <c r="E238" s="2">
        <f t="shared" si="33"/>
        <v>1.2458736432846562</v>
      </c>
      <c r="F238" s="1">
        <v>199.46700000000001</v>
      </c>
      <c r="G238" s="1">
        <v>203.7</v>
      </c>
      <c r="H238" s="9">
        <v>4.46</v>
      </c>
      <c r="I238" s="2">
        <f>help_monthly_to_quarterly!D26</f>
        <v>4.6349190906666671</v>
      </c>
      <c r="J238" s="1">
        <v>9100.1530000000002</v>
      </c>
      <c r="K238" s="1">
        <v>83.156000000000006</v>
      </c>
      <c r="L238" s="10">
        <v>118.58078999999999</v>
      </c>
      <c r="M238" s="2">
        <f t="shared" si="31"/>
        <v>92.287050094211466</v>
      </c>
      <c r="N238" s="1">
        <v>2631.5259999999998</v>
      </c>
      <c r="O238" s="2">
        <f t="shared" si="32"/>
        <v>26.686998755539598</v>
      </c>
      <c r="P238" s="2">
        <f t="shared" si="30"/>
        <v>13791.302115629353</v>
      </c>
      <c r="Q238" s="10">
        <v>98.936890000000005</v>
      </c>
      <c r="R238" s="10">
        <v>121.61017</v>
      </c>
      <c r="S238" s="2">
        <f t="shared" si="34"/>
        <v>101.46442785691764</v>
      </c>
      <c r="T238" s="1">
        <v>94.326999999999998</v>
      </c>
      <c r="U238" s="13">
        <v>2.6598819051628699</v>
      </c>
      <c r="V238" s="11">
        <v>4.7</v>
      </c>
      <c r="W238" s="1">
        <v>9210.2839999999997</v>
      </c>
      <c r="X238" s="2">
        <f t="shared" si="36"/>
        <v>68.57047404992494</v>
      </c>
      <c r="Y238">
        <v>835714</v>
      </c>
      <c r="Z238">
        <v>41084187</v>
      </c>
      <c r="AA238" s="2">
        <f t="shared" si="37"/>
        <v>6.2218825337154611</v>
      </c>
    </row>
    <row r="239" spans="1:27" x14ac:dyDescent="0.2">
      <c r="A239">
        <v>2006</v>
      </c>
      <c r="B239">
        <v>2</v>
      </c>
      <c r="C239" s="1">
        <v>16396.151000000002</v>
      </c>
      <c r="D239" s="8">
        <v>16240.797141806721</v>
      </c>
      <c r="E239" s="2">
        <f t="shared" si="33"/>
        <v>0.95656547419937787</v>
      </c>
      <c r="F239" s="1">
        <v>201.267</v>
      </c>
      <c r="G239" s="1">
        <v>205.36699999999999</v>
      </c>
      <c r="H239" s="9">
        <v>4.91</v>
      </c>
      <c r="I239" s="2">
        <f>help_monthly_to_quarterly!D27</f>
        <v>5.0799559203333331</v>
      </c>
      <c r="J239" s="1">
        <v>9227.6489999999994</v>
      </c>
      <c r="K239" s="1">
        <v>83.882000000000005</v>
      </c>
      <c r="L239" s="10">
        <v>118.92910000000001</v>
      </c>
      <c r="M239" s="2">
        <f t="shared" si="31"/>
        <v>92.49838654208807</v>
      </c>
      <c r="N239" s="1">
        <v>2633.739</v>
      </c>
      <c r="O239" s="2">
        <f t="shared" si="32"/>
        <v>26.400723312403031</v>
      </c>
      <c r="P239" s="2">
        <f t="shared" si="30"/>
        <v>13786.492120095083</v>
      </c>
      <c r="Q239" s="10">
        <v>98.812039999999996</v>
      </c>
      <c r="R239" s="10">
        <v>122.13437</v>
      </c>
      <c r="S239" s="2">
        <f t="shared" si="34"/>
        <v>101.47513311556885</v>
      </c>
      <c r="T239" s="1">
        <v>93.625</v>
      </c>
      <c r="U239" s="13">
        <v>2.6919702840537201</v>
      </c>
      <c r="V239" s="11">
        <v>4.5999999999999996</v>
      </c>
      <c r="W239" s="1">
        <v>9521.6139999999996</v>
      </c>
      <c r="X239" s="2">
        <f t="shared" si="36"/>
        <v>69.893124067874353</v>
      </c>
      <c r="Y239">
        <v>848556</v>
      </c>
      <c r="Z239">
        <v>41981328</v>
      </c>
      <c r="AA239" s="2">
        <f t="shared" si="37"/>
        <v>6.2288000528628018</v>
      </c>
    </row>
    <row r="240" spans="1:27" x14ac:dyDescent="0.2">
      <c r="A240">
        <v>2006</v>
      </c>
      <c r="B240">
        <v>3</v>
      </c>
      <c r="C240" s="1">
        <v>16420.738000000001</v>
      </c>
      <c r="D240" s="8">
        <v>16324.82521231757</v>
      </c>
      <c r="E240" s="2">
        <f t="shared" si="33"/>
        <v>0.58752719514609808</v>
      </c>
      <c r="F240" s="1">
        <v>203.167</v>
      </c>
      <c r="G240" s="1">
        <v>206.767</v>
      </c>
      <c r="H240" s="9">
        <v>5.25</v>
      </c>
      <c r="I240" s="2">
        <f>help_monthly_to_quarterly!D28</f>
        <v>5.1944879343333339</v>
      </c>
      <c r="J240" s="1">
        <v>9353.7720000000008</v>
      </c>
      <c r="K240" s="1">
        <v>84.468000000000004</v>
      </c>
      <c r="L240" s="10">
        <v>119.31107</v>
      </c>
      <c r="M240" s="2">
        <f t="shared" si="31"/>
        <v>92.814072246415179</v>
      </c>
      <c r="N240" s="1">
        <v>2630.6660000000002</v>
      </c>
      <c r="O240" s="2">
        <f t="shared" si="32"/>
        <v>26.103140442186106</v>
      </c>
      <c r="P240" s="2">
        <f t="shared" si="30"/>
        <v>13762.962648813727</v>
      </c>
      <c r="Q240" s="10">
        <v>98.875439999999998</v>
      </c>
      <c r="R240" s="10">
        <v>122.54101</v>
      </c>
      <c r="S240" s="2">
        <f t="shared" si="34"/>
        <v>101.55215506653657</v>
      </c>
      <c r="T240" s="1">
        <v>93.004000000000005</v>
      </c>
      <c r="U240" s="13">
        <v>2.5120830850645199</v>
      </c>
      <c r="V240" s="11">
        <v>4.5999999999999996</v>
      </c>
      <c r="W240" s="1">
        <v>9758.3220000000001</v>
      </c>
      <c r="X240" s="2">
        <f t="shared" si="36"/>
        <v>70.767587954153768</v>
      </c>
      <c r="Y240">
        <v>841375</v>
      </c>
      <c r="Z240">
        <v>42647841</v>
      </c>
      <c r="AA240" s="2">
        <f t="shared" si="37"/>
        <v>6.1016719180742474</v>
      </c>
    </row>
    <row r="241" spans="1:27" x14ac:dyDescent="0.2">
      <c r="A241">
        <v>2006</v>
      </c>
      <c r="B241">
        <v>4</v>
      </c>
      <c r="C241" s="1">
        <v>16561.866000000002</v>
      </c>
      <c r="D241" s="8">
        <v>16404.43190398646</v>
      </c>
      <c r="E241" s="2">
        <f t="shared" si="33"/>
        <v>0.95970465137096284</v>
      </c>
      <c r="F241" s="1">
        <v>202.333</v>
      </c>
      <c r="G241" s="1">
        <v>207.833</v>
      </c>
      <c r="H241" s="9">
        <v>5.25</v>
      </c>
      <c r="I241" s="2">
        <f>help_monthly_to_quarterly!D29</f>
        <v>5.1496564519999994</v>
      </c>
      <c r="J241" s="1">
        <v>9427.3680000000004</v>
      </c>
      <c r="K241" s="1">
        <v>84.77</v>
      </c>
      <c r="L241" s="10">
        <v>119.69095</v>
      </c>
      <c r="M241" s="2">
        <f t="shared" si="31"/>
        <v>92.915242142450779</v>
      </c>
      <c r="N241" s="1">
        <v>2631.93</v>
      </c>
      <c r="O241" s="2">
        <f t="shared" si="32"/>
        <v>25.940051693323145</v>
      </c>
      <c r="P241" s="2">
        <f t="shared" si="30"/>
        <v>13837.191533695739</v>
      </c>
      <c r="Q241" s="10">
        <v>99.137799999999999</v>
      </c>
      <c r="R241" s="10">
        <v>123.4385</v>
      </c>
      <c r="S241" s="2">
        <f t="shared" si="34"/>
        <v>102.24182634777316</v>
      </c>
      <c r="T241" s="1">
        <v>94.86</v>
      </c>
      <c r="U241" s="13">
        <v>2.5145894487285299</v>
      </c>
      <c r="V241" s="11">
        <v>4.4000000000000004</v>
      </c>
      <c r="W241" s="1">
        <v>9921.2450000000008</v>
      </c>
      <c r="X241" s="2">
        <f t="shared" si="36"/>
        <v>71.344877433462955</v>
      </c>
      <c r="Y241">
        <v>870814</v>
      </c>
      <c r="Z241">
        <v>43279223</v>
      </c>
      <c r="AA241" s="2">
        <f t="shared" si="37"/>
        <v>6.2621292083144402</v>
      </c>
    </row>
    <row r="242" spans="1:27" x14ac:dyDescent="0.2">
      <c r="A242">
        <v>2007</v>
      </c>
      <c r="B242">
        <v>1</v>
      </c>
      <c r="C242" s="1">
        <v>16611.689999999999</v>
      </c>
      <c r="D242" s="8">
        <v>16484.888028846119</v>
      </c>
      <c r="E242" s="2">
        <f t="shared" si="33"/>
        <v>0.76920128867115078</v>
      </c>
      <c r="F242" s="1">
        <v>204.31700000000001</v>
      </c>
      <c r="G242" s="1">
        <v>209.05099999999999</v>
      </c>
      <c r="H242" s="9">
        <v>5.26</v>
      </c>
      <c r="I242" s="2">
        <f>help_monthly_to_quarterly!D30</f>
        <v>5.1506833670000001</v>
      </c>
      <c r="J242" s="1">
        <v>9572.1380000000008</v>
      </c>
      <c r="K242" s="1">
        <v>85.575999999999993</v>
      </c>
      <c r="L242" s="10">
        <v>120.18208</v>
      </c>
      <c r="M242" s="2">
        <f t="shared" si="31"/>
        <v>93.071615488870236</v>
      </c>
      <c r="N242" s="1">
        <v>2642.9229999999998</v>
      </c>
      <c r="O242" s="2">
        <f t="shared" si="32"/>
        <v>25.697614600070679</v>
      </c>
      <c r="P242" s="2">
        <f t="shared" si="30"/>
        <v>13822.102263498851</v>
      </c>
      <c r="Q242" s="10">
        <v>98.738889999999998</v>
      </c>
      <c r="R242" s="10">
        <v>123.88697000000001</v>
      </c>
      <c r="S242" s="2">
        <f t="shared" si="34"/>
        <v>101.78274417669672</v>
      </c>
      <c r="T242" s="1">
        <v>96.091999999999999</v>
      </c>
      <c r="U242" s="13">
        <v>2.5734969699544399</v>
      </c>
      <c r="V242" s="11">
        <v>4.5</v>
      </c>
      <c r="W242" s="1">
        <v>10104.357</v>
      </c>
      <c r="X242" s="2">
        <f t="shared" si="36"/>
        <v>71.625999871047412</v>
      </c>
      <c r="Y242">
        <v>865009</v>
      </c>
      <c r="Z242">
        <v>44195288</v>
      </c>
      <c r="AA242" s="2">
        <f t="shared" si="37"/>
        <v>6.131724613694356</v>
      </c>
    </row>
    <row r="243" spans="1:27" x14ac:dyDescent="0.2">
      <c r="A243">
        <v>2007</v>
      </c>
      <c r="B243">
        <v>2</v>
      </c>
      <c r="C243" s="1">
        <v>16713.313999999998</v>
      </c>
      <c r="D243" s="8">
        <v>16566.649925173919</v>
      </c>
      <c r="E243" s="2">
        <f t="shared" si="33"/>
        <v>0.88529712095393176</v>
      </c>
      <c r="F243" s="1">
        <v>206.631</v>
      </c>
      <c r="G243" s="1">
        <v>210.066</v>
      </c>
      <c r="H243" s="9">
        <v>5.25</v>
      </c>
      <c r="I243" s="2">
        <f>help_monthly_to_quarterly!D31</f>
        <v>5.1088823549999995</v>
      </c>
      <c r="J243" s="1">
        <v>9678.7129999999997</v>
      </c>
      <c r="K243" s="1">
        <v>86.171000000000006</v>
      </c>
      <c r="L243" s="10">
        <v>120.51667</v>
      </c>
      <c r="M243" s="2">
        <f t="shared" si="31"/>
        <v>93.198593009333464</v>
      </c>
      <c r="N243" s="1">
        <v>2656.9920000000002</v>
      </c>
      <c r="O243" s="2">
        <f t="shared" si="32"/>
        <v>25.584797899995067</v>
      </c>
      <c r="P243" s="2">
        <f t="shared" si="30"/>
        <v>13868.05161476831</v>
      </c>
      <c r="Q243" s="10">
        <v>98.938839999999999</v>
      </c>
      <c r="R243" s="10">
        <v>123.64592</v>
      </c>
      <c r="S243" s="2">
        <f t="shared" si="34"/>
        <v>101.5078154377548</v>
      </c>
      <c r="T243" s="1">
        <v>94.965000000000003</v>
      </c>
      <c r="U243" s="13">
        <v>2.4674072167369498</v>
      </c>
      <c r="V243" s="11">
        <v>4.5</v>
      </c>
      <c r="W243" s="1">
        <v>10312.27</v>
      </c>
      <c r="X243" s="2">
        <f t="shared" si="36"/>
        <v>72.236791402846308</v>
      </c>
      <c r="Y243">
        <v>866897</v>
      </c>
      <c r="Z243">
        <v>44736082</v>
      </c>
      <c r="AA243" s="2">
        <f t="shared" si="37"/>
        <v>6.072558006797073</v>
      </c>
    </row>
    <row r="244" spans="1:27" x14ac:dyDescent="0.2">
      <c r="A244">
        <v>2007</v>
      </c>
      <c r="B244">
        <v>3</v>
      </c>
      <c r="C244" s="1">
        <v>16809.587</v>
      </c>
      <c r="D244" s="8">
        <v>16649.55322251096</v>
      </c>
      <c r="E244" s="2">
        <f t="shared" si="33"/>
        <v>0.96118962082818449</v>
      </c>
      <c r="F244" s="1">
        <v>207.93899999999999</v>
      </c>
      <c r="G244" s="1">
        <v>211.149</v>
      </c>
      <c r="H244" s="9">
        <v>5.07</v>
      </c>
      <c r="I244" s="2">
        <f>help_monthly_to_quarterly!D32</f>
        <v>4.6499883683333332</v>
      </c>
      <c r="J244" s="1">
        <v>9798.3829999999998</v>
      </c>
      <c r="K244" s="1">
        <v>86.641999999999996</v>
      </c>
      <c r="L244" s="10">
        <v>120.89569</v>
      </c>
      <c r="M244" s="2">
        <f t="shared" si="31"/>
        <v>93.543824984412268</v>
      </c>
      <c r="N244" s="1">
        <v>2641.047</v>
      </c>
      <c r="O244" s="2">
        <f t="shared" si="32"/>
        <v>25.213715196028478</v>
      </c>
      <c r="P244" s="2">
        <f t="shared" si="30"/>
        <v>13904.207006883371</v>
      </c>
      <c r="Q244" s="10">
        <v>98.693049999999999</v>
      </c>
      <c r="R244" s="10">
        <v>123.72476</v>
      </c>
      <c r="S244" s="2">
        <f t="shared" si="34"/>
        <v>101.00255786552853</v>
      </c>
      <c r="T244" s="1">
        <v>94.781999999999996</v>
      </c>
      <c r="U244" s="13">
        <v>2.4814310599149101</v>
      </c>
      <c r="V244" s="11">
        <v>4.7</v>
      </c>
      <c r="W244" s="1">
        <v>10496.616</v>
      </c>
      <c r="X244" s="2">
        <f t="shared" si="36"/>
        <v>72.764283419565785</v>
      </c>
      <c r="Y244">
        <v>876957</v>
      </c>
      <c r="Z244">
        <v>45638644</v>
      </c>
      <c r="AA244" s="2">
        <f t="shared" si="37"/>
        <v>6.0792114043966317</v>
      </c>
    </row>
    <row r="245" spans="1:27" x14ac:dyDescent="0.2">
      <c r="A245">
        <v>2007</v>
      </c>
      <c r="B245">
        <v>4</v>
      </c>
      <c r="C245" s="1">
        <v>16915.190999999999</v>
      </c>
      <c r="D245" s="8">
        <v>16732.83635959202</v>
      </c>
      <c r="E245" s="2">
        <f t="shared" si="33"/>
        <v>1.0898011340644276</v>
      </c>
      <c r="F245" s="1">
        <v>210.49</v>
      </c>
      <c r="G245" s="1">
        <v>212.63499999999999</v>
      </c>
      <c r="H245" s="9">
        <v>4.5</v>
      </c>
      <c r="I245" s="2">
        <f>help_monthly_to_quarterly!D33</f>
        <v>3.892988355</v>
      </c>
      <c r="J245" s="1">
        <v>9937.14</v>
      </c>
      <c r="K245" s="1">
        <v>86.992999999999995</v>
      </c>
      <c r="L245" s="10">
        <v>121.27401999999999</v>
      </c>
      <c r="M245" s="2">
        <f t="shared" si="31"/>
        <v>94.190982416874263</v>
      </c>
      <c r="N245" s="1">
        <v>2615.279</v>
      </c>
      <c r="O245" s="2">
        <f t="shared" si="32"/>
        <v>24.789395973511546</v>
      </c>
      <c r="P245" s="2">
        <f t="shared" si="30"/>
        <v>13947.909865608481</v>
      </c>
      <c r="Q245" s="10">
        <v>98.449219999999997</v>
      </c>
      <c r="R245" s="10">
        <v>124.00254</v>
      </c>
      <c r="S245" s="2">
        <f t="shared" si="34"/>
        <v>100.66420937492465</v>
      </c>
      <c r="T245" s="1">
        <v>94.757000000000005</v>
      </c>
      <c r="U245" s="13">
        <v>2.5864191766975799</v>
      </c>
      <c r="V245" s="11">
        <v>4.8</v>
      </c>
      <c r="W245" s="1">
        <v>10605.291999999999</v>
      </c>
      <c r="X245" s="2">
        <f t="shared" si="36"/>
        <v>72.856576287430968</v>
      </c>
      <c r="Y245">
        <v>913429</v>
      </c>
      <c r="Z245">
        <v>46608221</v>
      </c>
      <c r="AA245" s="2">
        <f t="shared" si="37"/>
        <v>6.2751039407167459</v>
      </c>
    </row>
    <row r="246" spans="1:27" x14ac:dyDescent="0.2">
      <c r="A246">
        <v>2008</v>
      </c>
      <c r="B246">
        <v>1</v>
      </c>
      <c r="C246" s="1">
        <v>16843.003000000001</v>
      </c>
      <c r="D246" s="8">
        <v>16815.60575571052</v>
      </c>
      <c r="E246" s="2">
        <f t="shared" si="33"/>
        <v>0.16292748942556834</v>
      </c>
      <c r="F246" s="1">
        <v>212.77</v>
      </c>
      <c r="G246" s="1">
        <v>214.04300000000001</v>
      </c>
      <c r="H246" s="9">
        <v>3.18</v>
      </c>
      <c r="I246" s="2">
        <f>help_monthly_to_quarterly!D34</f>
        <v>2.2227502129999999</v>
      </c>
      <c r="J246" s="1">
        <v>10004.445</v>
      </c>
      <c r="K246" s="1">
        <v>87.314999999999998</v>
      </c>
      <c r="L246" s="10">
        <v>121.20634</v>
      </c>
      <c r="M246" s="2">
        <f t="shared" si="31"/>
        <v>94.531991094656959</v>
      </c>
      <c r="N246" s="1">
        <v>2580.3739999999998</v>
      </c>
      <c r="O246" s="2">
        <f t="shared" si="32"/>
        <v>24.381951421481588</v>
      </c>
      <c r="P246" s="2">
        <f t="shared" si="30"/>
        <v>13896.140251409293</v>
      </c>
      <c r="Q246" s="10">
        <v>98.322429999999997</v>
      </c>
      <c r="R246" s="10">
        <v>123.94772</v>
      </c>
      <c r="S246" s="2">
        <f t="shared" si="34"/>
        <v>100.54623399534711</v>
      </c>
      <c r="T246" s="1">
        <v>94.626999999999995</v>
      </c>
      <c r="U246" s="13">
        <v>2.2598391584874902</v>
      </c>
      <c r="V246" s="11">
        <v>5</v>
      </c>
      <c r="W246" s="1">
        <v>10674.495999999999</v>
      </c>
      <c r="X246" s="2">
        <f t="shared" si="36"/>
        <v>72.701940655296255</v>
      </c>
      <c r="Y246">
        <v>894713</v>
      </c>
      <c r="Z246">
        <v>47596674</v>
      </c>
      <c r="AA246" s="2">
        <f t="shared" si="37"/>
        <v>6.0937182822984877</v>
      </c>
    </row>
    <row r="247" spans="1:27" x14ac:dyDescent="0.2">
      <c r="A247">
        <v>2008</v>
      </c>
      <c r="B247">
        <v>2</v>
      </c>
      <c r="C247" s="1">
        <v>16943.291000000001</v>
      </c>
      <c r="D247" s="8">
        <v>16895.89498163922</v>
      </c>
      <c r="E247" s="2">
        <f t="shared" si="33"/>
        <v>0.28051795073469332</v>
      </c>
      <c r="F247" s="1">
        <v>215.53800000000001</v>
      </c>
      <c r="G247" s="1">
        <v>214.97300000000001</v>
      </c>
      <c r="H247" s="9">
        <v>2.09</v>
      </c>
      <c r="I247" s="2">
        <f>help_monthly_to_quarterly!D35</f>
        <v>1.9409575139999999</v>
      </c>
      <c r="J247" s="1">
        <v>10129.869000000001</v>
      </c>
      <c r="K247" s="1">
        <v>87.738</v>
      </c>
      <c r="L247" s="10">
        <v>121.52045</v>
      </c>
      <c r="M247" s="2">
        <f t="shared" si="31"/>
        <v>95.009433724079102</v>
      </c>
      <c r="N247" s="1">
        <v>2562.8470000000002</v>
      </c>
      <c r="O247" s="2">
        <f t="shared" si="32"/>
        <v>24.037294282034146</v>
      </c>
      <c r="P247" s="2">
        <f t="shared" si="30"/>
        <v>13942.748730769184</v>
      </c>
      <c r="Q247" s="10">
        <v>98.224890000000002</v>
      </c>
      <c r="R247" s="10">
        <v>123.70950000000001</v>
      </c>
      <c r="S247" s="2">
        <f t="shared" si="34"/>
        <v>99.994297498528042</v>
      </c>
      <c r="T247" s="1">
        <v>93.578000000000003</v>
      </c>
      <c r="U247" s="13">
        <v>2.15610306038056</v>
      </c>
      <c r="V247" s="11">
        <v>5.3</v>
      </c>
      <c r="W247" s="1">
        <v>10664.99</v>
      </c>
      <c r="X247" s="2">
        <f t="shared" si="36"/>
        <v>71.94349314575372</v>
      </c>
      <c r="Y247">
        <v>913709</v>
      </c>
      <c r="Z247">
        <v>47932247</v>
      </c>
      <c r="AA247" s="2">
        <f t="shared" si="37"/>
        <v>6.1636642114726303</v>
      </c>
    </row>
    <row r="248" spans="1:27" x14ac:dyDescent="0.2">
      <c r="A248">
        <v>2008</v>
      </c>
      <c r="B248">
        <v>3</v>
      </c>
      <c r="C248" s="1">
        <v>16854.294999999998</v>
      </c>
      <c r="D248" s="8">
        <v>16973.23827742687</v>
      </c>
      <c r="E248" s="2">
        <f t="shared" si="33"/>
        <v>-0.7007695024529137</v>
      </c>
      <c r="F248" s="1">
        <v>218.86099999999999</v>
      </c>
      <c r="G248" s="1">
        <v>216.357</v>
      </c>
      <c r="H248" s="9">
        <v>1.94</v>
      </c>
      <c r="I248" s="2">
        <f>help_monthly_to_quarterly!D36</f>
        <v>2.0298989449999998</v>
      </c>
      <c r="J248" s="1">
        <v>10159.078</v>
      </c>
      <c r="K248" s="1">
        <v>88.399000000000001</v>
      </c>
      <c r="L248" s="10">
        <v>121.88507</v>
      </c>
      <c r="M248" s="2">
        <f t="shared" si="31"/>
        <v>94.288001694120851</v>
      </c>
      <c r="N248" s="1">
        <v>2514.067</v>
      </c>
      <c r="O248" s="2">
        <f t="shared" si="32"/>
        <v>23.333451476121489</v>
      </c>
      <c r="P248" s="2">
        <f t="shared" si="30"/>
        <v>13828.022578975422</v>
      </c>
      <c r="Q248" s="10">
        <v>97.950819999999993</v>
      </c>
      <c r="R248" s="10">
        <v>123.15394000000001</v>
      </c>
      <c r="S248" s="2">
        <f t="shared" si="34"/>
        <v>98.97052534187165</v>
      </c>
      <c r="T248" s="1">
        <v>93.117000000000004</v>
      </c>
      <c r="U248" s="13">
        <v>1.8827873340336401</v>
      </c>
      <c r="V248" s="11">
        <v>6</v>
      </c>
      <c r="W248" s="1">
        <v>10640.852999999999</v>
      </c>
      <c r="X248" s="2">
        <f t="shared" si="36"/>
        <v>70.919290703131608</v>
      </c>
      <c r="Y248">
        <v>1504329</v>
      </c>
      <c r="Z248">
        <v>49227233</v>
      </c>
      <c r="AA248" s="2">
        <f t="shared" si="37"/>
        <v>10.026070810690765</v>
      </c>
    </row>
    <row r="249" spans="1:27" x14ac:dyDescent="0.2">
      <c r="A249">
        <v>2008</v>
      </c>
      <c r="B249">
        <v>4</v>
      </c>
      <c r="C249" s="1">
        <v>16485.349999999999</v>
      </c>
      <c r="D249" s="8">
        <v>17046.576392057719</v>
      </c>
      <c r="E249" s="2">
        <f t="shared" si="33"/>
        <v>-3.292311483255983</v>
      </c>
      <c r="F249" s="1">
        <v>213.84899999999999</v>
      </c>
      <c r="G249" s="1">
        <v>216.887</v>
      </c>
      <c r="H249" s="9">
        <v>0.51</v>
      </c>
      <c r="I249" s="2">
        <f>help_monthly_to_quarterly!D37</f>
        <v>1.3029762113999999</v>
      </c>
      <c r="J249" s="1">
        <v>9906.9419999999991</v>
      </c>
      <c r="K249" s="1">
        <v>88.613</v>
      </c>
      <c r="L249" s="10">
        <v>122.25714000000001</v>
      </c>
      <c r="M249" s="2">
        <f t="shared" si="31"/>
        <v>91.446681192789811</v>
      </c>
      <c r="N249" s="1">
        <v>2370.13</v>
      </c>
      <c r="O249" s="2">
        <f t="shared" si="32"/>
        <v>21.877641203054075</v>
      </c>
      <c r="P249" s="2">
        <f t="shared" si="30"/>
        <v>13484.161334053781</v>
      </c>
      <c r="Q249" s="10">
        <v>97.094480000000004</v>
      </c>
      <c r="R249" s="10">
        <v>122.15358999999999</v>
      </c>
      <c r="S249" s="2">
        <f t="shared" si="34"/>
        <v>97.012242403046557</v>
      </c>
      <c r="T249" s="1">
        <v>96.54</v>
      </c>
      <c r="U249" s="13">
        <v>1.03909512524147</v>
      </c>
      <c r="V249" s="11">
        <v>6.9</v>
      </c>
      <c r="W249" s="1">
        <v>10553.004000000001</v>
      </c>
      <c r="X249" s="2">
        <f t="shared" si="36"/>
        <v>69.862077120163406</v>
      </c>
      <c r="Y249">
        <v>2233753</v>
      </c>
      <c r="Z249">
        <v>50534363</v>
      </c>
      <c r="AA249" s="2">
        <f t="shared" si="37"/>
        <v>14.787696882650323</v>
      </c>
    </row>
    <row r="250" spans="1:27" x14ac:dyDescent="0.2">
      <c r="A250">
        <v>2009</v>
      </c>
      <c r="B250">
        <v>1</v>
      </c>
      <c r="C250" s="1">
        <v>16298.262000000001</v>
      </c>
      <c r="D250" s="8">
        <v>17114.500177987458</v>
      </c>
      <c r="E250" s="2">
        <f t="shared" si="33"/>
        <v>-4.7692785036006935</v>
      </c>
      <c r="F250" s="1">
        <v>212.37799999999999</v>
      </c>
      <c r="G250" s="1">
        <v>217.797</v>
      </c>
      <c r="H250" s="9">
        <v>0.18</v>
      </c>
      <c r="I250" s="2">
        <f>help_monthly_to_quarterly!D38</f>
        <v>0.7458422713666667</v>
      </c>
      <c r="J250" s="1">
        <v>9814.9689999999991</v>
      </c>
      <c r="K250" s="1">
        <v>88.543000000000006</v>
      </c>
      <c r="L250" s="10">
        <v>122.30279</v>
      </c>
      <c r="M250" s="2">
        <f t="shared" si="31"/>
        <v>90.635500074431832</v>
      </c>
      <c r="N250" s="1">
        <v>2165.8739999999998</v>
      </c>
      <c r="O250" s="2">
        <f t="shared" si="32"/>
        <v>20.000580041384744</v>
      </c>
      <c r="P250" s="2">
        <f t="shared" si="30"/>
        <v>13326.157154714134</v>
      </c>
      <c r="Q250" s="10">
        <v>96.555120000000002</v>
      </c>
      <c r="R250" s="10">
        <v>119.95733</v>
      </c>
      <c r="S250" s="2">
        <f t="shared" si="34"/>
        <v>94.703435571908045</v>
      </c>
      <c r="T250" s="1">
        <v>94.599000000000004</v>
      </c>
      <c r="U250" s="13">
        <v>0.83965538634691606</v>
      </c>
      <c r="V250" s="11">
        <v>8.3000000000000007</v>
      </c>
      <c r="W250" s="1">
        <v>10551.001</v>
      </c>
      <c r="X250" s="2">
        <f t="shared" si="36"/>
        <v>69.626603700155385</v>
      </c>
      <c r="Y250">
        <v>2078336</v>
      </c>
      <c r="Z250">
        <v>51064156</v>
      </c>
      <c r="AA250" s="2">
        <f t="shared" si="37"/>
        <v>13.715047228956392</v>
      </c>
    </row>
    <row r="251" spans="1:27" x14ac:dyDescent="0.2">
      <c r="A251">
        <v>2009</v>
      </c>
      <c r="B251">
        <v>2</v>
      </c>
      <c r="C251" s="1">
        <v>16269.145</v>
      </c>
      <c r="D251" s="8">
        <v>17178.41006282423</v>
      </c>
      <c r="E251" s="2">
        <f t="shared" si="33"/>
        <v>-5.2930687968147261</v>
      </c>
      <c r="F251" s="1">
        <v>213.50700000000001</v>
      </c>
      <c r="G251" s="1">
        <v>218.90700000000001</v>
      </c>
      <c r="H251" s="9">
        <v>0.18</v>
      </c>
      <c r="I251" s="2">
        <f>help_monthly_to_quarterly!D39</f>
        <v>0.21826707962333333</v>
      </c>
      <c r="J251" s="1">
        <v>9805.5020000000004</v>
      </c>
      <c r="K251" s="1">
        <v>88.396000000000001</v>
      </c>
      <c r="L251" s="10">
        <v>122.5874</v>
      </c>
      <c r="M251" s="2">
        <f t="shared" si="31"/>
        <v>90.488082499914199</v>
      </c>
      <c r="N251" s="1">
        <v>2059.6509999999998</v>
      </c>
      <c r="O251" s="2">
        <f t="shared" si="32"/>
        <v>19.007070684298547</v>
      </c>
      <c r="P251" s="2">
        <f t="shared" si="30"/>
        <v>13271.465909220686</v>
      </c>
      <c r="Q251" s="10">
        <v>95.878240000000005</v>
      </c>
      <c r="R251" s="10">
        <v>118.94398</v>
      </c>
      <c r="S251" s="2">
        <f t="shared" si="34"/>
        <v>93.028642919216821</v>
      </c>
      <c r="T251" s="1">
        <v>96.581000000000003</v>
      </c>
      <c r="U251" s="13">
        <v>0.99477973183814306</v>
      </c>
      <c r="V251" s="11">
        <v>9.3000000000000007</v>
      </c>
      <c r="W251" s="1">
        <v>10532.714</v>
      </c>
      <c r="X251" s="2">
        <f t="shared" si="36"/>
        <v>69.36249603570424</v>
      </c>
      <c r="Y251">
        <v>1995159</v>
      </c>
      <c r="Z251">
        <v>51172262</v>
      </c>
      <c r="AA251" s="2">
        <f t="shared" si="37"/>
        <v>13.138988510283262</v>
      </c>
    </row>
    <row r="252" spans="1:27" x14ac:dyDescent="0.2">
      <c r="A252">
        <v>2009</v>
      </c>
      <c r="B252">
        <v>3</v>
      </c>
      <c r="C252" s="1">
        <v>16326.281000000001</v>
      </c>
      <c r="D252" s="8">
        <v>17238.915827103261</v>
      </c>
      <c r="E252" s="2">
        <f t="shared" si="33"/>
        <v>-5.2940384201447426</v>
      </c>
      <c r="F252" s="1">
        <v>215.34399999999999</v>
      </c>
      <c r="G252" s="1">
        <v>219.56</v>
      </c>
      <c r="H252" s="9">
        <v>0.16</v>
      </c>
      <c r="I252" s="2">
        <f>help_monthly_to_quarterly!D40</f>
        <v>-0.26872212543333335</v>
      </c>
      <c r="J252" s="1">
        <v>9939.4060000000009</v>
      </c>
      <c r="K252" s="1">
        <v>88.501000000000005</v>
      </c>
      <c r="L252" s="10">
        <v>122.9173</v>
      </c>
      <c r="M252" s="2">
        <f t="shared" si="31"/>
        <v>91.369077660246376</v>
      </c>
      <c r="N252" s="1">
        <v>2045.422</v>
      </c>
      <c r="O252" s="2">
        <f t="shared" si="32"/>
        <v>18.802765634684452</v>
      </c>
      <c r="P252" s="2">
        <f t="shared" si="30"/>
        <v>13282.329663928511</v>
      </c>
      <c r="Q252" s="10">
        <v>95.5398</v>
      </c>
      <c r="R252" s="10">
        <v>118.18043</v>
      </c>
      <c r="S252" s="2">
        <f t="shared" si="34"/>
        <v>91.857978056091369</v>
      </c>
      <c r="T252" s="1">
        <v>96.516000000000005</v>
      </c>
      <c r="U252" s="13">
        <v>0.96459218395563295</v>
      </c>
      <c r="V252" s="11">
        <v>9.6</v>
      </c>
      <c r="W252" s="1">
        <v>10467.116</v>
      </c>
      <c r="X252" s="2">
        <f t="shared" si="36"/>
        <v>68.607075969300098</v>
      </c>
      <c r="Y252">
        <v>2138567</v>
      </c>
      <c r="Z252">
        <v>51222687</v>
      </c>
      <c r="AA252" s="2">
        <f t="shared" si="37"/>
        <v>14.017311801497012</v>
      </c>
    </row>
    <row r="253" spans="1:27" x14ac:dyDescent="0.2">
      <c r="A253">
        <v>2009</v>
      </c>
      <c r="B253">
        <v>4</v>
      </c>
      <c r="C253" s="1">
        <v>16502.754000000001</v>
      </c>
      <c r="D253" s="8">
        <v>17297.998502211562</v>
      </c>
      <c r="E253" s="2">
        <f t="shared" si="33"/>
        <v>-4.5973209103347346</v>
      </c>
      <c r="F253" s="1">
        <v>217.03</v>
      </c>
      <c r="G253" s="1">
        <v>220.68299999999999</v>
      </c>
      <c r="H253" s="9">
        <v>0.12</v>
      </c>
      <c r="I253" s="2">
        <f>help_monthly_to_quarterly!D41</f>
        <v>-0.4130013348333334</v>
      </c>
      <c r="J253" s="1">
        <v>10004.995999999999</v>
      </c>
      <c r="K253" s="1">
        <v>88.781000000000006</v>
      </c>
      <c r="L253" s="10">
        <v>123.25363</v>
      </c>
      <c r="M253" s="2">
        <f t="shared" si="31"/>
        <v>91.431778611220849</v>
      </c>
      <c r="N253" s="1">
        <v>2050.7950000000001</v>
      </c>
      <c r="O253" s="2">
        <f t="shared" si="32"/>
        <v>18.741420228153885</v>
      </c>
      <c r="P253" s="2">
        <f t="shared" si="30"/>
        <v>13389.264072790393</v>
      </c>
      <c r="Q253" s="10">
        <v>96.112319999999997</v>
      </c>
      <c r="R253" s="10">
        <v>117.30244</v>
      </c>
      <c r="S253" s="2">
        <f t="shared" si="34"/>
        <v>91.471623594865321</v>
      </c>
      <c r="T253" s="1">
        <v>96.206999999999994</v>
      </c>
      <c r="U253" s="13">
        <v>1.20502723316086</v>
      </c>
      <c r="V253" s="11">
        <v>9.9</v>
      </c>
      <c r="W253" s="1">
        <v>10416.106</v>
      </c>
      <c r="X253" s="2">
        <f t="shared" si="36"/>
        <v>67.824953272618473</v>
      </c>
      <c r="Y253">
        <v>2225566</v>
      </c>
      <c r="Z253">
        <v>51448550</v>
      </c>
      <c r="AA253" s="2">
        <f t="shared" si="37"/>
        <v>14.491875366392046</v>
      </c>
    </row>
    <row r="254" spans="1:27" x14ac:dyDescent="0.2">
      <c r="A254">
        <v>2010</v>
      </c>
      <c r="B254">
        <v>1</v>
      </c>
      <c r="C254" s="1">
        <v>16582.71</v>
      </c>
      <c r="D254" s="8">
        <v>17357.905980720228</v>
      </c>
      <c r="E254" s="2">
        <f t="shared" si="33"/>
        <v>-4.4659533332030659</v>
      </c>
      <c r="F254" s="1">
        <v>217.374</v>
      </c>
      <c r="G254" s="1">
        <v>220.71600000000001</v>
      </c>
      <c r="H254" s="9">
        <v>0.13</v>
      </c>
      <c r="I254" s="2">
        <f>help_monthly_to_quarterly!D42</f>
        <v>-0.48957921189999998</v>
      </c>
      <c r="J254" s="1">
        <v>10101.822</v>
      </c>
      <c r="K254" s="1">
        <v>89.036000000000001</v>
      </c>
      <c r="L254" s="10">
        <v>123.38761</v>
      </c>
      <c r="M254" s="2">
        <f t="shared" si="31"/>
        <v>91.952283511434104</v>
      </c>
      <c r="N254" s="1">
        <v>2039.3979999999999</v>
      </c>
      <c r="O254" s="2">
        <f t="shared" si="32"/>
        <v>18.563710891822453</v>
      </c>
      <c r="P254" s="2">
        <f t="shared" si="30"/>
        <v>13439.526059383108</v>
      </c>
      <c r="Q254" s="10">
        <v>96.754090000000005</v>
      </c>
      <c r="R254" s="10">
        <v>117.49064</v>
      </c>
      <c r="S254" s="2">
        <f t="shared" si="34"/>
        <v>92.129995521573036</v>
      </c>
      <c r="T254" s="1">
        <v>95.116</v>
      </c>
      <c r="U254" s="13">
        <v>1.02227101599462</v>
      </c>
      <c r="V254" s="11">
        <v>9.8000000000000007</v>
      </c>
      <c r="W254" s="1">
        <v>10291.800999999999</v>
      </c>
      <c r="X254" s="2">
        <f t="shared" si="36"/>
        <v>66.592973551310024</v>
      </c>
      <c r="Y254">
        <v>2297378</v>
      </c>
      <c r="Z254">
        <v>51992042</v>
      </c>
      <c r="AA254" s="2">
        <f t="shared" si="37"/>
        <v>14.865156486348846</v>
      </c>
    </row>
    <row r="255" spans="1:27" x14ac:dyDescent="0.2">
      <c r="A255">
        <v>2010</v>
      </c>
      <c r="B255">
        <v>2</v>
      </c>
      <c r="C255" s="1">
        <v>16743.162</v>
      </c>
      <c r="D255" s="8">
        <v>17419.589716462131</v>
      </c>
      <c r="E255" s="2">
        <f t="shared" si="33"/>
        <v>-3.883143790825816</v>
      </c>
      <c r="F255" s="1">
        <v>217.297</v>
      </c>
      <c r="G255" s="1">
        <v>220.99299999999999</v>
      </c>
      <c r="H255" s="9">
        <v>0.19</v>
      </c>
      <c r="I255" s="2">
        <f>help_monthly_to_quarterly!D43</f>
        <v>-0.49713867780000004</v>
      </c>
      <c r="J255" s="1">
        <v>10208.145</v>
      </c>
      <c r="K255" s="1">
        <v>89.471000000000004</v>
      </c>
      <c r="L255" s="10">
        <v>123.65295</v>
      </c>
      <c r="M255" s="2">
        <f t="shared" si="31"/>
        <v>92.269901515974155</v>
      </c>
      <c r="N255" s="1">
        <v>2112.087</v>
      </c>
      <c r="O255" s="2">
        <f t="shared" si="32"/>
        <v>19.09083966608716</v>
      </c>
      <c r="P255" s="2">
        <f t="shared" si="30"/>
        <v>13540.44687166784</v>
      </c>
      <c r="Q255" s="10">
        <v>97.173479999999998</v>
      </c>
      <c r="R255" s="10">
        <v>118.0301</v>
      </c>
      <c r="S255" s="2">
        <f t="shared" si="34"/>
        <v>92.754726528950584</v>
      </c>
      <c r="T255" s="1">
        <v>96.287000000000006</v>
      </c>
      <c r="U255" s="13">
        <v>0.99373979920657596</v>
      </c>
      <c r="V255" s="11">
        <v>9.6</v>
      </c>
      <c r="W255" s="1">
        <v>10226.653</v>
      </c>
      <c r="X255" s="2">
        <f t="shared" si="36"/>
        <v>65.616537111683371</v>
      </c>
      <c r="Y255">
        <v>2321659</v>
      </c>
      <c r="Z255">
        <v>52791806</v>
      </c>
      <c r="AA255" s="2">
        <f t="shared" si="37"/>
        <v>14.896293433851104</v>
      </c>
    </row>
    <row r="256" spans="1:27" x14ac:dyDescent="0.2">
      <c r="A256">
        <v>2010</v>
      </c>
      <c r="B256">
        <v>3</v>
      </c>
      <c r="C256" s="1">
        <v>16872.266</v>
      </c>
      <c r="D256" s="8">
        <v>17484.47831134158</v>
      </c>
      <c r="E256" s="2">
        <f t="shared" si="33"/>
        <v>-3.5014616989999636</v>
      </c>
      <c r="F256" s="1">
        <v>217.934</v>
      </c>
      <c r="G256" s="1">
        <v>221.52799999999999</v>
      </c>
      <c r="H256" s="9">
        <v>0.19</v>
      </c>
      <c r="I256" s="2">
        <f>help_monthly_to_quarterly!D44</f>
        <v>-0.69463940506666655</v>
      </c>
      <c r="J256" s="1">
        <v>10300.754000000001</v>
      </c>
      <c r="K256" s="1">
        <v>89.742999999999995</v>
      </c>
      <c r="L256" s="10">
        <v>123.96411999999999</v>
      </c>
      <c r="M256" s="2">
        <f t="shared" si="31"/>
        <v>92.59177942627845</v>
      </c>
      <c r="N256" s="1">
        <v>2123.598</v>
      </c>
      <c r="O256" s="2">
        <f t="shared" si="32"/>
        <v>19.088672305550258</v>
      </c>
      <c r="P256" s="2">
        <f t="shared" si="30"/>
        <v>13610.604423279898</v>
      </c>
      <c r="Q256" s="10">
        <v>97.389030000000005</v>
      </c>
      <c r="R256" s="10">
        <v>118.12448000000001</v>
      </c>
      <c r="S256" s="2">
        <f t="shared" si="34"/>
        <v>92.801276098716329</v>
      </c>
      <c r="T256" s="1">
        <v>96.566999999999993</v>
      </c>
      <c r="U256" s="13">
        <v>0.894710828562303</v>
      </c>
      <c r="V256" s="11">
        <v>9.5</v>
      </c>
      <c r="W256" s="1">
        <v>10134.544</v>
      </c>
      <c r="X256" s="2">
        <f t="shared" si="36"/>
        <v>64.587868217055998</v>
      </c>
      <c r="Y256">
        <v>2285116</v>
      </c>
      <c r="Z256">
        <v>53203519</v>
      </c>
      <c r="AA256" s="2">
        <f t="shared" si="37"/>
        <v>14.563138812035959</v>
      </c>
    </row>
    <row r="257" spans="1:27" x14ac:dyDescent="0.2">
      <c r="A257">
        <v>2010</v>
      </c>
      <c r="B257">
        <v>4</v>
      </c>
      <c r="C257" s="1">
        <v>16960.864000000001</v>
      </c>
      <c r="D257" s="8">
        <v>17551.85697037787</v>
      </c>
      <c r="E257" s="2">
        <f t="shared" si="33"/>
        <v>-3.3671250362584559</v>
      </c>
      <c r="F257" s="1">
        <v>219.69900000000001</v>
      </c>
      <c r="G257" s="1">
        <v>222.107</v>
      </c>
      <c r="H257" s="9">
        <v>0.19</v>
      </c>
      <c r="I257" s="2">
        <f>help_monthly_to_quarterly!D45</f>
        <v>-0.94533031970000003</v>
      </c>
      <c r="J257" s="1">
        <v>10430.304</v>
      </c>
      <c r="K257" s="1">
        <v>90.263999999999996</v>
      </c>
      <c r="L257" s="10">
        <v>124.28049</v>
      </c>
      <c r="M257" s="2">
        <f t="shared" si="31"/>
        <v>92.977836094640878</v>
      </c>
      <c r="N257" s="1">
        <v>2171.1379999999999</v>
      </c>
      <c r="O257" s="2">
        <f t="shared" si="32"/>
        <v>19.353962559753423</v>
      </c>
      <c r="P257" s="2">
        <f t="shared" si="30"/>
        <v>13647.245838827961</v>
      </c>
      <c r="Q257" s="10">
        <v>97.593850000000003</v>
      </c>
      <c r="R257" s="10">
        <v>117.96934</v>
      </c>
      <c r="S257" s="2">
        <f t="shared" si="34"/>
        <v>92.637887672948509</v>
      </c>
      <c r="T257" s="1">
        <v>96.100999999999999</v>
      </c>
      <c r="U257" s="13">
        <v>0.86943143912950105</v>
      </c>
      <c r="V257" s="11">
        <v>9.5</v>
      </c>
      <c r="W257" s="1">
        <v>9967.2780000000002</v>
      </c>
      <c r="X257" s="2">
        <f t="shared" si="36"/>
        <v>62.912787075761656</v>
      </c>
      <c r="Y257">
        <v>2410303</v>
      </c>
      <c r="Z257">
        <v>53612148</v>
      </c>
      <c r="AA257" s="2">
        <f t="shared" si="37"/>
        <v>15.213670114054162</v>
      </c>
    </row>
    <row r="258" spans="1:27" x14ac:dyDescent="0.2">
      <c r="A258">
        <v>2011</v>
      </c>
      <c r="B258">
        <v>1</v>
      </c>
      <c r="C258" s="1">
        <v>16920.632000000001</v>
      </c>
      <c r="D258" s="8">
        <v>17621.833112298729</v>
      </c>
      <c r="E258" s="2">
        <f t="shared" si="33"/>
        <v>-3.9791610091310048</v>
      </c>
      <c r="F258" s="1">
        <v>222.04400000000001</v>
      </c>
      <c r="G258" s="1">
        <v>223.15700000000001</v>
      </c>
      <c r="H258" s="9">
        <v>0.16</v>
      </c>
      <c r="I258" s="2">
        <f>help_monthly_to_quarterly!D46</f>
        <v>-1.0313322200999999</v>
      </c>
      <c r="J258" s="1">
        <v>10558.195</v>
      </c>
      <c r="K258" s="1">
        <v>90.725999999999999</v>
      </c>
      <c r="L258" s="10">
        <v>124.35355</v>
      </c>
      <c r="M258" s="2">
        <f t="shared" si="31"/>
        <v>93.583595554695364</v>
      </c>
      <c r="N258" s="1">
        <v>2173.8850000000002</v>
      </c>
      <c r="O258" s="2">
        <f t="shared" si="32"/>
        <v>19.268442628917061</v>
      </c>
      <c r="P258" s="2">
        <f t="shared" si="30"/>
        <v>13606.874914306831</v>
      </c>
      <c r="Q258" s="10">
        <v>97.343190000000007</v>
      </c>
      <c r="R258" s="10">
        <v>118.20077999999999</v>
      </c>
      <c r="S258" s="2">
        <f t="shared" si="34"/>
        <v>92.526839689644561</v>
      </c>
      <c r="T258" s="1">
        <v>96.891999999999996</v>
      </c>
      <c r="U258" s="13">
        <v>0.70925074380473896</v>
      </c>
      <c r="V258" s="11">
        <v>9</v>
      </c>
      <c r="W258" s="1">
        <v>9933.89</v>
      </c>
      <c r="X258" s="2">
        <f t="shared" si="36"/>
        <v>62.135028080004872</v>
      </c>
      <c r="Y258">
        <v>2613581</v>
      </c>
      <c r="Z258">
        <v>53917345</v>
      </c>
      <c r="AA258" s="2">
        <f t="shared" si="37"/>
        <v>16.347566645530325</v>
      </c>
    </row>
    <row r="259" spans="1:27" x14ac:dyDescent="0.2">
      <c r="A259">
        <v>2011</v>
      </c>
      <c r="B259">
        <v>2</v>
      </c>
      <c r="C259" s="1">
        <v>17035.114000000001</v>
      </c>
      <c r="D259" s="8">
        <v>17694.289734496491</v>
      </c>
      <c r="E259" s="2">
        <f t="shared" si="33"/>
        <v>-3.7253585444086634</v>
      </c>
      <c r="F259" s="1">
        <v>224.56800000000001</v>
      </c>
      <c r="G259" s="1">
        <v>224.2</v>
      </c>
      <c r="H259" s="9">
        <v>0.09</v>
      </c>
      <c r="I259" s="2">
        <f>help_monthly_to_quarterly!D47</f>
        <v>-1.1095248099999999</v>
      </c>
      <c r="J259" s="1">
        <v>10673.018</v>
      </c>
      <c r="K259" s="1">
        <v>91.325999999999993</v>
      </c>
      <c r="L259" s="10">
        <v>124.59529999999999</v>
      </c>
      <c r="M259" s="2">
        <f t="shared" si="31"/>
        <v>93.797474555843721</v>
      </c>
      <c r="N259" s="1">
        <v>2236.3049999999998</v>
      </c>
      <c r="O259" s="2">
        <f t="shared" si="32"/>
        <v>19.653275328178601</v>
      </c>
      <c r="P259" s="2">
        <f t="shared" si="30"/>
        <v>13672.356822448361</v>
      </c>
      <c r="Q259" s="10">
        <v>97.807450000000003</v>
      </c>
      <c r="R259" s="10">
        <v>118.28865999999999</v>
      </c>
      <c r="S259" s="2">
        <f t="shared" si="34"/>
        <v>92.856730538928829</v>
      </c>
      <c r="T259" s="1">
        <v>94.971000000000004</v>
      </c>
      <c r="U259" s="13">
        <v>0.82931626646473999</v>
      </c>
      <c r="V259" s="11">
        <v>9.1</v>
      </c>
      <c r="W259" s="1">
        <v>9874.7810000000009</v>
      </c>
      <c r="X259" s="2">
        <f t="shared" si="36"/>
        <v>61.108257791652107</v>
      </c>
      <c r="Y259">
        <v>2847986</v>
      </c>
      <c r="Z259">
        <v>54197252</v>
      </c>
      <c r="AA259" s="2">
        <f t="shared" si="37"/>
        <v>17.624235177976715</v>
      </c>
    </row>
    <row r="260" spans="1:27" x14ac:dyDescent="0.2">
      <c r="A260">
        <v>2011</v>
      </c>
      <c r="B260">
        <v>3</v>
      </c>
      <c r="C260" s="1">
        <v>17031.312999999998</v>
      </c>
      <c r="D260" s="8">
        <v>17769.09154892731</v>
      </c>
      <c r="E260" s="2">
        <f t="shared" si="33"/>
        <v>-4.152033022599011</v>
      </c>
      <c r="F260" s="1">
        <v>226.03299999999999</v>
      </c>
      <c r="G260" s="1">
        <v>225.733</v>
      </c>
      <c r="H260" s="9">
        <v>0.08</v>
      </c>
      <c r="I260" s="2">
        <f>help_monthly_to_quarterly!D48</f>
        <v>-1.3239448256666666</v>
      </c>
      <c r="J260" s="1">
        <v>10755.029</v>
      </c>
      <c r="K260" s="1">
        <v>91.876000000000005</v>
      </c>
      <c r="L260" s="10">
        <v>124.88424999999999</v>
      </c>
      <c r="M260" s="2">
        <f t="shared" si="31"/>
        <v>93.73501142915147</v>
      </c>
      <c r="N260" s="1">
        <v>2334.873</v>
      </c>
      <c r="O260" s="2">
        <f t="shared" si="32"/>
        <v>20.34948927990963</v>
      </c>
      <c r="P260" s="2">
        <f t="shared" si="30"/>
        <v>13637.678890652745</v>
      </c>
      <c r="Q260" s="10">
        <v>97.6631</v>
      </c>
      <c r="R260" s="10">
        <v>118.58678999999999</v>
      </c>
      <c r="S260" s="2">
        <f t="shared" si="34"/>
        <v>92.738303913015443</v>
      </c>
      <c r="T260" s="1">
        <v>95.099000000000004</v>
      </c>
      <c r="U260" s="13">
        <v>0.673373700163444</v>
      </c>
      <c r="V260" s="11">
        <v>9</v>
      </c>
      <c r="W260" s="1">
        <v>9803.4930000000004</v>
      </c>
      <c r="X260" s="2">
        <f t="shared" si="36"/>
        <v>60.05007291541763</v>
      </c>
      <c r="Y260">
        <v>2833031</v>
      </c>
      <c r="Z260">
        <v>55157139</v>
      </c>
      <c r="AA260" s="2">
        <f t="shared" si="37"/>
        <v>17.353377833965762</v>
      </c>
    </row>
    <row r="261" spans="1:27" x14ac:dyDescent="0.2">
      <c r="A261">
        <v>2011</v>
      </c>
      <c r="B261">
        <v>4</v>
      </c>
      <c r="C261" s="1">
        <v>17222.582999999999</v>
      </c>
      <c r="D261" s="8">
        <v>17845.433170509939</v>
      </c>
      <c r="E261" s="2">
        <f t="shared" si="33"/>
        <v>-3.4902496597236876</v>
      </c>
      <c r="F261" s="1">
        <v>227.047</v>
      </c>
      <c r="G261" s="1">
        <v>226.93700000000001</v>
      </c>
      <c r="H261" s="9">
        <v>7.0000000000000007E-2</v>
      </c>
      <c r="I261" s="2">
        <f>help_monthly_to_quarterly!D49</f>
        <v>-1.4624036076666667</v>
      </c>
      <c r="J261" s="1">
        <v>10809.186</v>
      </c>
      <c r="K261" s="1">
        <v>91.984999999999999</v>
      </c>
      <c r="L261" s="10">
        <v>125.17597000000001</v>
      </c>
      <c r="M261" s="2">
        <f t="shared" si="31"/>
        <v>93.876094160744756</v>
      </c>
      <c r="N261" s="1">
        <v>2400.1379999999999</v>
      </c>
      <c r="O261" s="2">
        <f t="shared" si="32"/>
        <v>20.844824104866142</v>
      </c>
      <c r="P261" s="2">
        <f t="shared" si="30"/>
        <v>13758.697456069243</v>
      </c>
      <c r="Q261" s="10">
        <v>98.180999999999997</v>
      </c>
      <c r="R261" s="10">
        <v>119.27828</v>
      </c>
      <c r="S261" s="2">
        <f t="shared" si="34"/>
        <v>93.555183224703583</v>
      </c>
      <c r="T261" s="1">
        <v>93.271000000000001</v>
      </c>
      <c r="U261" s="13">
        <v>0.77505934055850101</v>
      </c>
      <c r="V261" s="11">
        <v>8.6</v>
      </c>
      <c r="W261" s="1">
        <v>9759.1769999999997</v>
      </c>
      <c r="X261" s="2">
        <f t="shared" si="36"/>
        <v>59.452358485250997</v>
      </c>
      <c r="Y261">
        <v>2903346</v>
      </c>
      <c r="Z261">
        <v>55684327</v>
      </c>
      <c r="AA261" s="2">
        <f t="shared" si="37"/>
        <v>17.687020862386198</v>
      </c>
    </row>
    <row r="262" spans="1:27" x14ac:dyDescent="0.2">
      <c r="A262">
        <v>2012</v>
      </c>
      <c r="B262">
        <v>1</v>
      </c>
      <c r="C262" s="1">
        <v>17367.009999999998</v>
      </c>
      <c r="D262" s="8">
        <v>17923.095226368299</v>
      </c>
      <c r="E262" s="2">
        <f t="shared" si="33"/>
        <v>-3.1026182662367008</v>
      </c>
      <c r="F262" s="1">
        <v>228.32599999999999</v>
      </c>
      <c r="G262" s="1">
        <v>228.13</v>
      </c>
      <c r="H262" s="9">
        <v>0.1</v>
      </c>
      <c r="I262" s="2">
        <f>help_monthly_to_quarterly!D50</f>
        <v>-1.4191848053333331</v>
      </c>
      <c r="J262" s="1">
        <v>10959.300999999999</v>
      </c>
      <c r="K262" s="1">
        <v>92.525000000000006</v>
      </c>
      <c r="L262" s="10">
        <v>126.21966</v>
      </c>
      <c r="M262" s="2">
        <f t="shared" si="31"/>
        <v>93.841892023355229</v>
      </c>
      <c r="N262" s="1">
        <v>2487.473</v>
      </c>
      <c r="O262" s="2">
        <f t="shared" si="32"/>
        <v>21.299640613667922</v>
      </c>
      <c r="P262" s="2">
        <f t="shared" ref="P262:P313" si="38">C262/(L262/100)</f>
        <v>13759.354129142796</v>
      </c>
      <c r="Q262" s="10">
        <v>98.223920000000007</v>
      </c>
      <c r="R262" s="10">
        <v>120.23398</v>
      </c>
      <c r="S262" s="2">
        <f t="shared" si="34"/>
        <v>93.565874229114556</v>
      </c>
      <c r="T262" s="1">
        <v>94.953999999999994</v>
      </c>
      <c r="U262" s="13">
        <v>0.94456153241854102</v>
      </c>
      <c r="V262" s="11">
        <v>8.3000000000000007</v>
      </c>
      <c r="W262" s="1">
        <v>9699.9719999999998</v>
      </c>
      <c r="X262" s="2">
        <f t="shared" si="36"/>
        <v>58.492256344339332</v>
      </c>
      <c r="Y262">
        <v>3018154</v>
      </c>
      <c r="Z262">
        <v>56013738</v>
      </c>
      <c r="AA262" s="2">
        <f t="shared" si="37"/>
        <v>18.199912067240312</v>
      </c>
    </row>
    <row r="263" spans="1:27" x14ac:dyDescent="0.2">
      <c r="A263">
        <v>2012</v>
      </c>
      <c r="B263">
        <v>2</v>
      </c>
      <c r="C263" s="1">
        <v>17444.525000000001</v>
      </c>
      <c r="D263" s="8">
        <v>18002.35699627026</v>
      </c>
      <c r="E263" s="2">
        <f t="shared" si="33"/>
        <v>-3.0986608941586447</v>
      </c>
      <c r="F263" s="1">
        <v>228.80799999999999</v>
      </c>
      <c r="G263" s="1">
        <v>229.251</v>
      </c>
      <c r="H263" s="9">
        <v>0.15</v>
      </c>
      <c r="I263" s="2">
        <f>help_monthly_to_quarterly!D51</f>
        <v>-1.2034355946666666</v>
      </c>
      <c r="J263" s="1">
        <v>11005.055</v>
      </c>
      <c r="K263" s="1">
        <v>92.906999999999996</v>
      </c>
      <c r="L263" s="10">
        <v>126.49681</v>
      </c>
      <c r="M263" s="2">
        <f t="shared" si="31"/>
        <v>93.64060414510935</v>
      </c>
      <c r="N263" s="1">
        <v>2545.4580000000001</v>
      </c>
      <c r="O263" s="2">
        <f t="shared" si="32"/>
        <v>21.658976256456853</v>
      </c>
      <c r="P263" s="2">
        <f t="shared" si="38"/>
        <v>13790.486100005211</v>
      </c>
      <c r="Q263" s="10">
        <v>98.068839999999994</v>
      </c>
      <c r="R263" s="10">
        <v>120.52164999999999</v>
      </c>
      <c r="S263" s="2">
        <f t="shared" si="34"/>
        <v>93.436493856137545</v>
      </c>
      <c r="T263" s="1">
        <v>95.225999999999999</v>
      </c>
      <c r="U263" s="13">
        <v>0.81242597183726095</v>
      </c>
      <c r="V263" s="11">
        <v>8.1999999999999993</v>
      </c>
      <c r="W263" s="1">
        <v>9636.1090000000004</v>
      </c>
      <c r="X263" s="2">
        <f t="shared" si="36"/>
        <v>57.613451995962194</v>
      </c>
      <c r="Y263">
        <v>3078792</v>
      </c>
      <c r="Z263">
        <v>56637636</v>
      </c>
      <c r="AA263" s="2">
        <f t="shared" si="37"/>
        <v>18.40782779621447</v>
      </c>
    </row>
    <row r="264" spans="1:27" x14ac:dyDescent="0.2">
      <c r="A264">
        <v>2012</v>
      </c>
      <c r="B264">
        <v>3</v>
      </c>
      <c r="C264" s="1">
        <v>17469.650000000001</v>
      </c>
      <c r="D264" s="8">
        <v>18082.645749966941</v>
      </c>
      <c r="E264" s="2">
        <f t="shared" si="33"/>
        <v>-3.3899671455326796</v>
      </c>
      <c r="F264" s="1">
        <v>229.84100000000001</v>
      </c>
      <c r="G264" s="1">
        <v>230.28700000000001</v>
      </c>
      <c r="H264" s="9">
        <v>0.14000000000000001</v>
      </c>
      <c r="I264" s="2">
        <f>help_monthly_to_quarterly!D52</f>
        <v>-1.2659680166666665</v>
      </c>
      <c r="J264" s="1">
        <v>11059.393</v>
      </c>
      <c r="K264" s="1">
        <v>93.417000000000002</v>
      </c>
      <c r="L264" s="10">
        <v>126.80694</v>
      </c>
      <c r="M264" s="2">
        <f t="shared" si="31"/>
        <v>93.360324448380311</v>
      </c>
      <c r="N264" s="1">
        <v>2559.69</v>
      </c>
      <c r="O264" s="2">
        <f t="shared" si="32"/>
        <v>21.608192139231747</v>
      </c>
      <c r="P264" s="2">
        <f t="shared" si="38"/>
        <v>13776.572480969893</v>
      </c>
      <c r="Q264" s="10">
        <v>98.161500000000004</v>
      </c>
      <c r="R264" s="10">
        <v>120.84126000000001</v>
      </c>
      <c r="S264" s="2">
        <f t="shared" si="34"/>
        <v>93.543455456696634</v>
      </c>
      <c r="T264" s="1">
        <v>94.79</v>
      </c>
      <c r="U264" s="13">
        <v>0.66401520833897698</v>
      </c>
      <c r="V264" s="11">
        <v>8</v>
      </c>
      <c r="W264" s="1">
        <v>9564.6139999999996</v>
      </c>
      <c r="X264" s="2">
        <f t="shared" si="36"/>
        <v>56.621263625346195</v>
      </c>
      <c r="Y264">
        <v>3041339</v>
      </c>
      <c r="Z264">
        <v>57110966</v>
      </c>
      <c r="AA264" s="2">
        <f t="shared" si="37"/>
        <v>18.004329008263877</v>
      </c>
    </row>
    <row r="265" spans="1:27" x14ac:dyDescent="0.2">
      <c r="A265">
        <v>2012</v>
      </c>
      <c r="B265">
        <v>4</v>
      </c>
      <c r="C265" s="1">
        <v>17489.851999999999</v>
      </c>
      <c r="D265" s="8">
        <v>18163.79376867256</v>
      </c>
      <c r="E265" s="2">
        <f t="shared" si="33"/>
        <v>-3.7103579640665241</v>
      </c>
      <c r="F265" s="1">
        <v>231.369</v>
      </c>
      <c r="G265" s="1">
        <v>231.36</v>
      </c>
      <c r="H265" s="9">
        <v>0.16</v>
      </c>
      <c r="I265" s="2">
        <f>help_monthly_to_quarterly!D53</f>
        <v>-1.3972399243333333</v>
      </c>
      <c r="J265" s="1">
        <v>11165.703</v>
      </c>
      <c r="K265" s="1">
        <v>93.885000000000005</v>
      </c>
      <c r="L265" s="10">
        <v>127.12192</v>
      </c>
      <c r="M265" s="2">
        <f t="shared" si="31"/>
        <v>93.555520097779691</v>
      </c>
      <c r="N265" s="1">
        <v>2609.5479999999998</v>
      </c>
      <c r="O265" s="2">
        <f t="shared" si="32"/>
        <v>21.864957393199585</v>
      </c>
      <c r="P265" s="2">
        <f t="shared" si="38"/>
        <v>13758.329012022474</v>
      </c>
      <c r="Q265" s="10">
        <v>98.149789999999996</v>
      </c>
      <c r="R265" s="10">
        <v>121.5384</v>
      </c>
      <c r="S265" s="2">
        <f t="shared" si="34"/>
        <v>93.838800082125871</v>
      </c>
      <c r="T265" s="1">
        <v>96.572999999999993</v>
      </c>
      <c r="U265" s="13">
        <v>0.64816625283623897</v>
      </c>
      <c r="V265" s="11">
        <v>7.8</v>
      </c>
      <c r="W265" s="1">
        <v>9508.3459999999995</v>
      </c>
      <c r="X265" s="2">
        <f t="shared" si="36"/>
        <v>55.757360183441939</v>
      </c>
      <c r="Y265">
        <v>3125075</v>
      </c>
      <c r="Z265">
        <v>57685337</v>
      </c>
      <c r="AA265" s="2">
        <f t="shared" si="37"/>
        <v>18.325577589968837</v>
      </c>
    </row>
    <row r="266" spans="1:27" x14ac:dyDescent="0.2">
      <c r="A266">
        <v>2013</v>
      </c>
      <c r="B266">
        <v>1</v>
      </c>
      <c r="C266" s="1">
        <v>17662.400000000001</v>
      </c>
      <c r="D266" s="8">
        <v>18246.421371142042</v>
      </c>
      <c r="E266" s="2">
        <f t="shared" si="33"/>
        <v>-3.2007447337904282</v>
      </c>
      <c r="F266" s="1">
        <v>232.29900000000001</v>
      </c>
      <c r="G266" s="1">
        <v>232.53100000000001</v>
      </c>
      <c r="H266" s="9">
        <v>0.14000000000000001</v>
      </c>
      <c r="I266" s="2">
        <f>help_monthly_to_quarterly!D54</f>
        <v>-1.4068981936666667</v>
      </c>
      <c r="J266" s="1">
        <v>11277.664000000001</v>
      </c>
      <c r="K266" s="1">
        <v>94.257999999999996</v>
      </c>
      <c r="L266" s="10">
        <v>127.46536</v>
      </c>
      <c r="M266" s="2">
        <f t="shared" si="31"/>
        <v>93.866095678042143</v>
      </c>
      <c r="N266" s="1">
        <v>2661.1959999999999</v>
      </c>
      <c r="O266" s="2">
        <f t="shared" si="32"/>
        <v>22.149629422726459</v>
      </c>
      <c r="P266" s="2">
        <f t="shared" si="38"/>
        <v>13856.627400573774</v>
      </c>
      <c r="Q266" s="10">
        <v>98.286339999999996</v>
      </c>
      <c r="R266" s="10">
        <v>121.50336</v>
      </c>
      <c r="S266" s="2">
        <f t="shared" si="34"/>
        <v>93.689144659399233</v>
      </c>
      <c r="T266" s="1">
        <v>94.71</v>
      </c>
      <c r="U266" s="13">
        <v>0.73037089385028497</v>
      </c>
      <c r="V266" s="11">
        <v>7.7</v>
      </c>
      <c r="W266" s="1">
        <v>9474.6610000000001</v>
      </c>
      <c r="X266" s="2">
        <f t="shared" si="36"/>
        <v>55.08936412984059</v>
      </c>
      <c r="Y266">
        <v>3383896</v>
      </c>
      <c r="Z266">
        <v>58339602</v>
      </c>
      <c r="AA266" s="2">
        <f t="shared" si="37"/>
        <v>19.675287476935701</v>
      </c>
    </row>
    <row r="267" spans="1:27" x14ac:dyDescent="0.2">
      <c r="A267">
        <v>2013</v>
      </c>
      <c r="B267">
        <v>2</v>
      </c>
      <c r="C267" s="1">
        <v>17709.670999999998</v>
      </c>
      <c r="D267" s="8">
        <v>18329.4404683797</v>
      </c>
      <c r="E267" s="2">
        <f t="shared" si="33"/>
        <v>-3.3812787108743025</v>
      </c>
      <c r="F267" s="1">
        <v>232.04499999999999</v>
      </c>
      <c r="G267" s="1">
        <v>233.059</v>
      </c>
      <c r="H267" s="9">
        <v>0.12</v>
      </c>
      <c r="I267" s="2">
        <f>help_monthly_to_quarterly!D55</f>
        <v>-1.2540714647666666</v>
      </c>
      <c r="J267" s="1">
        <v>11315.681</v>
      </c>
      <c r="K267" s="1">
        <v>94.460999999999999</v>
      </c>
      <c r="L267" s="10">
        <v>127.74372</v>
      </c>
      <c r="M267" s="2">
        <f t="shared" si="31"/>
        <v>93.77532930130856</v>
      </c>
      <c r="N267" s="1">
        <v>2697.549</v>
      </c>
      <c r="O267" s="2">
        <f t="shared" si="32"/>
        <v>22.355132296625861</v>
      </c>
      <c r="P267" s="2">
        <f t="shared" si="38"/>
        <v>13863.437670360623</v>
      </c>
      <c r="Q267" s="10">
        <v>98.200509999999994</v>
      </c>
      <c r="R267" s="10">
        <v>121.94023</v>
      </c>
      <c r="S267" s="2">
        <f t="shared" si="34"/>
        <v>93.739189492190306</v>
      </c>
      <c r="T267" s="1">
        <v>95.457999999999998</v>
      </c>
      <c r="U267" s="13">
        <v>0.61545939746096501</v>
      </c>
      <c r="V267" s="11">
        <v>7.5</v>
      </c>
      <c r="W267" s="1">
        <v>9434.6080000000002</v>
      </c>
      <c r="X267" s="2">
        <f t="shared" si="36"/>
        <v>54.490665712546438</v>
      </c>
      <c r="Y267">
        <v>3515683</v>
      </c>
      <c r="Z267">
        <v>58927115</v>
      </c>
      <c r="AA267" s="2">
        <f t="shared" si="37"/>
        <v>20.305232300513428</v>
      </c>
    </row>
    <row r="268" spans="1:27" x14ac:dyDescent="0.2">
      <c r="A268">
        <v>2013</v>
      </c>
      <c r="B268">
        <v>3</v>
      </c>
      <c r="C268" s="1">
        <v>17860.45</v>
      </c>
      <c r="D268" s="8">
        <v>18412.744840976091</v>
      </c>
      <c r="E268" s="2">
        <f t="shared" si="33"/>
        <v>-2.9995247625818511</v>
      </c>
      <c r="F268" s="1">
        <v>233.3</v>
      </c>
      <c r="G268" s="1">
        <v>234.30500000000001</v>
      </c>
      <c r="H268" s="9">
        <v>0.08</v>
      </c>
      <c r="I268" s="2">
        <f>help_monthly_to_quarterly!D56</f>
        <v>-1.6636744219999999</v>
      </c>
      <c r="J268" s="1">
        <v>11408.359</v>
      </c>
      <c r="K268" s="1">
        <v>94.924000000000007</v>
      </c>
      <c r="L268" s="10">
        <v>128.05489</v>
      </c>
      <c r="M268" s="2">
        <f t="shared" si="31"/>
        <v>93.853609794292652</v>
      </c>
      <c r="N268" s="1">
        <v>2755.7049999999999</v>
      </c>
      <c r="O268" s="2">
        <f t="shared" si="32"/>
        <v>22.670470115656531</v>
      </c>
      <c r="P268" s="2">
        <f t="shared" si="38"/>
        <v>13947.495484163081</v>
      </c>
      <c r="Q268" s="10">
        <v>98.127359999999996</v>
      </c>
      <c r="R268" s="10">
        <v>122.36185</v>
      </c>
      <c r="S268" s="2">
        <f t="shared" si="34"/>
        <v>93.764832449709644</v>
      </c>
      <c r="T268" s="1">
        <v>94.721000000000004</v>
      </c>
      <c r="U268" s="13">
        <v>0.76798552339857495</v>
      </c>
      <c r="V268" s="11">
        <v>7.2</v>
      </c>
      <c r="W268" s="1">
        <v>9417.5560000000005</v>
      </c>
      <c r="X268" s="2">
        <f t="shared" si="36"/>
        <v>53.881992341731824</v>
      </c>
      <c r="Y268">
        <v>3761433</v>
      </c>
      <c r="Z268">
        <v>59676522</v>
      </c>
      <c r="AA268" s="2">
        <f t="shared" si="37"/>
        <v>21.520817513581797</v>
      </c>
    </row>
    <row r="269" spans="1:27" x14ac:dyDescent="0.2">
      <c r="A269">
        <v>2013</v>
      </c>
      <c r="B269">
        <v>4</v>
      </c>
      <c r="C269" s="1">
        <v>18016.147000000001</v>
      </c>
      <c r="D269" s="8">
        <v>18496.933961338102</v>
      </c>
      <c r="E269" s="2">
        <f t="shared" si="33"/>
        <v>-2.5992792229405759</v>
      </c>
      <c r="F269" s="1">
        <v>234.16300000000001</v>
      </c>
      <c r="G269" s="1">
        <v>235.346</v>
      </c>
      <c r="H269" s="9">
        <v>0.09</v>
      </c>
      <c r="I269" s="2">
        <f>help_monthly_to_quarterly!D57</f>
        <v>-1.9947602376666669</v>
      </c>
      <c r="J269" s="1">
        <v>11551.228999999999</v>
      </c>
      <c r="K269" s="1">
        <v>95.426000000000002</v>
      </c>
      <c r="L269" s="10">
        <v>128.369</v>
      </c>
      <c r="M269" s="2">
        <f t="shared" si="31"/>
        <v>94.297746866973256</v>
      </c>
      <c r="N269" s="1">
        <v>2816.9479999999999</v>
      </c>
      <c r="O269" s="2">
        <f t="shared" si="32"/>
        <v>22.995981591346393</v>
      </c>
      <c r="P269" s="2">
        <f t="shared" si="38"/>
        <v>14034.655563259043</v>
      </c>
      <c r="Q269" s="10">
        <v>97.958629999999999</v>
      </c>
      <c r="R269" s="10">
        <v>122.30137999999999</v>
      </c>
      <c r="S269" s="2">
        <f t="shared" si="34"/>
        <v>93.328417545586547</v>
      </c>
      <c r="T269" s="1">
        <v>95.123000000000005</v>
      </c>
      <c r="U269" s="13">
        <v>0.85820825410121704</v>
      </c>
      <c r="V269" s="11">
        <v>6.9</v>
      </c>
      <c r="W269" s="1">
        <v>9400.1830000000009</v>
      </c>
      <c r="X269" s="2">
        <f t="shared" si="36"/>
        <v>53.256159252143142</v>
      </c>
      <c r="Y269">
        <v>3964605</v>
      </c>
      <c r="Z269">
        <v>60489625</v>
      </c>
      <c r="AA269" s="2">
        <f t="shared" si="37"/>
        <v>22.461226047603851</v>
      </c>
    </row>
    <row r="270" spans="1:27" x14ac:dyDescent="0.2">
      <c r="A270">
        <v>2014</v>
      </c>
      <c r="B270">
        <v>1</v>
      </c>
      <c r="C270" s="1">
        <v>17953.973999999998</v>
      </c>
      <c r="D270" s="8">
        <v>18582.016790391179</v>
      </c>
      <c r="E270" s="2">
        <f t="shared" si="33"/>
        <v>-3.3798419056210505</v>
      </c>
      <c r="F270" s="1">
        <v>235.62100000000001</v>
      </c>
      <c r="G270" s="1">
        <v>236.25700000000001</v>
      </c>
      <c r="H270" s="9">
        <v>7.0000000000000007E-2</v>
      </c>
      <c r="I270" s="2">
        <f>help_monthly_to_quarterly!D58</f>
        <v>-2.5142650226666667</v>
      </c>
      <c r="J270" s="1">
        <v>11646.001</v>
      </c>
      <c r="K270" s="1">
        <v>95.787999999999997</v>
      </c>
      <c r="L270" s="10">
        <v>128.64060000000001</v>
      </c>
      <c r="M270" s="2">
        <f t="shared" si="31"/>
        <v>94.512153857827172</v>
      </c>
      <c r="N270" s="1">
        <v>2870.77</v>
      </c>
      <c r="O270" s="2">
        <f t="shared" si="32"/>
        <v>23.297495503429417</v>
      </c>
      <c r="P270" s="2">
        <f t="shared" si="38"/>
        <v>13956.693299005132</v>
      </c>
      <c r="Q270" s="10">
        <v>97.950819999999993</v>
      </c>
      <c r="R270" s="10">
        <v>123.18813</v>
      </c>
      <c r="S270" s="2">
        <f t="shared" si="34"/>
        <v>93.79914543127596</v>
      </c>
      <c r="T270" s="1">
        <v>96.313000000000002</v>
      </c>
      <c r="U270" s="13">
        <v>0.59471801221433895</v>
      </c>
      <c r="V270" s="11">
        <v>6.7</v>
      </c>
      <c r="W270" s="1">
        <v>9379.6039999999994</v>
      </c>
      <c r="X270" s="2">
        <f t="shared" si="36"/>
        <v>52.696351763189128</v>
      </c>
      <c r="Y270">
        <v>4243083</v>
      </c>
      <c r="Z270">
        <v>61119380</v>
      </c>
      <c r="AA270" s="2">
        <f t="shared" si="37"/>
        <v>23.838425836358105</v>
      </c>
    </row>
    <row r="271" spans="1:27" x14ac:dyDescent="0.2">
      <c r="A271">
        <v>2014</v>
      </c>
      <c r="B271">
        <v>2</v>
      </c>
      <c r="C271" s="1">
        <v>18185.911</v>
      </c>
      <c r="D271" s="8">
        <v>18667.807863793321</v>
      </c>
      <c r="E271" s="2">
        <f t="shared" si="33"/>
        <v>-2.5814325244260306</v>
      </c>
      <c r="F271" s="1">
        <v>236.87200000000001</v>
      </c>
      <c r="G271" s="1">
        <v>237.47900000000001</v>
      </c>
      <c r="H271" s="9">
        <v>0.09</v>
      </c>
      <c r="I271" s="2">
        <f>help_monthly_to_quarterly!D59</f>
        <v>-2.9220033326666663</v>
      </c>
      <c r="J271" s="1">
        <v>11810.450999999999</v>
      </c>
      <c r="K271" s="1">
        <v>96.33</v>
      </c>
      <c r="L271" s="10">
        <v>128.92122000000001</v>
      </c>
      <c r="M271" s="2">
        <f t="shared" si="31"/>
        <v>95.099999616775307</v>
      </c>
      <c r="N271" s="1">
        <v>2961.3429999999998</v>
      </c>
      <c r="O271" s="2">
        <f t="shared" si="32"/>
        <v>23.845297539030497</v>
      </c>
      <c r="P271" s="2">
        <f t="shared" si="38"/>
        <v>14106.220062143375</v>
      </c>
      <c r="Q271" s="10">
        <v>98.316569999999999</v>
      </c>
      <c r="R271" s="10">
        <v>123.69875999999999</v>
      </c>
      <c r="S271" s="2">
        <f t="shared" si="34"/>
        <v>94.333871463931217</v>
      </c>
      <c r="T271" s="1">
        <v>95.281999999999996</v>
      </c>
      <c r="U271" s="13">
        <v>0.85479898110436703</v>
      </c>
      <c r="V271" s="11">
        <v>6.2</v>
      </c>
      <c r="W271" s="1">
        <v>9357.5889999999999</v>
      </c>
      <c r="X271" s="2">
        <f t="shared" si="36"/>
        <v>52.03662050943899</v>
      </c>
      <c r="Y271">
        <v>4457697</v>
      </c>
      <c r="Z271">
        <v>61364024</v>
      </c>
      <c r="AA271" s="2">
        <f t="shared" si="37"/>
        <v>24.788809076255077</v>
      </c>
    </row>
    <row r="272" spans="1:27" x14ac:dyDescent="0.2">
      <c r="A272">
        <v>2014</v>
      </c>
      <c r="B272">
        <v>3</v>
      </c>
      <c r="C272" s="1">
        <v>18406.940999999999</v>
      </c>
      <c r="D272" s="8">
        <v>18755.213029168321</v>
      </c>
      <c r="E272" s="2">
        <f t="shared" si="33"/>
        <v>-1.8569345420213823</v>
      </c>
      <c r="F272" s="1">
        <v>237.47800000000001</v>
      </c>
      <c r="G272" s="1">
        <v>238.46199999999999</v>
      </c>
      <c r="H272" s="9">
        <v>0.09</v>
      </c>
      <c r="I272" s="2">
        <f>help_monthly_to_quarterly!D60</f>
        <v>-2.8447993046666666</v>
      </c>
      <c r="J272" s="1">
        <v>11959.79</v>
      </c>
      <c r="K272" s="1">
        <v>96.725999999999999</v>
      </c>
      <c r="L272" s="10">
        <v>129.23759000000001</v>
      </c>
      <c r="M272" s="2">
        <f t="shared" si="31"/>
        <v>95.673458790687135</v>
      </c>
      <c r="N272" s="1">
        <v>3038.1129999999998</v>
      </c>
      <c r="O272" s="2">
        <f t="shared" si="32"/>
        <v>24.303669120189472</v>
      </c>
      <c r="P272" s="2">
        <f t="shared" si="38"/>
        <v>14242.714522918601</v>
      </c>
      <c r="Q272" s="10">
        <v>98.395579999999995</v>
      </c>
      <c r="R272" s="10">
        <v>124.25489</v>
      </c>
      <c r="S272" s="2">
        <f t="shared" si="34"/>
        <v>94.601980502624656</v>
      </c>
      <c r="T272" s="1">
        <v>95.531999999999996</v>
      </c>
      <c r="U272" s="13">
        <v>0.96079711207902896</v>
      </c>
      <c r="V272" s="11">
        <v>6.1</v>
      </c>
      <c r="W272" s="1">
        <v>9336.6309999999994</v>
      </c>
      <c r="X272" s="2">
        <f t="shared" si="36"/>
        <v>51.466539156511125</v>
      </c>
      <c r="Y272">
        <v>4525234</v>
      </c>
      <c r="Z272">
        <v>62059663</v>
      </c>
      <c r="AA272" s="2">
        <f t="shared" si="37"/>
        <v>24.944557930304359</v>
      </c>
    </row>
    <row r="273" spans="1:27" x14ac:dyDescent="0.2">
      <c r="A273">
        <v>2014</v>
      </c>
      <c r="B273">
        <v>4</v>
      </c>
      <c r="C273" s="1">
        <v>18500.030999999999</v>
      </c>
      <c r="D273" s="8">
        <v>18843.338140242078</v>
      </c>
      <c r="E273" s="2">
        <f t="shared" si="33"/>
        <v>-1.8219019246324963</v>
      </c>
      <c r="F273" s="1">
        <v>236.88800000000001</v>
      </c>
      <c r="G273" s="1">
        <v>239.411</v>
      </c>
      <c r="H273" s="9">
        <v>0.1</v>
      </c>
      <c r="I273" s="2">
        <f>help_monthly_to_quarterly!D61</f>
        <v>-2.6636005709999999</v>
      </c>
      <c r="J273" s="1">
        <v>12081.561</v>
      </c>
      <c r="K273" s="1">
        <v>96.822000000000003</v>
      </c>
      <c r="L273" s="10">
        <v>129.55517</v>
      </c>
      <c r="M273" s="2">
        <f t="shared" si="31"/>
        <v>96.315071879706494</v>
      </c>
      <c r="N273" s="1">
        <v>3086.53</v>
      </c>
      <c r="O273" s="2">
        <f t="shared" si="32"/>
        <v>24.606038806481262</v>
      </c>
      <c r="P273" s="2">
        <f t="shared" si="38"/>
        <v>14279.654760207561</v>
      </c>
      <c r="Q273" s="10">
        <v>98.66574</v>
      </c>
      <c r="R273" s="10">
        <v>125.02889</v>
      </c>
      <c r="S273" s="2">
        <f t="shared" si="34"/>
        <v>95.218646644735216</v>
      </c>
      <c r="T273" s="1">
        <v>96.796000000000006</v>
      </c>
      <c r="U273" s="13">
        <v>0.87181323308905601</v>
      </c>
      <c r="V273" s="11">
        <v>5.7</v>
      </c>
      <c r="W273" s="1">
        <v>9345.65</v>
      </c>
      <c r="X273" s="2">
        <f t="shared" si="36"/>
        <v>51.224487442505982</v>
      </c>
      <c r="Y273">
        <v>4666584</v>
      </c>
      <c r="Z273">
        <v>63000122</v>
      </c>
      <c r="AA273" s="2">
        <f t="shared" si="37"/>
        <v>25.578036145950183</v>
      </c>
    </row>
    <row r="274" spans="1:27" x14ac:dyDescent="0.2">
      <c r="A274">
        <v>2015</v>
      </c>
      <c r="B274">
        <v>1</v>
      </c>
      <c r="C274" s="1">
        <v>18666.620999999999</v>
      </c>
      <c r="D274" s="8">
        <v>18931.981089988371</v>
      </c>
      <c r="E274" s="2">
        <f t="shared" si="33"/>
        <v>-1.4016498787266296</v>
      </c>
      <c r="F274" s="1">
        <v>235.35499999999999</v>
      </c>
      <c r="G274" s="1">
        <v>240.24600000000001</v>
      </c>
      <c r="H274" s="9">
        <v>0.11</v>
      </c>
      <c r="I274" s="2">
        <f>help_monthly_to_quarterly!D62</f>
        <v>-2.0169492906666666</v>
      </c>
      <c r="J274" s="1">
        <v>12119.763000000001</v>
      </c>
      <c r="K274" s="1">
        <v>96.769000000000005</v>
      </c>
      <c r="L274" s="10">
        <v>130.10599999999999</v>
      </c>
      <c r="M274" s="2">
        <f t="shared" ref="M274:M313" si="39">(J274/K274)/(L274/100)</f>
        <v>96.263256454445681</v>
      </c>
      <c r="N274" s="1">
        <v>3107.0410000000002</v>
      </c>
      <c r="O274" s="2">
        <f t="shared" ref="O274:O313" si="40">(N274/K274)/(L274/100)</f>
        <v>24.678195819297571</v>
      </c>
      <c r="P274" s="2">
        <f t="shared" si="38"/>
        <v>14347.24071141992</v>
      </c>
      <c r="Q274" s="10">
        <v>98.629660000000001</v>
      </c>
      <c r="R274" s="10">
        <v>125.55789</v>
      </c>
      <c r="S274" s="2">
        <f t="shared" si="34"/>
        <v>95.181867100805505</v>
      </c>
      <c r="T274" s="1">
        <v>98.533000000000001</v>
      </c>
      <c r="U274" s="13">
        <v>0.90655871481322203</v>
      </c>
      <c r="V274" s="11">
        <v>5.5</v>
      </c>
      <c r="W274" s="1">
        <v>9336.3269999999993</v>
      </c>
      <c r="X274" s="2">
        <f t="shared" si="36"/>
        <v>50.961680307668381</v>
      </c>
      <c r="Y274">
        <v>4701346</v>
      </c>
      <c r="Z274">
        <v>63526080</v>
      </c>
      <c r="AA274" s="2">
        <f t="shared" si="37"/>
        <v>25.661964482149724</v>
      </c>
    </row>
    <row r="275" spans="1:27" x14ac:dyDescent="0.2">
      <c r="A275">
        <v>2015</v>
      </c>
      <c r="B275">
        <v>2</v>
      </c>
      <c r="C275" s="1">
        <v>18782.242999999999</v>
      </c>
      <c r="D275" s="8">
        <v>19021.10442842243</v>
      </c>
      <c r="E275" s="2">
        <f t="shared" ref="E275:E313" si="41">(C275/D275-1)*100</f>
        <v>-1.2557705538144837</v>
      </c>
      <c r="F275" s="1">
        <v>236.96</v>
      </c>
      <c r="G275" s="1">
        <v>241.69900000000001</v>
      </c>
      <c r="H275" s="9">
        <v>0.12</v>
      </c>
      <c r="I275" s="2">
        <f>help_monthly_to_quarterly!D63</f>
        <v>-1.4768727573333333</v>
      </c>
      <c r="J275" s="1">
        <v>12264.14</v>
      </c>
      <c r="K275" s="1">
        <v>97.325000000000003</v>
      </c>
      <c r="L275" s="10">
        <v>130.39789999999999</v>
      </c>
      <c r="M275" s="2">
        <f t="shared" si="39"/>
        <v>96.636699727707111</v>
      </c>
      <c r="N275" s="1">
        <v>3139.8560000000002</v>
      </c>
      <c r="O275" s="2">
        <f t="shared" si="40"/>
        <v>24.740855980137184</v>
      </c>
      <c r="P275" s="2">
        <f t="shared" si="38"/>
        <v>14403.792545738848</v>
      </c>
      <c r="Q275" s="10">
        <v>98.395579999999995</v>
      </c>
      <c r="R275" s="10">
        <v>126.07389999999999</v>
      </c>
      <c r="S275" s="2">
        <f t="shared" ref="S275:S313" si="42">(Q275*R275)/L275</f>
        <v>95.132778314390038</v>
      </c>
      <c r="T275" s="1">
        <v>98.733000000000004</v>
      </c>
      <c r="U275" s="13">
        <v>1.0971672388001199</v>
      </c>
      <c r="V275" s="11">
        <v>5.4</v>
      </c>
      <c r="W275" s="1">
        <v>9361.8439999999991</v>
      </c>
      <c r="X275" s="2">
        <f t="shared" si="36"/>
        <v>50.570966953174143</v>
      </c>
      <c r="Y275">
        <v>4582239</v>
      </c>
      <c r="Z275">
        <v>64393198</v>
      </c>
      <c r="AA275" s="2">
        <f t="shared" si="37"/>
        <v>24.752415981354286</v>
      </c>
    </row>
    <row r="276" spans="1:27" x14ac:dyDescent="0.2">
      <c r="A276">
        <v>2015</v>
      </c>
      <c r="B276">
        <v>3</v>
      </c>
      <c r="C276" s="1">
        <v>18857.418000000001</v>
      </c>
      <c r="D276" s="8">
        <v>19110.070942976239</v>
      </c>
      <c r="E276" s="2">
        <f t="shared" si="41"/>
        <v>-1.322093171344807</v>
      </c>
      <c r="F276" s="1">
        <v>237.85499999999999</v>
      </c>
      <c r="G276" s="1">
        <v>242.899</v>
      </c>
      <c r="H276" s="9">
        <v>0.14000000000000001</v>
      </c>
      <c r="I276" s="2">
        <f>help_monthly_to_quarterly!D64</f>
        <v>-0.98363851049999995</v>
      </c>
      <c r="J276" s="1">
        <v>12382.494000000001</v>
      </c>
      <c r="K276" s="1">
        <v>97.582999999999998</v>
      </c>
      <c r="L276" s="10">
        <v>130.72989000000001</v>
      </c>
      <c r="M276" s="2">
        <f t="shared" si="39"/>
        <v>97.06419675683243</v>
      </c>
      <c r="N276" s="1">
        <v>3176.8090000000002</v>
      </c>
      <c r="O276" s="2">
        <f t="shared" si="40"/>
        <v>24.90244807184046</v>
      </c>
      <c r="P276" s="2">
        <f t="shared" si="38"/>
        <v>14424.718019727547</v>
      </c>
      <c r="Q276" s="10">
        <v>97.934240000000003</v>
      </c>
      <c r="R276" s="10">
        <v>126.26973</v>
      </c>
      <c r="S276" s="2">
        <f t="shared" si="42"/>
        <v>94.592981318619621</v>
      </c>
      <c r="T276" s="1">
        <v>98.953999999999994</v>
      </c>
      <c r="U276" s="13">
        <v>1.0629556788518</v>
      </c>
      <c r="V276" s="11">
        <v>5.0999999999999996</v>
      </c>
      <c r="W276" s="1">
        <v>9378.4089999999997</v>
      </c>
      <c r="X276" s="2">
        <f t="shared" si="36"/>
        <v>50.291281692470534</v>
      </c>
      <c r="Y276">
        <v>4644419</v>
      </c>
      <c r="Z276">
        <v>65511461</v>
      </c>
      <c r="AA276" s="2">
        <f t="shared" si="37"/>
        <v>24.905480687274604</v>
      </c>
    </row>
    <row r="277" spans="1:27" x14ac:dyDescent="0.2">
      <c r="A277">
        <v>2015</v>
      </c>
      <c r="B277">
        <v>4</v>
      </c>
      <c r="C277" s="1">
        <v>18892.205999999998</v>
      </c>
      <c r="D277" s="8">
        <v>19198.658547372059</v>
      </c>
      <c r="E277" s="2">
        <f t="shared" si="41"/>
        <v>-1.5962185410813956</v>
      </c>
      <c r="F277" s="1">
        <v>237.83699999999999</v>
      </c>
      <c r="G277" s="1">
        <v>244.185</v>
      </c>
      <c r="H277" s="9">
        <v>0.16</v>
      </c>
      <c r="I277" s="2">
        <f>help_monthly_to_quarterly!D65</f>
        <v>-9.3353594907666648E-2</v>
      </c>
      <c r="J277" s="1">
        <v>12423.352999999999</v>
      </c>
      <c r="K277" s="1">
        <v>97.581000000000003</v>
      </c>
      <c r="L277" s="10">
        <v>131.06431000000001</v>
      </c>
      <c r="M277" s="2">
        <f t="shared" si="39"/>
        <v>97.137990661273861</v>
      </c>
      <c r="N277" s="1">
        <v>3169.7289999999998</v>
      </c>
      <c r="O277" s="2">
        <f t="shared" si="40"/>
        <v>24.784058377860546</v>
      </c>
      <c r="P277" s="2">
        <f t="shared" si="38"/>
        <v>14414.455010673766</v>
      </c>
      <c r="Q277" s="10">
        <v>98.159549999999996</v>
      </c>
      <c r="R277" s="10">
        <v>126.8349</v>
      </c>
      <c r="S277" s="2">
        <f t="shared" si="42"/>
        <v>94.991967746940418</v>
      </c>
      <c r="T277" s="1">
        <v>98.765000000000001</v>
      </c>
      <c r="U277" s="13">
        <v>0.99711183404466897</v>
      </c>
      <c r="V277" s="11">
        <v>5</v>
      </c>
      <c r="W277" s="1">
        <v>9441.1970000000001</v>
      </c>
      <c r="X277" s="2">
        <f t="shared" si="36"/>
        <v>50.395401626080428</v>
      </c>
      <c r="Y277">
        <v>4586326</v>
      </c>
      <c r="Z277">
        <v>66114479</v>
      </c>
      <c r="AA277" s="2">
        <f t="shared" si="37"/>
        <v>24.480978498609336</v>
      </c>
    </row>
    <row r="278" spans="1:27" x14ac:dyDescent="0.2">
      <c r="A278">
        <v>2016</v>
      </c>
      <c r="B278">
        <v>1</v>
      </c>
      <c r="C278" s="1">
        <v>19001.689999999999</v>
      </c>
      <c r="D278" s="8">
        <v>19286.925281445569</v>
      </c>
      <c r="E278" s="2">
        <f t="shared" si="41"/>
        <v>-1.4789048916986847</v>
      </c>
      <c r="F278" s="1">
        <v>237.68899999999999</v>
      </c>
      <c r="G278" s="1">
        <v>245.459</v>
      </c>
      <c r="H278" s="9">
        <v>0.36</v>
      </c>
      <c r="I278" s="2">
        <f>help_monthly_to_quarterly!D66</f>
        <v>0.47812044729999997</v>
      </c>
      <c r="J278" s="1">
        <v>12523.156000000001</v>
      </c>
      <c r="K278" s="1">
        <v>97.495999999999995</v>
      </c>
      <c r="L278" s="10">
        <v>131.50129000000001</v>
      </c>
      <c r="M278" s="2">
        <f t="shared" si="39"/>
        <v>97.678049620858204</v>
      </c>
      <c r="N278" s="1">
        <v>3181.9989999999998</v>
      </c>
      <c r="O278" s="2">
        <f t="shared" si="40"/>
        <v>24.818939907441951</v>
      </c>
      <c r="P278" s="2">
        <f t="shared" si="38"/>
        <v>14449.812621610021</v>
      </c>
      <c r="Q278" s="10">
        <v>97.965450000000004</v>
      </c>
      <c r="R278" s="10">
        <v>127.95761</v>
      </c>
      <c r="S278" s="2">
        <f t="shared" si="42"/>
        <v>95.325489541391576</v>
      </c>
      <c r="T278" s="1">
        <v>98.856999999999999</v>
      </c>
      <c r="U278" s="13">
        <v>1.1640041574252</v>
      </c>
      <c r="V278" s="11">
        <v>4.9000000000000004</v>
      </c>
      <c r="W278" s="1">
        <v>9458.7450000000008</v>
      </c>
      <c r="X278" s="2">
        <f t="shared" ref="X278:X313" si="43">W278/(D278*K278/100)*100</f>
        <v>50.301822602297307</v>
      </c>
      <c r="Y278">
        <v>4695189</v>
      </c>
      <c r="Z278">
        <v>66767645</v>
      </c>
      <c r="AA278" s="2">
        <f t="shared" ref="AA278:AA313" si="44">(Y278/1000)/(D278*K278/100)*100</f>
        <v>24.969122665031957</v>
      </c>
    </row>
    <row r="279" spans="1:27" x14ac:dyDescent="0.2">
      <c r="A279">
        <v>2016</v>
      </c>
      <c r="B279">
        <v>2</v>
      </c>
      <c r="C279" s="1">
        <v>19062.708999999999</v>
      </c>
      <c r="D279" s="8">
        <v>19375.150667697071</v>
      </c>
      <c r="E279" s="2">
        <f t="shared" si="41"/>
        <v>-1.6125896157183739</v>
      </c>
      <c r="F279" s="1">
        <v>239.59</v>
      </c>
      <c r="G279" s="1">
        <v>247.07599999999999</v>
      </c>
      <c r="H279" s="9">
        <v>0.37</v>
      </c>
      <c r="I279" s="2">
        <f>help_monthly_to_quarterly!D67</f>
        <v>0.43666371346666666</v>
      </c>
      <c r="J279" s="1">
        <v>12665.124</v>
      </c>
      <c r="K279" s="1">
        <v>98.159000000000006</v>
      </c>
      <c r="L279" s="10">
        <v>131.81332</v>
      </c>
      <c r="M279" s="2">
        <f t="shared" si="39"/>
        <v>97.885873806677225</v>
      </c>
      <c r="N279" s="1">
        <v>3215.8969999999999</v>
      </c>
      <c r="O279" s="2">
        <f t="shared" si="40"/>
        <v>24.854939273967773</v>
      </c>
      <c r="P279" s="2">
        <f t="shared" si="38"/>
        <v>14461.898843000083</v>
      </c>
      <c r="Q279" s="10">
        <v>97.71284</v>
      </c>
      <c r="R279" s="10">
        <v>128.13253</v>
      </c>
      <c r="S279" s="2">
        <f t="shared" si="42"/>
        <v>94.98428081991409</v>
      </c>
      <c r="T279" s="1">
        <v>98.412999999999997</v>
      </c>
      <c r="U279" s="13">
        <v>1.25917698431868</v>
      </c>
      <c r="V279" s="11">
        <v>4.9000000000000004</v>
      </c>
      <c r="W279" s="1">
        <v>9501.0580000000009</v>
      </c>
      <c r="X279" s="2">
        <f t="shared" si="43"/>
        <v>49.957046603837668</v>
      </c>
      <c r="Y279">
        <v>4744475</v>
      </c>
      <c r="Z279">
        <v>67494710</v>
      </c>
      <c r="AA279" s="2">
        <f t="shared" si="44"/>
        <v>24.946691061747302</v>
      </c>
    </row>
    <row r="280" spans="1:27" x14ac:dyDescent="0.2">
      <c r="A280">
        <v>2016</v>
      </c>
      <c r="B280">
        <v>3</v>
      </c>
      <c r="C280" s="1">
        <v>19197.937999999998</v>
      </c>
      <c r="D280" s="8">
        <v>19463.20457345447</v>
      </c>
      <c r="E280" s="2">
        <f t="shared" si="41"/>
        <v>-1.3629131444071851</v>
      </c>
      <c r="F280" s="1">
        <v>240.607</v>
      </c>
      <c r="G280" s="1">
        <v>248.36500000000001</v>
      </c>
      <c r="H280" s="9">
        <v>0.4</v>
      </c>
      <c r="I280" s="2">
        <f>help_monthly_to_quarterly!D68</f>
        <v>0.4768185670666667</v>
      </c>
      <c r="J280" s="1">
        <v>12797.126</v>
      </c>
      <c r="K280" s="1">
        <v>98.41</v>
      </c>
      <c r="L280" s="10">
        <v>132.16475</v>
      </c>
      <c r="M280" s="2">
        <f t="shared" si="39"/>
        <v>98.391498612745323</v>
      </c>
      <c r="N280" s="1">
        <v>3256.2469999999998</v>
      </c>
      <c r="O280" s="2">
        <f t="shared" si="40"/>
        <v>25.035857440432803</v>
      </c>
      <c r="P280" s="2">
        <f t="shared" si="38"/>
        <v>14525.762731742008</v>
      </c>
      <c r="Q280" s="10">
        <v>97.701139999999995</v>
      </c>
      <c r="R280" s="10">
        <v>128.60303999999999</v>
      </c>
      <c r="S280" s="2">
        <f t="shared" si="42"/>
        <v>95.068190387116076</v>
      </c>
      <c r="T280" s="1">
        <v>98.429000000000002</v>
      </c>
      <c r="U280" s="13">
        <v>1.28368195070355</v>
      </c>
      <c r="V280" s="11">
        <v>4.9000000000000004</v>
      </c>
      <c r="W280" s="1">
        <v>9549.1659999999993</v>
      </c>
      <c r="X280" s="2">
        <f t="shared" si="43"/>
        <v>49.85536082813676</v>
      </c>
      <c r="Y280">
        <v>4710846</v>
      </c>
      <c r="Z280">
        <v>68313279</v>
      </c>
      <c r="AA280" s="2">
        <f t="shared" si="44"/>
        <v>24.594915109422622</v>
      </c>
    </row>
    <row r="281" spans="1:27" x14ac:dyDescent="0.2">
      <c r="A281">
        <v>2016</v>
      </c>
      <c r="B281">
        <v>4</v>
      </c>
      <c r="C281" s="1">
        <v>19304.351999999999</v>
      </c>
      <c r="D281" s="8">
        <v>19551.310617193991</v>
      </c>
      <c r="E281" s="2">
        <f t="shared" si="41"/>
        <v>-1.2631307538882308</v>
      </c>
      <c r="F281" s="1">
        <v>242.13499999999999</v>
      </c>
      <c r="G281" s="1">
        <v>249.51400000000001</v>
      </c>
      <c r="H281" s="9">
        <v>0.45</v>
      </c>
      <c r="I281" s="2">
        <f>help_monthly_to_quarterly!D69</f>
        <v>0.45804556430000004</v>
      </c>
      <c r="J281" s="1">
        <v>12921.989</v>
      </c>
      <c r="K281" s="1">
        <v>98.885999999999996</v>
      </c>
      <c r="L281" s="10">
        <v>132.51843</v>
      </c>
      <c r="M281" s="2">
        <f t="shared" si="39"/>
        <v>98.609390683485174</v>
      </c>
      <c r="N281" s="1">
        <v>3302.8049999999998</v>
      </c>
      <c r="O281" s="2">
        <f t="shared" si="40"/>
        <v>25.204137582563199</v>
      </c>
      <c r="P281" s="2">
        <f t="shared" si="38"/>
        <v>14567.296035728767</v>
      </c>
      <c r="Q281" s="10">
        <v>97.494370000000004</v>
      </c>
      <c r="R281" s="10">
        <v>128.83193</v>
      </c>
      <c r="S281" s="2">
        <f t="shared" si="42"/>
        <v>94.782196342305753</v>
      </c>
      <c r="T281" s="1">
        <v>98.869</v>
      </c>
      <c r="U281" s="13">
        <v>1.23869571177357</v>
      </c>
      <c r="V281" s="11">
        <v>4.8</v>
      </c>
      <c r="W281" s="1">
        <v>9596.0409999999993</v>
      </c>
      <c r="X281" s="2">
        <f t="shared" si="43"/>
        <v>49.634243797143377</v>
      </c>
      <c r="Y281">
        <v>4514372</v>
      </c>
      <c r="Z281">
        <v>69261299</v>
      </c>
      <c r="AA281" s="2">
        <f t="shared" si="44"/>
        <v>23.349987816746275</v>
      </c>
    </row>
    <row r="282" spans="1:27" x14ac:dyDescent="0.2">
      <c r="A282">
        <v>2017</v>
      </c>
      <c r="B282">
        <v>1</v>
      </c>
      <c r="C282" s="1">
        <v>19398.343000000001</v>
      </c>
      <c r="D282" s="8">
        <v>19640.089472818599</v>
      </c>
      <c r="E282" s="2">
        <f t="shared" si="41"/>
        <v>-1.2308827470117634</v>
      </c>
      <c r="F282" s="1">
        <v>243.839</v>
      </c>
      <c r="G282" s="1">
        <v>250.803</v>
      </c>
      <c r="H282" s="9">
        <v>0.7</v>
      </c>
      <c r="I282" s="2">
        <f>help_monthly_to_quarterly!D70</f>
        <v>0.46874798096666676</v>
      </c>
      <c r="J282" s="1">
        <v>13097.306</v>
      </c>
      <c r="K282" s="1">
        <v>99.39</v>
      </c>
      <c r="L282" s="10">
        <v>132.36901</v>
      </c>
      <c r="M282" s="2">
        <f t="shared" si="39"/>
        <v>99.552681616652507</v>
      </c>
      <c r="N282" s="1">
        <v>3356.7910000000002</v>
      </c>
      <c r="O282" s="2">
        <f t="shared" si="40"/>
        <v>25.514983438322705</v>
      </c>
      <c r="P282" s="2">
        <f t="shared" si="38"/>
        <v>14654.746605719873</v>
      </c>
      <c r="Q282" s="10">
        <v>97.339290000000005</v>
      </c>
      <c r="R282" s="10">
        <v>129.33860999999999</v>
      </c>
      <c r="S282" s="2">
        <f t="shared" si="42"/>
        <v>95.110845559598133</v>
      </c>
      <c r="T282" s="1">
        <v>99.156999999999996</v>
      </c>
      <c r="U282" s="13">
        <v>1.2729267749840101</v>
      </c>
      <c r="V282" s="11">
        <v>4.5999999999999996</v>
      </c>
      <c r="W282" s="1">
        <v>9669.4879999999994</v>
      </c>
      <c r="X282" s="2">
        <f t="shared" si="43"/>
        <v>49.53558842068103</v>
      </c>
      <c r="Y282">
        <v>4536698</v>
      </c>
      <c r="Z282">
        <v>69398664</v>
      </c>
      <c r="AA282" s="2">
        <f t="shared" si="44"/>
        <v>23.240941497308526</v>
      </c>
    </row>
    <row r="283" spans="1:27" x14ac:dyDescent="0.2">
      <c r="A283">
        <v>2017</v>
      </c>
      <c r="B283">
        <v>2</v>
      </c>
      <c r="C283" s="1">
        <v>19506.949000000001</v>
      </c>
      <c r="D283" s="8">
        <v>19730.297923277762</v>
      </c>
      <c r="E283" s="2">
        <f t="shared" si="41"/>
        <v>-1.1320098872620421</v>
      </c>
      <c r="F283" s="1">
        <v>244.12</v>
      </c>
      <c r="G283" s="1">
        <v>251.46799999999999</v>
      </c>
      <c r="H283" s="9">
        <v>0.95</v>
      </c>
      <c r="I283" s="2">
        <f>help_monthly_to_quarterly!D71</f>
        <v>0.97718451923333338</v>
      </c>
      <c r="J283" s="1">
        <v>13188.73</v>
      </c>
      <c r="K283" s="1">
        <v>99.65</v>
      </c>
      <c r="L283" s="10">
        <v>132.64147</v>
      </c>
      <c r="M283" s="2">
        <f t="shared" si="39"/>
        <v>99.780654454412954</v>
      </c>
      <c r="N283" s="1">
        <v>3407.44</v>
      </c>
      <c r="O283" s="2">
        <f t="shared" si="40"/>
        <v>25.77932774529048</v>
      </c>
      <c r="P283" s="2">
        <f t="shared" si="38"/>
        <v>14706.523532949386</v>
      </c>
      <c r="Q283" s="10">
        <v>97.59093</v>
      </c>
      <c r="R283" s="10">
        <v>129.88824</v>
      </c>
      <c r="S283" s="2">
        <f t="shared" si="42"/>
        <v>95.565241682433097</v>
      </c>
      <c r="T283" s="1">
        <v>99.656999999999996</v>
      </c>
      <c r="U283" s="13">
        <v>1.19255237346174</v>
      </c>
      <c r="V283" s="11">
        <v>4.4000000000000004</v>
      </c>
      <c r="W283" s="1">
        <v>9727.6839999999993</v>
      </c>
      <c r="X283" s="2">
        <f t="shared" si="43"/>
        <v>49.476447414163616</v>
      </c>
      <c r="Y283">
        <v>4551438</v>
      </c>
      <c r="Z283">
        <v>69779810</v>
      </c>
      <c r="AA283" s="2">
        <f t="shared" si="44"/>
        <v>23.149290505923716</v>
      </c>
    </row>
    <row r="284" spans="1:27" x14ac:dyDescent="0.2">
      <c r="A284">
        <v>2017</v>
      </c>
      <c r="B284">
        <v>3</v>
      </c>
      <c r="C284" s="1">
        <v>19660.766</v>
      </c>
      <c r="D284" s="8">
        <v>19823.602552180771</v>
      </c>
      <c r="E284" s="2">
        <f t="shared" si="41"/>
        <v>-0.82142764793706746</v>
      </c>
      <c r="F284" s="1">
        <v>245.28700000000001</v>
      </c>
      <c r="G284" s="1">
        <v>252.44399999999999</v>
      </c>
      <c r="H284" s="9">
        <v>1.1499999999999999</v>
      </c>
      <c r="I284" s="2">
        <f>help_monthly_to_quarterly!D72</f>
        <v>1.0968351329999999</v>
      </c>
      <c r="J284" s="1">
        <v>13325.065000000001</v>
      </c>
      <c r="K284" s="1">
        <v>100.16200000000001</v>
      </c>
      <c r="L284" s="10">
        <v>132.94656000000001</v>
      </c>
      <c r="M284" s="2">
        <f t="shared" si="39"/>
        <v>100.06662307351409</v>
      </c>
      <c r="N284" s="1">
        <v>3445.2829999999999</v>
      </c>
      <c r="O284" s="2">
        <f t="shared" si="40"/>
        <v>25.872882071688647</v>
      </c>
      <c r="P284" s="2">
        <f t="shared" si="38"/>
        <v>14788.472902194686</v>
      </c>
      <c r="Q284" s="10">
        <v>97.396829999999994</v>
      </c>
      <c r="R284" s="10">
        <v>130.37315000000001</v>
      </c>
      <c r="S284" s="2">
        <f t="shared" si="42"/>
        <v>95.511546347002138</v>
      </c>
      <c r="T284" s="1">
        <v>100.44</v>
      </c>
      <c r="U284" s="13">
        <v>1.2279281710668899</v>
      </c>
      <c r="V284" s="11">
        <v>4.3</v>
      </c>
      <c r="W284" s="1">
        <v>9788.8430000000008</v>
      </c>
      <c r="X284" s="2">
        <f t="shared" si="43"/>
        <v>49.299872194795505</v>
      </c>
      <c r="Y284">
        <v>4549163</v>
      </c>
      <c r="Z284">
        <v>70486882</v>
      </c>
      <c r="AA284" s="2">
        <f t="shared" si="44"/>
        <v>22.911099349871325</v>
      </c>
    </row>
    <row r="285" spans="1:27" x14ac:dyDescent="0.2">
      <c r="A285">
        <v>2017</v>
      </c>
      <c r="B285">
        <v>4</v>
      </c>
      <c r="C285" s="1">
        <v>19882.351999999999</v>
      </c>
      <c r="D285" s="8">
        <v>19919.841852530961</v>
      </c>
      <c r="E285" s="2">
        <f t="shared" si="41"/>
        <v>-0.18820356511112246</v>
      </c>
      <c r="F285" s="1">
        <v>247.238</v>
      </c>
      <c r="G285" s="1">
        <v>253.89500000000001</v>
      </c>
      <c r="H285" s="9">
        <v>1.2</v>
      </c>
      <c r="I285" s="2">
        <f>help_monthly_to_quarterly!D73</f>
        <v>1.2828696203333334</v>
      </c>
      <c r="J285" s="1">
        <v>13551.401</v>
      </c>
      <c r="K285" s="1">
        <v>100.77800000000001</v>
      </c>
      <c r="L285" s="10">
        <v>133.25095999999999</v>
      </c>
      <c r="M285" s="2">
        <f t="shared" si="39"/>
        <v>100.91323178911399</v>
      </c>
      <c r="N285" s="1">
        <v>3530.4479999999999</v>
      </c>
      <c r="O285" s="2">
        <f t="shared" si="40"/>
        <v>26.290190759126226</v>
      </c>
      <c r="P285" s="2">
        <f t="shared" si="38"/>
        <v>14920.98218279253</v>
      </c>
      <c r="Q285" s="10">
        <v>97.568489999999997</v>
      </c>
      <c r="R285" s="10">
        <v>130.36185</v>
      </c>
      <c r="S285" s="2">
        <f t="shared" si="42"/>
        <v>95.453037322256449</v>
      </c>
      <c r="T285" s="1">
        <v>100.985</v>
      </c>
      <c r="U285" s="13">
        <v>1.41317522774808</v>
      </c>
      <c r="V285" s="11">
        <v>4.2</v>
      </c>
      <c r="W285" s="1">
        <v>9858.973</v>
      </c>
      <c r="X285" s="2">
        <f t="shared" si="43"/>
        <v>49.111144573777509</v>
      </c>
      <c r="Y285">
        <v>4524512</v>
      </c>
      <c r="Z285">
        <v>70986116</v>
      </c>
      <c r="AA285" s="2">
        <f t="shared" si="44"/>
        <v>22.538246423617469</v>
      </c>
    </row>
    <row r="286" spans="1:27" x14ac:dyDescent="0.2">
      <c r="A286">
        <v>2018</v>
      </c>
      <c r="B286">
        <v>1</v>
      </c>
      <c r="C286" s="1">
        <v>20044.077000000001</v>
      </c>
      <c r="D286" s="8">
        <v>20019.170108155351</v>
      </c>
      <c r="E286" s="2">
        <f t="shared" si="41"/>
        <v>0.12441520657493488</v>
      </c>
      <c r="F286" s="1">
        <v>249.322</v>
      </c>
      <c r="G286" s="1">
        <v>255.72900000000001</v>
      </c>
      <c r="H286" s="9">
        <v>1.45</v>
      </c>
      <c r="I286" s="2">
        <f>help_monthly_to_quarterly!D74</f>
        <v>1.5306083619999999</v>
      </c>
      <c r="J286" s="1">
        <v>13745.074000000001</v>
      </c>
      <c r="K286" s="1">
        <v>101.419</v>
      </c>
      <c r="L286" s="10">
        <v>133.76933</v>
      </c>
      <c r="M286" s="2">
        <f t="shared" si="39"/>
        <v>101.31440690406738</v>
      </c>
      <c r="N286" s="1">
        <v>3610.5889999999999</v>
      </c>
      <c r="O286" s="2">
        <f t="shared" si="40"/>
        <v>26.613511364824205</v>
      </c>
      <c r="P286" s="2">
        <f t="shared" si="38"/>
        <v>14984.060247591882</v>
      </c>
      <c r="Q286" s="10">
        <v>97.56362</v>
      </c>
      <c r="R286" s="10">
        <v>131.35598999999999</v>
      </c>
      <c r="S286" s="2">
        <f t="shared" si="42"/>
        <v>95.803469248771748</v>
      </c>
      <c r="T286" s="1">
        <v>100.79600000000001</v>
      </c>
      <c r="U286" s="13">
        <v>1.5473840952847</v>
      </c>
      <c r="V286" s="11">
        <v>4</v>
      </c>
      <c r="W286" s="1">
        <v>9920.6370000000006</v>
      </c>
      <c r="X286" s="2">
        <f t="shared" si="43"/>
        <v>48.862329156627183</v>
      </c>
      <c r="Y286">
        <v>4392266</v>
      </c>
      <c r="Z286">
        <v>72052657</v>
      </c>
      <c r="AA286" s="2">
        <f t="shared" si="44"/>
        <v>21.633323246830038</v>
      </c>
    </row>
    <row r="287" spans="1:27" x14ac:dyDescent="0.2">
      <c r="A287">
        <v>2018</v>
      </c>
      <c r="B287">
        <v>2</v>
      </c>
      <c r="C287" s="1">
        <v>20150.475999999999</v>
      </c>
      <c r="D287" s="8">
        <v>20121.719174325481</v>
      </c>
      <c r="E287" s="2">
        <f t="shared" si="41"/>
        <v>0.14291435749291814</v>
      </c>
      <c r="F287" s="1">
        <v>250.679</v>
      </c>
      <c r="G287" s="1">
        <v>257.05799999999999</v>
      </c>
      <c r="H287" s="9">
        <v>1.74</v>
      </c>
      <c r="I287" s="2">
        <f>help_monthly_to_quarterly!D75</f>
        <v>1.788102855</v>
      </c>
      <c r="J287" s="1">
        <v>13891.294</v>
      </c>
      <c r="K287" s="1">
        <v>102.136</v>
      </c>
      <c r="L287" s="10">
        <v>134.03953999999999</v>
      </c>
      <c r="M287" s="2">
        <f t="shared" si="39"/>
        <v>101.46842723567183</v>
      </c>
      <c r="N287" s="1">
        <v>3666.1289999999999</v>
      </c>
      <c r="O287" s="2">
        <f t="shared" si="40"/>
        <v>26.779099461366688</v>
      </c>
      <c r="P287" s="2">
        <f t="shared" si="38"/>
        <v>15033.232731177683</v>
      </c>
      <c r="Q287" s="10">
        <v>97.599699999999999</v>
      </c>
      <c r="R287" s="10">
        <v>131.89007000000001</v>
      </c>
      <c r="S287" s="2">
        <f t="shared" si="42"/>
        <v>96.034582519299917</v>
      </c>
      <c r="T287" s="1">
        <v>100.76300000000001</v>
      </c>
      <c r="U287" s="13">
        <v>1.5343524458506299</v>
      </c>
      <c r="V287" s="11">
        <v>3.9</v>
      </c>
      <c r="W287" s="1">
        <v>9993.6759999999995</v>
      </c>
      <c r="X287" s="2">
        <f t="shared" si="43"/>
        <v>48.627432129817784</v>
      </c>
      <c r="Y287">
        <v>4282769</v>
      </c>
      <c r="Z287">
        <v>72660415</v>
      </c>
      <c r="AA287" s="2">
        <f t="shared" si="44"/>
        <v>20.83918458785212</v>
      </c>
    </row>
    <row r="288" spans="1:27" x14ac:dyDescent="0.2">
      <c r="A288">
        <v>2018</v>
      </c>
      <c r="B288">
        <v>3</v>
      </c>
      <c r="C288" s="1">
        <v>20276.153999999999</v>
      </c>
      <c r="D288" s="8">
        <v>20226.06582572799</v>
      </c>
      <c r="E288" s="2">
        <f t="shared" si="41"/>
        <v>0.24764170503339678</v>
      </c>
      <c r="F288" s="1">
        <v>251.68600000000001</v>
      </c>
      <c r="G288" s="1">
        <v>257.98599999999999</v>
      </c>
      <c r="H288" s="9">
        <v>1.92</v>
      </c>
      <c r="I288" s="2">
        <f>help_monthly_to_quarterly!D76</f>
        <v>2.0316012249999997</v>
      </c>
      <c r="J288" s="1">
        <v>14002.199000000001</v>
      </c>
      <c r="K288" s="1">
        <v>102.577</v>
      </c>
      <c r="L288" s="10">
        <v>134.35730000000001</v>
      </c>
      <c r="M288" s="2">
        <f t="shared" si="39"/>
        <v>101.59795920090623</v>
      </c>
      <c r="N288" s="1">
        <v>3690.0279999999998</v>
      </c>
      <c r="O288" s="2">
        <f t="shared" si="40"/>
        <v>26.774316962228692</v>
      </c>
      <c r="P288" s="2">
        <f t="shared" si="38"/>
        <v>15091.218713088159</v>
      </c>
      <c r="Q288" s="10">
        <v>97.718689999999995</v>
      </c>
      <c r="R288" s="10">
        <v>132.15541999999999</v>
      </c>
      <c r="S288" s="2">
        <f t="shared" si="42"/>
        <v>96.117252421712834</v>
      </c>
      <c r="T288" s="1">
        <v>101.313</v>
      </c>
      <c r="U288" s="13">
        <v>1.46819069484203</v>
      </c>
      <c r="V288" s="11">
        <v>3.8</v>
      </c>
      <c r="W288" s="1">
        <v>10069.369000000001</v>
      </c>
      <c r="X288" s="2">
        <f t="shared" si="43"/>
        <v>48.53341449214372</v>
      </c>
      <c r="Y288">
        <v>4123443</v>
      </c>
      <c r="Z288">
        <v>73628773</v>
      </c>
      <c r="AA288" s="2">
        <f t="shared" si="44"/>
        <v>19.874608652610565</v>
      </c>
    </row>
    <row r="289" spans="1:27" x14ac:dyDescent="0.2">
      <c r="A289">
        <v>2018</v>
      </c>
      <c r="B289">
        <v>4</v>
      </c>
      <c r="C289" s="1">
        <v>20304.874</v>
      </c>
      <c r="D289" s="8">
        <v>20331.495409344039</v>
      </c>
      <c r="E289" s="2">
        <f t="shared" si="41"/>
        <v>-0.13093679932566493</v>
      </c>
      <c r="F289" s="1">
        <v>252.71100000000001</v>
      </c>
      <c r="G289" s="1">
        <v>259.47300000000001</v>
      </c>
      <c r="H289" s="9">
        <v>2.2200000000000002</v>
      </c>
      <c r="I289" s="2">
        <f>help_monthly_to_quarterly!D77</f>
        <v>2.4111332276666668</v>
      </c>
      <c r="J289" s="1">
        <v>14099.199000000001</v>
      </c>
      <c r="K289" s="1">
        <v>103.01900000000001</v>
      </c>
      <c r="L289" s="10">
        <v>134.68894</v>
      </c>
      <c r="M289" s="2">
        <f t="shared" si="39"/>
        <v>101.61204114579556</v>
      </c>
      <c r="N289" s="1">
        <v>3706.7040000000002</v>
      </c>
      <c r="O289" s="2">
        <f t="shared" si="40"/>
        <v>26.713982784645076</v>
      </c>
      <c r="P289" s="2">
        <f t="shared" si="38"/>
        <v>15075.38332397597</v>
      </c>
      <c r="Q289" s="10">
        <v>97.627009999999999</v>
      </c>
      <c r="R289" s="10">
        <v>132.79519999999999</v>
      </c>
      <c r="S289" s="2">
        <f t="shared" si="42"/>
        <v>96.254364451542941</v>
      </c>
      <c r="T289" s="1">
        <v>101.253</v>
      </c>
      <c r="U289" s="13">
        <v>1.4410796311556899</v>
      </c>
      <c r="V289" s="11">
        <v>3.8</v>
      </c>
      <c r="W289" s="1">
        <v>10124.022999999999</v>
      </c>
      <c r="X289" s="2">
        <f t="shared" si="43"/>
        <v>48.335528382572704</v>
      </c>
      <c r="Y289">
        <v>4047906</v>
      </c>
      <c r="Z289">
        <v>75183524</v>
      </c>
      <c r="AA289" s="2">
        <f t="shared" si="44"/>
        <v>19.326079697071645</v>
      </c>
    </row>
    <row r="290" spans="1:27" x14ac:dyDescent="0.2">
      <c r="A290">
        <v>2019</v>
      </c>
      <c r="B290">
        <v>1</v>
      </c>
      <c r="C290" s="1">
        <v>20431.641</v>
      </c>
      <c r="D290" s="8">
        <v>20437.922153625848</v>
      </c>
      <c r="E290" s="2">
        <f t="shared" si="41"/>
        <v>-3.0732838586211564E-2</v>
      </c>
      <c r="F290" s="1">
        <v>253.386</v>
      </c>
      <c r="G290" s="1">
        <v>261.173</v>
      </c>
      <c r="H290" s="9">
        <v>2.4</v>
      </c>
      <c r="I290" s="2">
        <f>help_monthly_to_quarterly!D78</f>
        <v>2.4509592433333331</v>
      </c>
      <c r="J290" s="1">
        <v>14150.191000000001</v>
      </c>
      <c r="K290" s="1">
        <v>103.328</v>
      </c>
      <c r="L290" s="10">
        <v>134.52546000000001</v>
      </c>
      <c r="M290" s="2">
        <f t="shared" si="39"/>
        <v>101.79812829195856</v>
      </c>
      <c r="N290" s="1">
        <v>3735.8449999999998</v>
      </c>
      <c r="O290" s="2">
        <f t="shared" si="40"/>
        <v>26.876105671568101</v>
      </c>
      <c r="P290" s="2">
        <f t="shared" si="38"/>
        <v>15187.93617208222</v>
      </c>
      <c r="Q290" s="10">
        <v>97.389030000000005</v>
      </c>
      <c r="R290" s="10">
        <v>132.82966999999999</v>
      </c>
      <c r="S290" s="2">
        <f t="shared" si="42"/>
        <v>96.161371360633893</v>
      </c>
      <c r="T290" s="1">
        <v>103.39700000000001</v>
      </c>
      <c r="U290" s="13">
        <v>1.4805567355343801</v>
      </c>
      <c r="V290" s="11">
        <v>3.9</v>
      </c>
      <c r="W290" s="1">
        <v>10179.084000000001</v>
      </c>
      <c r="X290" s="2">
        <f t="shared" si="43"/>
        <v>48.200765363512701</v>
      </c>
      <c r="Y290">
        <v>4014974</v>
      </c>
      <c r="Z290">
        <v>76432555</v>
      </c>
      <c r="AA290" s="2">
        <f t="shared" si="44"/>
        <v>19.012007339226599</v>
      </c>
    </row>
    <row r="291" spans="1:27" x14ac:dyDescent="0.2">
      <c r="A291">
        <v>2019</v>
      </c>
      <c r="B291">
        <v>2</v>
      </c>
      <c r="C291" s="1">
        <v>20602.275000000001</v>
      </c>
      <c r="D291" s="8">
        <v>20545.449540277201</v>
      </c>
      <c r="E291" s="2">
        <f t="shared" si="41"/>
        <v>0.27658416337592584</v>
      </c>
      <c r="F291" s="1">
        <v>255.24700000000001</v>
      </c>
      <c r="G291" s="1">
        <v>262.31799999999998</v>
      </c>
      <c r="H291" s="9">
        <v>2.4</v>
      </c>
      <c r="I291" s="2">
        <f>help_monthly_to_quarterly!D79</f>
        <v>2.3363061246666668</v>
      </c>
      <c r="J291" s="1">
        <v>14350.662</v>
      </c>
      <c r="K291" s="1">
        <v>103.86199999999999</v>
      </c>
      <c r="L291" s="10">
        <v>134.77241000000001</v>
      </c>
      <c r="M291" s="2">
        <f t="shared" si="39"/>
        <v>102.52133668071644</v>
      </c>
      <c r="N291" s="1">
        <v>3820.7890000000002</v>
      </c>
      <c r="O291" s="2">
        <f t="shared" si="40"/>
        <v>27.295771822580583</v>
      </c>
      <c r="P291" s="2">
        <f t="shared" si="38"/>
        <v>15286.715582217459</v>
      </c>
      <c r="Q291" s="10">
        <v>97.461209999999994</v>
      </c>
      <c r="R291" s="10">
        <v>133.00684999999999</v>
      </c>
      <c r="S291" s="2">
        <f t="shared" si="42"/>
        <v>96.184438189452109</v>
      </c>
      <c r="T291" s="1">
        <v>102.626</v>
      </c>
      <c r="U291" s="13">
        <v>1.60077482946375</v>
      </c>
      <c r="V291" s="11">
        <v>3.6</v>
      </c>
      <c r="W291" s="1">
        <v>10260.875</v>
      </c>
      <c r="X291" s="2">
        <f t="shared" si="43"/>
        <v>48.085270949522709</v>
      </c>
      <c r="Y291">
        <v>3961192</v>
      </c>
      <c r="Z291">
        <v>77067996</v>
      </c>
      <c r="AA291" s="2">
        <f t="shared" si="44"/>
        <v>18.563230777402683</v>
      </c>
    </row>
    <row r="292" spans="1:27" x14ac:dyDescent="0.2">
      <c r="A292">
        <v>2019</v>
      </c>
      <c r="B292">
        <v>3</v>
      </c>
      <c r="C292" s="1">
        <v>20843.322</v>
      </c>
      <c r="D292" s="8">
        <v>20653.077458118809</v>
      </c>
      <c r="E292" s="2">
        <f t="shared" si="41"/>
        <v>0.92114379693282178</v>
      </c>
      <c r="F292" s="1">
        <v>256.089</v>
      </c>
      <c r="G292" s="1">
        <v>263.84800000000001</v>
      </c>
      <c r="H292" s="9">
        <v>2.19</v>
      </c>
      <c r="I292" s="2">
        <f>help_monthly_to_quarterly!D80</f>
        <v>2.0502844383333332</v>
      </c>
      <c r="J292" s="1">
        <v>14548.281999999999</v>
      </c>
      <c r="K292" s="1">
        <v>104.19199999999999</v>
      </c>
      <c r="L292" s="10">
        <v>135.06813</v>
      </c>
      <c r="M292" s="2">
        <f t="shared" si="39"/>
        <v>103.37712478407143</v>
      </c>
      <c r="N292" s="1">
        <v>3869.3649999999998</v>
      </c>
      <c r="O292" s="2">
        <f t="shared" si="40"/>
        <v>27.494918536781078</v>
      </c>
      <c r="P292" s="2">
        <f t="shared" si="38"/>
        <v>15431.70990817745</v>
      </c>
      <c r="Q292" s="10">
        <v>97.389030000000005</v>
      </c>
      <c r="R292" s="10">
        <v>133.85998000000001</v>
      </c>
      <c r="S292" s="2">
        <f t="shared" si="42"/>
        <v>96.517909946775774</v>
      </c>
      <c r="T292" s="1">
        <v>102.331</v>
      </c>
      <c r="U292" s="13">
        <v>1.70274759163159</v>
      </c>
      <c r="V292" s="11">
        <v>3.6</v>
      </c>
      <c r="W292" s="1">
        <v>10331.993</v>
      </c>
      <c r="X292" s="2">
        <f t="shared" si="43"/>
        <v>48.013675712740437</v>
      </c>
      <c r="Y292">
        <v>4159532</v>
      </c>
      <c r="Z292">
        <v>78403642</v>
      </c>
      <c r="AA292" s="2">
        <f t="shared" si="44"/>
        <v>19.329709240488903</v>
      </c>
    </row>
    <row r="293" spans="1:27" x14ac:dyDescent="0.2">
      <c r="A293">
        <v>2019</v>
      </c>
      <c r="B293">
        <v>4</v>
      </c>
      <c r="C293" s="1">
        <v>20985.448</v>
      </c>
      <c r="D293" s="8">
        <v>20758.05350875033</v>
      </c>
      <c r="E293" s="2">
        <f t="shared" si="41"/>
        <v>1.0954518984827466</v>
      </c>
      <c r="F293" s="1">
        <v>257.88799999999998</v>
      </c>
      <c r="G293" s="1">
        <v>265.51299999999998</v>
      </c>
      <c r="H293" s="9">
        <v>1.64</v>
      </c>
      <c r="I293" s="2">
        <f>help_monthly_to_quarterly!D81</f>
        <v>1.6342969720000002</v>
      </c>
      <c r="J293" s="1">
        <v>14701.038</v>
      </c>
      <c r="K293" s="1">
        <v>104.51600000000001</v>
      </c>
      <c r="L293" s="10">
        <v>135.37200999999999</v>
      </c>
      <c r="M293" s="2">
        <f t="shared" si="39"/>
        <v>103.90497509920566</v>
      </c>
      <c r="N293" s="1">
        <v>3857.1149999999998</v>
      </c>
      <c r="O293" s="2">
        <f t="shared" si="40"/>
        <v>27.261574184746177</v>
      </c>
      <c r="P293" s="2">
        <f t="shared" si="38"/>
        <v>15502.058364945606</v>
      </c>
      <c r="Q293" s="10">
        <v>96.911119999999997</v>
      </c>
      <c r="R293" s="10">
        <v>134.51614000000001</v>
      </c>
      <c r="S293" s="2">
        <f t="shared" si="42"/>
        <v>96.298413427390201</v>
      </c>
      <c r="T293" s="1">
        <v>103.377</v>
      </c>
      <c r="U293" s="13">
        <v>1.7088808720114499</v>
      </c>
      <c r="V293" s="11">
        <v>3.6</v>
      </c>
      <c r="W293" s="1">
        <v>10387.883</v>
      </c>
      <c r="X293" s="2">
        <f t="shared" si="43"/>
        <v>47.880385915037614</v>
      </c>
      <c r="Y293">
        <v>4330716</v>
      </c>
      <c r="Z293">
        <v>79399463</v>
      </c>
      <c r="AA293" s="2">
        <f t="shared" si="44"/>
        <v>19.961367813675611</v>
      </c>
    </row>
    <row r="294" spans="1:27" x14ac:dyDescent="0.2">
      <c r="A294">
        <v>2020</v>
      </c>
      <c r="B294">
        <v>1</v>
      </c>
      <c r="C294" s="1">
        <v>20693.238000000001</v>
      </c>
      <c r="D294" s="8">
        <v>20861.839254959668</v>
      </c>
      <c r="E294" s="2">
        <f t="shared" si="41"/>
        <v>-0.80818020357233955</v>
      </c>
      <c r="F294" s="1">
        <v>258.81799999999998</v>
      </c>
      <c r="G294" s="1">
        <v>267.04700000000003</v>
      </c>
      <c r="H294" s="9">
        <v>1.26</v>
      </c>
      <c r="I294" s="2">
        <f>help_monthly_to_quarterly!D82</f>
        <v>1.2445900895999999</v>
      </c>
      <c r="J294" s="1">
        <v>14496.227000000001</v>
      </c>
      <c r="K294" s="1">
        <v>104.999</v>
      </c>
      <c r="L294" s="10">
        <v>135.17104</v>
      </c>
      <c r="M294" s="2">
        <f t="shared" si="39"/>
        <v>102.13772093855964</v>
      </c>
      <c r="N294" s="1">
        <v>3841.0360000000001</v>
      </c>
      <c r="O294" s="2">
        <f t="shared" si="40"/>
        <v>27.063225698863668</v>
      </c>
      <c r="P294" s="2">
        <f t="shared" si="38"/>
        <v>15308.928598906987</v>
      </c>
      <c r="Q294" s="10">
        <v>96.319090000000003</v>
      </c>
      <c r="R294" s="10">
        <v>133.54292000000001</v>
      </c>
      <c r="S294" s="2">
        <f t="shared" si="42"/>
        <v>95.158937375511798</v>
      </c>
      <c r="T294" s="1">
        <v>105.672</v>
      </c>
      <c r="U294" s="13">
        <v>1.6708777697264401</v>
      </c>
      <c r="V294" s="11">
        <v>3.8</v>
      </c>
      <c r="W294" s="1">
        <v>10454.991</v>
      </c>
      <c r="X294" s="2">
        <f t="shared" si="43"/>
        <v>47.729392383754252</v>
      </c>
      <c r="Y294">
        <v>6130957</v>
      </c>
      <c r="Z294">
        <v>81400861</v>
      </c>
      <c r="AA294" s="2">
        <f t="shared" si="44"/>
        <v>27.989201744977578</v>
      </c>
    </row>
    <row r="295" spans="1:27" x14ac:dyDescent="0.2">
      <c r="A295">
        <v>2020</v>
      </c>
      <c r="B295">
        <v>2</v>
      </c>
      <c r="C295" s="1">
        <v>19056.616999999998</v>
      </c>
      <c r="D295" s="8">
        <v>20965.14022286726</v>
      </c>
      <c r="E295" s="2">
        <f t="shared" si="41"/>
        <v>-9.1033172331734811</v>
      </c>
      <c r="F295" s="1">
        <v>256.29199999999997</v>
      </c>
      <c r="G295" s="1">
        <v>265.66899999999998</v>
      </c>
      <c r="H295" s="9">
        <v>0.06</v>
      </c>
      <c r="I295" s="2">
        <f>help_monthly_to_quarterly!D83</f>
        <v>0.46033699393333333</v>
      </c>
      <c r="J295" s="1">
        <v>13175.637000000001</v>
      </c>
      <c r="K295" s="1">
        <v>104.61199999999999</v>
      </c>
      <c r="L295" s="10">
        <v>135.38954000000001</v>
      </c>
      <c r="M295" s="2">
        <f t="shared" si="39"/>
        <v>93.0261405334155</v>
      </c>
      <c r="N295" s="1">
        <v>3552.634</v>
      </c>
      <c r="O295" s="2">
        <f t="shared" si="40"/>
        <v>25.083252502159098</v>
      </c>
      <c r="P295" s="2">
        <f t="shared" si="38"/>
        <v>14075.398291478055</v>
      </c>
      <c r="Q295" s="10">
        <v>95.000439999999998</v>
      </c>
      <c r="R295" s="10">
        <v>116.62309999999999</v>
      </c>
      <c r="S295" s="2">
        <f t="shared" si="42"/>
        <v>81.832361747916408</v>
      </c>
      <c r="T295" s="1">
        <v>112.645</v>
      </c>
      <c r="U295" s="13">
        <v>1.63938843945779</v>
      </c>
      <c r="V295" s="11">
        <v>13</v>
      </c>
      <c r="W295" s="1">
        <v>10508.735000000001</v>
      </c>
      <c r="X295" s="2">
        <f t="shared" si="43"/>
        <v>47.914963749140306</v>
      </c>
      <c r="Y295">
        <v>7315144</v>
      </c>
      <c r="Z295">
        <v>84230978</v>
      </c>
      <c r="AA295" s="2">
        <f t="shared" si="44"/>
        <v>33.353668122732302</v>
      </c>
    </row>
    <row r="296" spans="1:27" x14ac:dyDescent="0.2">
      <c r="A296">
        <v>2020</v>
      </c>
      <c r="B296">
        <v>3</v>
      </c>
      <c r="C296" s="1">
        <v>20548.793000000001</v>
      </c>
      <c r="D296" s="8">
        <v>21065.729188009209</v>
      </c>
      <c r="E296" s="2">
        <f t="shared" si="41"/>
        <v>-2.4539202198775589</v>
      </c>
      <c r="F296" s="1">
        <v>259.22199999999998</v>
      </c>
      <c r="G296" s="1">
        <v>268.24799999999999</v>
      </c>
      <c r="H296" s="9">
        <v>0.09</v>
      </c>
      <c r="I296" s="2">
        <f>help_monthly_to_quarterly!D84</f>
        <v>0.19734461957333335</v>
      </c>
      <c r="J296" s="1">
        <v>14478.032999999999</v>
      </c>
      <c r="K296" s="1">
        <v>105.527</v>
      </c>
      <c r="L296" s="10">
        <v>135.65436</v>
      </c>
      <c r="M296" s="2">
        <f t="shared" si="39"/>
        <v>101.13749985356252</v>
      </c>
      <c r="N296" s="1">
        <v>3802.3719999999998</v>
      </c>
      <c r="O296" s="2">
        <f t="shared" si="40"/>
        <v>26.56178484972304</v>
      </c>
      <c r="P296" s="2">
        <f t="shared" si="38"/>
        <v>15147.90457158915</v>
      </c>
      <c r="Q296" s="10">
        <v>96.524889999999999</v>
      </c>
      <c r="R296" s="10">
        <v>123.9545</v>
      </c>
      <c r="S296" s="2">
        <f t="shared" si="42"/>
        <v>88.199852017325497</v>
      </c>
      <c r="T296" s="1">
        <v>109.59699999999999</v>
      </c>
      <c r="U296" s="13">
        <v>1.69766114945033</v>
      </c>
      <c r="V296" s="11">
        <v>8.8000000000000007</v>
      </c>
      <c r="W296" s="1">
        <v>10642.829</v>
      </c>
      <c r="X296" s="2">
        <f t="shared" si="43"/>
        <v>47.875904905306903</v>
      </c>
      <c r="Y296">
        <v>7354685</v>
      </c>
      <c r="Z296">
        <v>85192039</v>
      </c>
      <c r="AA296" s="2">
        <f t="shared" si="44"/>
        <v>33.084455239155595</v>
      </c>
    </row>
    <row r="297" spans="1:27" x14ac:dyDescent="0.2">
      <c r="A297">
        <v>2020</v>
      </c>
      <c r="B297">
        <v>4</v>
      </c>
      <c r="C297" s="1">
        <v>20771.690999999999</v>
      </c>
      <c r="D297" s="8">
        <v>21167.089996800521</v>
      </c>
      <c r="E297" s="2">
        <f t="shared" si="41"/>
        <v>-1.8679893970323214</v>
      </c>
      <c r="F297" s="1">
        <v>261.09199999999998</v>
      </c>
      <c r="G297" s="1">
        <v>269.87599999999998</v>
      </c>
      <c r="H297" s="9">
        <v>0.09</v>
      </c>
      <c r="I297" s="2">
        <f>help_monthly_to_quarterly!D85</f>
        <v>-0.11410290669999999</v>
      </c>
      <c r="J297" s="1">
        <v>14752.732</v>
      </c>
      <c r="K297" s="1">
        <v>106.244</v>
      </c>
      <c r="L297" s="10">
        <v>135.92631</v>
      </c>
      <c r="M297" s="2">
        <f t="shared" si="39"/>
        <v>102.15614894139188</v>
      </c>
      <c r="N297" s="1">
        <v>3968.2939999999999</v>
      </c>
      <c r="O297" s="2">
        <f t="shared" si="40"/>
        <v>27.478682111708643</v>
      </c>
      <c r="P297" s="2">
        <f t="shared" si="38"/>
        <v>15281.582351496188</v>
      </c>
      <c r="Q297" s="10">
        <v>97.022310000000004</v>
      </c>
      <c r="R297" s="10">
        <v>127.11833</v>
      </c>
      <c r="S297" s="2">
        <f t="shared" si="42"/>
        <v>90.73529635243024</v>
      </c>
      <c r="T297" s="1">
        <v>111.648</v>
      </c>
      <c r="U297" s="13">
        <v>1.6814037067680601</v>
      </c>
      <c r="V297" s="11">
        <v>6.8</v>
      </c>
      <c r="W297" s="1">
        <v>10758.09</v>
      </c>
      <c r="X297" s="2">
        <f t="shared" si="43"/>
        <v>47.837624301433777</v>
      </c>
      <c r="Y297">
        <v>7608207</v>
      </c>
      <c r="Z297">
        <v>85797073</v>
      </c>
      <c r="AA297" s="2">
        <f t="shared" si="44"/>
        <v>33.831149216407248</v>
      </c>
    </row>
    <row r="298" spans="1:27" x14ac:dyDescent="0.2">
      <c r="A298">
        <v>2021</v>
      </c>
      <c r="B298">
        <v>1</v>
      </c>
      <c r="C298" s="1">
        <v>21058.379000000001</v>
      </c>
      <c r="D298" s="8">
        <v>21261.600036399399</v>
      </c>
      <c r="E298" s="2">
        <f t="shared" si="41"/>
        <v>-0.95581252611040002</v>
      </c>
      <c r="F298" s="1">
        <v>263.68599999999998</v>
      </c>
      <c r="G298" s="1">
        <v>270.88200000000001</v>
      </c>
      <c r="H298" s="9">
        <v>0.08</v>
      </c>
      <c r="I298" s="2">
        <f>help_monthly_to_quarterly!D86</f>
        <v>-0.81894591623333335</v>
      </c>
      <c r="J298" s="1">
        <v>15259.427</v>
      </c>
      <c r="K298" s="1">
        <v>107.59</v>
      </c>
      <c r="L298" s="10">
        <v>135.84509</v>
      </c>
      <c r="M298" s="2">
        <f t="shared" si="39"/>
        <v>104.40525839548911</v>
      </c>
      <c r="N298" s="1">
        <v>4086.7170000000001</v>
      </c>
      <c r="O298" s="2">
        <f t="shared" si="40"/>
        <v>27.961387041219712</v>
      </c>
      <c r="P298" s="2">
        <f t="shared" si="38"/>
        <v>15501.759393732966</v>
      </c>
      <c r="Q298" s="10">
        <v>97.096429999999998</v>
      </c>
      <c r="R298" s="10">
        <v>127.35711999999999</v>
      </c>
      <c r="S298" s="2">
        <f t="shared" si="42"/>
        <v>91.029581467255085</v>
      </c>
      <c r="T298" s="1">
        <v>110.733</v>
      </c>
      <c r="U298" s="13">
        <v>1.80213973640833</v>
      </c>
      <c r="V298" s="11">
        <v>6.2</v>
      </c>
      <c r="W298" s="1">
        <v>10898.472</v>
      </c>
      <c r="X298" s="2">
        <f t="shared" si="43"/>
        <v>47.642853069224486</v>
      </c>
      <c r="Y298">
        <v>7718557</v>
      </c>
      <c r="Z298">
        <v>86725766</v>
      </c>
      <c r="AA298" s="2">
        <f t="shared" si="44"/>
        <v>33.741801333015694</v>
      </c>
    </row>
    <row r="299" spans="1:27" x14ac:dyDescent="0.2">
      <c r="A299">
        <v>2021</v>
      </c>
      <c r="B299">
        <v>2</v>
      </c>
      <c r="C299" s="1">
        <v>21389.005000000001</v>
      </c>
      <c r="D299" s="8">
        <v>21355.977382899269</v>
      </c>
      <c r="E299" s="2">
        <f t="shared" si="41"/>
        <v>0.15465280051840669</v>
      </c>
      <c r="F299" s="1">
        <v>268.58</v>
      </c>
      <c r="G299" s="1">
        <v>275.56400000000002</v>
      </c>
      <c r="H299" s="9">
        <v>7.0000000000000007E-2</v>
      </c>
      <c r="I299" s="2">
        <f>help_monthly_to_quarterly!D87</f>
        <v>-1.8749136176666668</v>
      </c>
      <c r="J299" s="1">
        <v>16016.346</v>
      </c>
      <c r="K299" s="1">
        <v>109.256</v>
      </c>
      <c r="L299" s="10">
        <v>135.99762999999999</v>
      </c>
      <c r="M299" s="2">
        <f t="shared" si="39"/>
        <v>107.79206844775828</v>
      </c>
      <c r="N299" s="1">
        <v>4182.192</v>
      </c>
      <c r="O299" s="2">
        <f t="shared" si="40"/>
        <v>28.146690033149085</v>
      </c>
      <c r="P299" s="2">
        <f t="shared" si="38"/>
        <v>15727.483633354495</v>
      </c>
      <c r="Q299" s="10">
        <v>97.493390000000005</v>
      </c>
      <c r="R299" s="10">
        <v>128.39278999999999</v>
      </c>
      <c r="S299" s="2">
        <f t="shared" si="42"/>
        <v>92.041665348565999</v>
      </c>
      <c r="T299" s="1">
        <v>110.29</v>
      </c>
      <c r="U299" s="13">
        <v>1.89746362434805</v>
      </c>
      <c r="V299" s="11">
        <v>5.9</v>
      </c>
      <c r="W299" s="1">
        <v>11355.468999999999</v>
      </c>
      <c r="X299" s="2">
        <f t="shared" si="43"/>
        <v>48.667644539179534</v>
      </c>
      <c r="Y299">
        <v>8207371</v>
      </c>
      <c r="Z299">
        <v>87934138</v>
      </c>
      <c r="AA299" s="2">
        <f t="shared" si="44"/>
        <v>35.175422030492129</v>
      </c>
    </row>
    <row r="300" spans="1:27" x14ac:dyDescent="0.2">
      <c r="A300">
        <v>2021</v>
      </c>
      <c r="B300">
        <v>3</v>
      </c>
      <c r="C300" s="1">
        <v>21571.420999999998</v>
      </c>
      <c r="D300" s="8">
        <v>21454.64737900667</v>
      </c>
      <c r="E300" s="2">
        <f t="shared" si="41"/>
        <v>0.54428124093799379</v>
      </c>
      <c r="F300" s="1">
        <v>272.88600000000002</v>
      </c>
      <c r="G300" s="1">
        <v>279.12900000000002</v>
      </c>
      <c r="H300" s="9">
        <v>0.09</v>
      </c>
      <c r="I300" s="2">
        <f>help_monthly_to_quarterly!D88</f>
        <v>-1.8319924396666665</v>
      </c>
      <c r="J300" s="1">
        <v>16363.876</v>
      </c>
      <c r="K300" s="1">
        <v>110.89700000000001</v>
      </c>
      <c r="L300" s="10">
        <v>136.20501999999999</v>
      </c>
      <c r="M300" s="2">
        <f t="shared" si="39"/>
        <v>108.33611759495967</v>
      </c>
      <c r="N300" s="1">
        <v>4231.018</v>
      </c>
      <c r="O300" s="2">
        <f t="shared" si="40"/>
        <v>28.011215899851056</v>
      </c>
      <c r="P300" s="2">
        <f t="shared" si="38"/>
        <v>15837.463993617857</v>
      </c>
      <c r="Q300" s="10">
        <v>97.291499999999999</v>
      </c>
      <c r="R300" s="10">
        <v>129.95153999999999</v>
      </c>
      <c r="S300" s="2">
        <f t="shared" si="42"/>
        <v>92.824627564461281</v>
      </c>
      <c r="T300" s="1">
        <v>109.995</v>
      </c>
      <c r="U300" s="13">
        <v>1.89722785956511</v>
      </c>
      <c r="V300" s="11">
        <v>5.0999999999999996</v>
      </c>
      <c r="W300" s="1">
        <v>11573.287</v>
      </c>
      <c r="X300" s="2">
        <f t="shared" si="43"/>
        <v>48.642461560155795</v>
      </c>
      <c r="Y300">
        <v>8562983</v>
      </c>
      <c r="Z300">
        <v>88988394</v>
      </c>
      <c r="AA300" s="2">
        <f t="shared" si="44"/>
        <v>35.990170417252038</v>
      </c>
    </row>
    <row r="301" spans="1:27" x14ac:dyDescent="0.2">
      <c r="A301">
        <v>2021</v>
      </c>
      <c r="B301">
        <v>4</v>
      </c>
      <c r="C301" s="1">
        <v>21960.387999999999</v>
      </c>
      <c r="D301" s="8">
        <v>21558.240246488451</v>
      </c>
      <c r="E301" s="2">
        <f t="shared" si="41"/>
        <v>1.8654015769077104</v>
      </c>
      <c r="F301" s="1">
        <v>278.71899999999999</v>
      </c>
      <c r="G301" s="1">
        <v>283.42700000000002</v>
      </c>
      <c r="H301" s="9">
        <v>0.08</v>
      </c>
      <c r="I301" s="2">
        <f>help_monthly_to_quarterly!D89</f>
        <v>-1.5689049146666667</v>
      </c>
      <c r="J301" s="1">
        <v>16816.132000000001</v>
      </c>
      <c r="K301" s="1">
        <v>112.82599999999999</v>
      </c>
      <c r="L301" s="10">
        <v>136.41795999999999</v>
      </c>
      <c r="M301" s="2">
        <f t="shared" si="39"/>
        <v>109.25601738389479</v>
      </c>
      <c r="N301" s="1">
        <v>4346.3900000000003</v>
      </c>
      <c r="O301" s="2">
        <f t="shared" si="40"/>
        <v>28.238911385637696</v>
      </c>
      <c r="P301" s="2">
        <f t="shared" si="38"/>
        <v>16097.871570576192</v>
      </c>
      <c r="Q301" s="10">
        <v>97.283699999999996</v>
      </c>
      <c r="R301" s="10">
        <v>131.71431000000001</v>
      </c>
      <c r="S301" s="2">
        <f t="shared" si="42"/>
        <v>93.929387448302279</v>
      </c>
      <c r="T301" s="1">
        <v>109.239</v>
      </c>
      <c r="U301" s="13">
        <v>2.1618801108065702</v>
      </c>
      <c r="V301" s="11">
        <v>4.2</v>
      </c>
      <c r="W301" s="1">
        <v>11801.22</v>
      </c>
      <c r="X301" s="2">
        <f t="shared" si="43"/>
        <v>48.518169540442649</v>
      </c>
      <c r="Y301">
        <v>8861049</v>
      </c>
      <c r="Z301">
        <v>90416041</v>
      </c>
      <c r="AA301" s="2">
        <f t="shared" si="44"/>
        <v>36.43029090959832</v>
      </c>
    </row>
    <row r="302" spans="1:27" x14ac:dyDescent="0.2">
      <c r="A302">
        <v>2022</v>
      </c>
      <c r="B302">
        <v>1</v>
      </c>
      <c r="C302" s="1">
        <v>21903.85</v>
      </c>
      <c r="D302" s="8">
        <v>21667.69384071519</v>
      </c>
      <c r="E302" s="2">
        <f t="shared" si="41"/>
        <v>1.0898998343841004</v>
      </c>
      <c r="F302" s="1">
        <v>284.84500000000003</v>
      </c>
      <c r="G302" s="1">
        <v>288.03300000000002</v>
      </c>
      <c r="H302" s="9">
        <v>0.12</v>
      </c>
      <c r="I302" s="2">
        <f>help_monthly_to_quarterly!D90</f>
        <v>0.16600480886666669</v>
      </c>
      <c r="J302" s="1">
        <v>17175.105</v>
      </c>
      <c r="K302" s="1">
        <v>115.119</v>
      </c>
      <c r="L302" s="10">
        <v>137.09425999999999</v>
      </c>
      <c r="M302" s="2">
        <f t="shared" si="39"/>
        <v>108.82611380384922</v>
      </c>
      <c r="N302" s="1">
        <v>4539.8829999999998</v>
      </c>
      <c r="O302" s="2">
        <f t="shared" si="40"/>
        <v>28.76592742892462</v>
      </c>
      <c r="P302" s="2">
        <f t="shared" si="38"/>
        <v>15977.218885750577</v>
      </c>
      <c r="Q302" s="10">
        <v>96.938429999999997</v>
      </c>
      <c r="R302" s="10">
        <v>133.64013</v>
      </c>
      <c r="S302" s="2">
        <f t="shared" si="42"/>
        <v>94.49603788806256</v>
      </c>
      <c r="T302" s="1">
        <v>107.253</v>
      </c>
      <c r="U302" s="13">
        <v>1.8983710084146299</v>
      </c>
      <c r="V302" s="11">
        <v>3.8</v>
      </c>
      <c r="W302" s="1">
        <v>12066.396000000001</v>
      </c>
      <c r="X302" s="2">
        <f t="shared" si="43"/>
        <v>48.374654386471001</v>
      </c>
      <c r="Y302">
        <v>8581308</v>
      </c>
      <c r="Z302">
        <v>92587189</v>
      </c>
      <c r="AA302" s="2">
        <f t="shared" si="44"/>
        <v>34.402800031082911</v>
      </c>
    </row>
    <row r="303" spans="1:27" x14ac:dyDescent="0.2">
      <c r="A303">
        <v>2022</v>
      </c>
      <c r="B303">
        <v>2</v>
      </c>
      <c r="C303" s="1">
        <v>21919.222000000002</v>
      </c>
      <c r="D303" s="8">
        <v>21780.141105803119</v>
      </c>
      <c r="E303" s="2">
        <f t="shared" si="41"/>
        <v>0.63856746162138656</v>
      </c>
      <c r="F303" s="1">
        <v>291.65100000000001</v>
      </c>
      <c r="G303" s="1">
        <v>292.17399999999998</v>
      </c>
      <c r="H303" s="9">
        <v>0.77</v>
      </c>
      <c r="I303" s="2">
        <f>help_monthly_to_quarterly!D91</f>
        <v>1.6115111279666667</v>
      </c>
      <c r="J303" s="1">
        <v>17603.753000000001</v>
      </c>
      <c r="K303" s="1">
        <v>117.73099999999999</v>
      </c>
      <c r="L303" s="10">
        <v>137.28567000000001</v>
      </c>
      <c r="M303" s="2">
        <f t="shared" si="39"/>
        <v>108.91538371020496</v>
      </c>
      <c r="N303" s="1">
        <v>4669.5709999999999</v>
      </c>
      <c r="O303" s="2">
        <f t="shared" si="40"/>
        <v>28.890891460874599</v>
      </c>
      <c r="P303" s="2">
        <f t="shared" si="38"/>
        <v>15966.139801772466</v>
      </c>
      <c r="Q303" s="10">
        <v>96.795050000000003</v>
      </c>
      <c r="R303" s="10">
        <v>134.04818</v>
      </c>
      <c r="S303" s="2">
        <f t="shared" si="42"/>
        <v>94.512415501989395</v>
      </c>
      <c r="T303" s="1">
        <v>104.86499999999999</v>
      </c>
      <c r="U303" s="13">
        <v>1.58955086565488</v>
      </c>
      <c r="V303" s="11">
        <v>3.6</v>
      </c>
      <c r="W303" s="1">
        <v>12323.975</v>
      </c>
      <c r="X303" s="2">
        <f t="shared" si="43"/>
        <v>48.061717531756116</v>
      </c>
      <c r="Y303">
        <v>8149388</v>
      </c>
      <c r="Z303">
        <v>94340558</v>
      </c>
      <c r="AA303" s="2">
        <f t="shared" si="44"/>
        <v>31.781432866642696</v>
      </c>
    </row>
    <row r="304" spans="1:27" x14ac:dyDescent="0.2">
      <c r="A304">
        <v>2022</v>
      </c>
      <c r="B304">
        <v>3</v>
      </c>
      <c r="C304" s="1">
        <v>22066.784</v>
      </c>
      <c r="D304" s="8">
        <v>21892.766608315182</v>
      </c>
      <c r="E304" s="2">
        <f t="shared" si="41"/>
        <v>0.79486249864246794</v>
      </c>
      <c r="F304" s="1">
        <v>295.50799999999998</v>
      </c>
      <c r="G304" s="1">
        <v>296.64800000000002</v>
      </c>
      <c r="H304" s="9">
        <v>2.19</v>
      </c>
      <c r="I304" s="2">
        <f>help_monthly_to_quarterly!D92</f>
        <v>3.184184465</v>
      </c>
      <c r="J304" s="1">
        <v>17876.234</v>
      </c>
      <c r="K304" s="1">
        <v>119.057</v>
      </c>
      <c r="L304" s="10">
        <v>137.54234</v>
      </c>
      <c r="M304" s="2">
        <f t="shared" si="39"/>
        <v>109.16531876331975</v>
      </c>
      <c r="N304" s="1">
        <v>4727.8029999999999</v>
      </c>
      <c r="O304" s="2">
        <f t="shared" si="40"/>
        <v>28.871412264192745</v>
      </c>
      <c r="P304" s="2">
        <f t="shared" si="38"/>
        <v>16043.629910615162</v>
      </c>
      <c r="Q304" s="10">
        <v>96.703370000000007</v>
      </c>
      <c r="R304" s="10">
        <v>134.45509999999999</v>
      </c>
      <c r="S304" s="2">
        <f t="shared" si="42"/>
        <v>94.532791020474136</v>
      </c>
      <c r="T304" s="1">
        <v>105.334</v>
      </c>
      <c r="U304" s="13">
        <v>1.72885682586603</v>
      </c>
      <c r="V304" s="11">
        <v>3.5</v>
      </c>
      <c r="W304" s="1">
        <v>12518.715</v>
      </c>
      <c r="X304" s="2">
        <f t="shared" si="43"/>
        <v>48.029069210990485</v>
      </c>
      <c r="Y304">
        <v>7612161</v>
      </c>
      <c r="Z304">
        <v>96244864</v>
      </c>
      <c r="AA304" s="2">
        <f t="shared" si="44"/>
        <v>29.204675361185434</v>
      </c>
    </row>
    <row r="305" spans="1:27" x14ac:dyDescent="0.2">
      <c r="A305">
        <v>2022</v>
      </c>
      <c r="B305">
        <v>4</v>
      </c>
      <c r="C305" s="1">
        <v>22249.458999999999</v>
      </c>
      <c r="D305" s="8">
        <v>22004.679068190031</v>
      </c>
      <c r="E305" s="2">
        <f t="shared" si="41"/>
        <v>1.1123994630933831</v>
      </c>
      <c r="F305" s="1">
        <v>298.49799999999999</v>
      </c>
      <c r="G305" s="1">
        <v>300.37700000000001</v>
      </c>
      <c r="H305" s="9">
        <v>3.65</v>
      </c>
      <c r="I305" s="2">
        <f>help_monthly_to_quarterly!D93</f>
        <v>4.7510662870000004</v>
      </c>
      <c r="J305" s="1">
        <v>18108.27</v>
      </c>
      <c r="K305" s="1">
        <v>120.157</v>
      </c>
      <c r="L305" s="10">
        <v>137.80873</v>
      </c>
      <c r="M305" s="2">
        <f t="shared" si="39"/>
        <v>109.35814989628982</v>
      </c>
      <c r="N305" s="1">
        <v>4749.0420000000004</v>
      </c>
      <c r="O305" s="2">
        <f t="shared" si="40"/>
        <v>28.680069763692281</v>
      </c>
      <c r="P305" s="2">
        <f t="shared" si="38"/>
        <v>16145.173821716518</v>
      </c>
      <c r="Q305" s="10">
        <v>96.585359999999994</v>
      </c>
      <c r="R305" s="10">
        <v>134.63793999999999</v>
      </c>
      <c r="S305" s="2">
        <f t="shared" si="42"/>
        <v>94.363063243949767</v>
      </c>
      <c r="T305" s="1">
        <v>104.389</v>
      </c>
      <c r="U305" s="13">
        <v>1.6996409692129899</v>
      </c>
      <c r="V305" s="11">
        <v>3.6</v>
      </c>
      <c r="W305" s="1">
        <v>12642.73</v>
      </c>
      <c r="X305" s="2">
        <f t="shared" si="43"/>
        <v>47.816385886725392</v>
      </c>
      <c r="Y305">
        <v>7452504</v>
      </c>
      <c r="Z305">
        <v>97158809</v>
      </c>
      <c r="AA305" s="2">
        <f t="shared" si="44"/>
        <v>28.18630209506685</v>
      </c>
    </row>
    <row r="306" spans="1:27" x14ac:dyDescent="0.2">
      <c r="A306">
        <v>2023</v>
      </c>
      <c r="B306">
        <v>1</v>
      </c>
      <c r="C306" s="1">
        <v>22403.435000000001</v>
      </c>
      <c r="D306" s="8">
        <v>22116.38</v>
      </c>
      <c r="E306" s="2">
        <f t="shared" si="41"/>
        <v>1.2979294079772608</v>
      </c>
      <c r="F306" s="1">
        <v>301.19200000000001</v>
      </c>
      <c r="G306" s="1">
        <v>303.96800000000002</v>
      </c>
      <c r="H306" s="9">
        <v>4.5199999999999996</v>
      </c>
      <c r="I306" s="2">
        <f>help_monthly_to_quarterly!D94</f>
        <v>5.2523295800000005</v>
      </c>
      <c r="J306" s="1">
        <v>18506.210999999999</v>
      </c>
      <c r="K306" s="1">
        <v>121.251</v>
      </c>
      <c r="L306" s="10">
        <v>138.54785999999999</v>
      </c>
      <c r="M306" s="2">
        <f t="shared" si="39"/>
        <v>110.16213859106912</v>
      </c>
      <c r="N306" s="1">
        <v>4826.317</v>
      </c>
      <c r="O306" s="2">
        <f t="shared" si="40"/>
        <v>28.72967363435081</v>
      </c>
      <c r="P306" s="2">
        <f t="shared" si="38"/>
        <v>16170.177583399702</v>
      </c>
      <c r="Q306" s="10">
        <v>96.495630000000006</v>
      </c>
      <c r="R306" s="10">
        <v>136.04352</v>
      </c>
      <c r="S306" s="2">
        <f t="shared" si="42"/>
        <v>94.751410594271192</v>
      </c>
      <c r="T306" s="1">
        <v>104.40600000000001</v>
      </c>
      <c r="U306" s="13">
        <v>1.67393389285953</v>
      </c>
      <c r="V306" s="11">
        <v>3.5</v>
      </c>
      <c r="W306" s="1">
        <v>12735.296</v>
      </c>
      <c r="X306" s="2">
        <f t="shared" si="43"/>
        <v>47.490820299126248</v>
      </c>
      <c r="Y306">
        <v>7696632</v>
      </c>
      <c r="Z306">
        <v>97924615</v>
      </c>
      <c r="AA306" s="2">
        <f t="shared" si="44"/>
        <v>28.701285562620971</v>
      </c>
    </row>
    <row r="307" spans="1:27" x14ac:dyDescent="0.2">
      <c r="A307">
        <v>2023</v>
      </c>
      <c r="B307">
        <v>2</v>
      </c>
      <c r="C307" s="1">
        <v>22539.418000000001</v>
      </c>
      <c r="D307" s="8">
        <v>22227.57</v>
      </c>
      <c r="E307" s="2">
        <f t="shared" si="41"/>
        <v>1.4029783732544931</v>
      </c>
      <c r="F307" s="1">
        <v>303.42399999999998</v>
      </c>
      <c r="G307" s="1">
        <v>307.46800000000002</v>
      </c>
      <c r="H307" s="9">
        <v>4.99</v>
      </c>
      <c r="I307" s="2">
        <f>help_monthly_to_quarterly!D95</f>
        <v>5.8023188820000007</v>
      </c>
      <c r="J307" s="1">
        <v>18685.723999999998</v>
      </c>
      <c r="K307" s="1">
        <v>121.804</v>
      </c>
      <c r="L307" s="10">
        <v>138.81094999999999</v>
      </c>
      <c r="M307" s="2">
        <f t="shared" si="39"/>
        <v>110.51587147545558</v>
      </c>
      <c r="N307" s="1">
        <v>4925.6549999999997</v>
      </c>
      <c r="O307" s="2">
        <f t="shared" si="40"/>
        <v>29.132564245968485</v>
      </c>
      <c r="P307" s="2">
        <f t="shared" si="38"/>
        <v>16237.492791454855</v>
      </c>
      <c r="Q307" s="10">
        <v>96.001130000000003</v>
      </c>
      <c r="R307" s="10">
        <v>136.41793999999999</v>
      </c>
      <c r="S307" s="2">
        <f t="shared" si="42"/>
        <v>94.346133300522752</v>
      </c>
      <c r="T307" s="1">
        <v>105.253</v>
      </c>
      <c r="U307" s="13">
        <v>1.56145130520286</v>
      </c>
      <c r="V307" s="11">
        <v>3.5</v>
      </c>
      <c r="W307" s="1">
        <v>12830.365</v>
      </c>
      <c r="X307" s="2">
        <f t="shared" si="43"/>
        <v>47.389865291654417</v>
      </c>
      <c r="Y307">
        <v>7269328</v>
      </c>
      <c r="Z307">
        <v>98766693</v>
      </c>
      <c r="AA307" s="2">
        <f t="shared" si="44"/>
        <v>26.849779774842851</v>
      </c>
    </row>
    <row r="308" spans="1:27" x14ac:dyDescent="0.2">
      <c r="A308">
        <v>2023</v>
      </c>
      <c r="B308">
        <v>3</v>
      </c>
      <c r="C308" s="1">
        <v>22780.933000000001</v>
      </c>
      <c r="D308" s="8">
        <v>22338.77</v>
      </c>
      <c r="E308" s="2">
        <f t="shared" si="41"/>
        <v>1.979352488968722</v>
      </c>
      <c r="F308" s="1">
        <v>306.04199999999997</v>
      </c>
      <c r="G308" s="1">
        <v>309.74</v>
      </c>
      <c r="H308" s="9">
        <v>5.26</v>
      </c>
      <c r="I308" s="2"/>
      <c r="J308" s="1">
        <v>18928.987000000001</v>
      </c>
      <c r="K308" s="1">
        <v>122.768</v>
      </c>
      <c r="L308" s="10">
        <v>139.12003000000001</v>
      </c>
      <c r="M308" s="2">
        <f t="shared" si="39"/>
        <v>110.82877410585635</v>
      </c>
      <c r="N308" s="1">
        <v>4974.1629999999996</v>
      </c>
      <c r="O308" s="2">
        <f t="shared" si="40"/>
        <v>29.123607485847426</v>
      </c>
      <c r="P308" s="2">
        <f t="shared" si="38"/>
        <v>16375.020189400475</v>
      </c>
      <c r="Q308" s="10">
        <v>95.96602</v>
      </c>
      <c r="R308" s="10">
        <v>136.79972000000001</v>
      </c>
      <c r="S308" s="2">
        <f t="shared" si="42"/>
        <v>94.365453094816033</v>
      </c>
      <c r="T308" s="1">
        <v>105.65900000000001</v>
      </c>
      <c r="U308" s="13">
        <v>1.42681363965552</v>
      </c>
      <c r="V308" s="11">
        <v>3.7</v>
      </c>
      <c r="W308" s="1">
        <v>12946.236000000001</v>
      </c>
      <c r="X308" s="2">
        <f t="shared" si="43"/>
        <v>47.206204354112387</v>
      </c>
      <c r="Y308">
        <v>6679398</v>
      </c>
      <c r="Z308">
        <v>100371243</v>
      </c>
      <c r="AA308" s="2">
        <f t="shared" si="44"/>
        <v>24.355266422645901</v>
      </c>
    </row>
    <row r="309" spans="1:27" x14ac:dyDescent="0.2">
      <c r="A309">
        <v>2023</v>
      </c>
      <c r="B309">
        <v>4</v>
      </c>
      <c r="C309" s="1">
        <v>22960.6</v>
      </c>
      <c r="D309" s="8">
        <v>22452.06</v>
      </c>
      <c r="E309" s="2">
        <f t="shared" si="41"/>
        <v>2.2650037457587313</v>
      </c>
      <c r="F309" s="1">
        <v>308.15800000000002</v>
      </c>
      <c r="G309" s="1">
        <v>312.34500000000003</v>
      </c>
      <c r="H309" s="9">
        <v>5.33</v>
      </c>
      <c r="J309" s="1">
        <v>19170.153999999999</v>
      </c>
      <c r="K309" s="1">
        <v>123.241</v>
      </c>
      <c r="L309" s="10">
        <v>139.43449000000001</v>
      </c>
      <c r="M309" s="2">
        <f t="shared" si="39"/>
        <v>111.55786023838628</v>
      </c>
      <c r="N309" s="1">
        <v>5046.1260000000002</v>
      </c>
      <c r="O309" s="2">
        <f t="shared" si="40"/>
        <v>29.365179802587257</v>
      </c>
      <c r="P309" s="2">
        <f t="shared" si="38"/>
        <v>16466.944441077667</v>
      </c>
      <c r="Q309" s="10">
        <v>95.610020000000006</v>
      </c>
      <c r="R309" s="10">
        <v>136.83391</v>
      </c>
      <c r="S309" s="2">
        <f t="shared" si="42"/>
        <v>93.82680620683017</v>
      </c>
      <c r="T309" s="1">
        <v>106.018</v>
      </c>
      <c r="U309" s="13">
        <v>1.29167659541729</v>
      </c>
      <c r="V309" s="11">
        <v>3.8</v>
      </c>
      <c r="W309" s="1">
        <v>13019.129000000001</v>
      </c>
      <c r="X309" s="2">
        <f t="shared" si="43"/>
        <v>47.051180311943369</v>
      </c>
      <c r="Y309">
        <v>6741639</v>
      </c>
      <c r="Z309">
        <v>100956458</v>
      </c>
      <c r="AA309" s="2">
        <f t="shared" si="44"/>
        <v>24.364308256491626</v>
      </c>
    </row>
    <row r="310" spans="1:27" x14ac:dyDescent="0.2">
      <c r="A310">
        <v>2024</v>
      </c>
      <c r="B310">
        <v>1</v>
      </c>
      <c r="C310" s="1">
        <v>23053.544999999998</v>
      </c>
      <c r="D310" s="8">
        <v>22566.61</v>
      </c>
      <c r="E310" s="2">
        <f t="shared" si="41"/>
        <v>2.1577676044385763</v>
      </c>
      <c r="F310" s="1">
        <v>310.97399999999999</v>
      </c>
      <c r="G310" s="1">
        <v>315.56900000000002</v>
      </c>
      <c r="H310" s="9">
        <v>5.33</v>
      </c>
      <c r="J310" s="1">
        <v>19424.775000000001</v>
      </c>
      <c r="K310" s="1">
        <v>124.163</v>
      </c>
      <c r="L310" s="10">
        <v>139.37896000000001</v>
      </c>
      <c r="M310" s="2">
        <f t="shared" si="39"/>
        <v>112.24489034386059</v>
      </c>
      <c r="N310" s="1">
        <v>5138.4989999999998</v>
      </c>
      <c r="O310" s="2">
        <f t="shared" si="40"/>
        <v>29.692506440205214</v>
      </c>
      <c r="P310" s="2">
        <f t="shared" si="38"/>
        <v>16540.190140606584</v>
      </c>
      <c r="Q310" s="10">
        <v>95.461770000000001</v>
      </c>
      <c r="R310" s="10">
        <v>136.66633999999999</v>
      </c>
      <c r="S310" s="2">
        <f t="shared" si="42"/>
        <v>93.603874758584794</v>
      </c>
      <c r="T310" s="1">
        <v>107.39400000000001</v>
      </c>
      <c r="U310" s="13">
        <v>1.3780279805831099</v>
      </c>
      <c r="V310" s="11">
        <v>3.8</v>
      </c>
      <c r="W310" s="1">
        <v>13083.268</v>
      </c>
      <c r="X310" s="2">
        <f t="shared" si="43"/>
        <v>46.693638517341448</v>
      </c>
      <c r="Y310">
        <v>6421981</v>
      </c>
      <c r="Z310">
        <v>101488428</v>
      </c>
      <c r="AA310" s="2">
        <f t="shared" si="44"/>
        <v>22.919782685735317</v>
      </c>
    </row>
    <row r="311" spans="1:27" x14ac:dyDescent="0.2">
      <c r="A311">
        <v>2024</v>
      </c>
      <c r="B311">
        <v>2</v>
      </c>
      <c r="C311" s="1">
        <v>23223.905999999999</v>
      </c>
      <c r="D311" s="8">
        <v>22682.66</v>
      </c>
      <c r="E311" s="2">
        <f t="shared" si="41"/>
        <v>2.3861663490966301</v>
      </c>
      <c r="F311" s="1">
        <v>313.096</v>
      </c>
      <c r="G311" s="1">
        <v>317.99700000000001</v>
      </c>
      <c r="H311" s="9">
        <v>5.33</v>
      </c>
      <c r="J311" s="1">
        <v>19682.699000000001</v>
      </c>
      <c r="K311" s="1">
        <v>124.943</v>
      </c>
      <c r="L311" s="10">
        <v>139.65958000000001</v>
      </c>
      <c r="M311" s="2">
        <f t="shared" si="39"/>
        <v>112.79815336894379</v>
      </c>
      <c r="N311" s="1">
        <v>5201.0529999999999</v>
      </c>
      <c r="O311" s="2">
        <f t="shared" si="40"/>
        <v>29.806337737218104</v>
      </c>
      <c r="P311" s="2">
        <f t="shared" si="38"/>
        <v>16628.938738037159</v>
      </c>
      <c r="Q311" s="10">
        <v>95.409099999999995</v>
      </c>
      <c r="R311" s="10">
        <v>136.71889999999999</v>
      </c>
      <c r="S311" s="2">
        <f t="shared" si="42"/>
        <v>93.400160604736158</v>
      </c>
      <c r="T311" s="1">
        <v>106.919</v>
      </c>
      <c r="U311" s="13">
        <v>1.35238988493387</v>
      </c>
      <c r="V311" s="11">
        <v>4</v>
      </c>
      <c r="W311" s="1">
        <v>13183.054</v>
      </c>
      <c r="X311" s="2">
        <f t="shared" si="43"/>
        <v>46.516830795351474</v>
      </c>
      <c r="Y311">
        <v>6153002</v>
      </c>
      <c r="Z311">
        <v>101990106</v>
      </c>
      <c r="AA311" s="2">
        <f t="shared" si="44"/>
        <v>21.711065805955069</v>
      </c>
    </row>
    <row r="312" spans="1:27" x14ac:dyDescent="0.2">
      <c r="A312">
        <v>2024</v>
      </c>
      <c r="B312">
        <v>3</v>
      </c>
      <c r="C312" s="1">
        <v>23400.294000000002</v>
      </c>
      <c r="D312" s="8">
        <v>22800.63</v>
      </c>
      <c r="E312" s="2">
        <f t="shared" si="41"/>
        <v>2.6300325912047118</v>
      </c>
      <c r="F312" s="1">
        <v>314.18299999999999</v>
      </c>
      <c r="G312" s="1">
        <v>319.86900000000003</v>
      </c>
      <c r="H312" s="9">
        <v>5.26</v>
      </c>
      <c r="J312" s="1">
        <v>19938.424999999999</v>
      </c>
      <c r="K312" s="1">
        <v>125.532</v>
      </c>
      <c r="L312" s="10">
        <v>139.97681</v>
      </c>
      <c r="M312" s="2">
        <f t="shared" si="39"/>
        <v>113.46980510852221</v>
      </c>
      <c r="N312" s="1">
        <v>5269.1949999999997</v>
      </c>
      <c r="O312" s="2">
        <f t="shared" si="40"/>
        <v>29.987049113899403</v>
      </c>
      <c r="P312" s="2">
        <f t="shared" si="38"/>
        <v>16717.264809792425</v>
      </c>
      <c r="Q312" s="10">
        <v>95.414959999999994</v>
      </c>
      <c r="R312" s="10">
        <v>136.89749</v>
      </c>
      <c r="S312" s="2">
        <f t="shared" si="42"/>
        <v>93.315946637520881</v>
      </c>
      <c r="T312" s="1">
        <v>107.35599999999999</v>
      </c>
      <c r="U312" s="13">
        <v>1.28691117740742</v>
      </c>
      <c r="V312" s="11">
        <v>4.2</v>
      </c>
      <c r="W312" s="1">
        <v>13284.727000000001</v>
      </c>
      <c r="X312" s="2">
        <f t="shared" si="43"/>
        <v>46.414250186853074</v>
      </c>
      <c r="Y312">
        <v>6226249</v>
      </c>
      <c r="Z312">
        <v>102903790</v>
      </c>
      <c r="AA312" s="2">
        <f t="shared" si="44"/>
        <v>21.753302029589598</v>
      </c>
    </row>
    <row r="313" spans="1:27" x14ac:dyDescent="0.2">
      <c r="A313">
        <v>2024</v>
      </c>
      <c r="B313">
        <v>4</v>
      </c>
      <c r="C313" s="1">
        <v>23536.293000000001</v>
      </c>
      <c r="D313" s="8">
        <v>22920.27</v>
      </c>
      <c r="E313" s="2">
        <f t="shared" si="41"/>
        <v>2.6876777629582849</v>
      </c>
      <c r="F313" s="1">
        <v>316.53899999999999</v>
      </c>
      <c r="G313" s="1">
        <v>322.53399999999999</v>
      </c>
      <c r="H313" s="9">
        <v>4.6500000000000004</v>
      </c>
      <c r="J313" s="1">
        <v>20262.717000000001</v>
      </c>
      <c r="K313" s="1">
        <v>126.27200000000001</v>
      </c>
      <c r="L313" s="10">
        <v>140.29093</v>
      </c>
      <c r="M313" s="2">
        <f t="shared" si="39"/>
        <v>114.38287951750296</v>
      </c>
      <c r="N313" s="1">
        <v>5274.4380000000001</v>
      </c>
      <c r="O313" s="2">
        <f t="shared" si="40"/>
        <v>29.774161395855216</v>
      </c>
      <c r="P313" s="2">
        <f t="shared" si="38"/>
        <v>16776.774521346462</v>
      </c>
      <c r="Q313" s="10">
        <v>95.571979999999996</v>
      </c>
      <c r="R313" s="10">
        <v>136.85623000000001</v>
      </c>
      <c r="S313" s="2">
        <f t="shared" si="42"/>
        <v>93.232120397486852</v>
      </c>
      <c r="T313" s="1">
        <v>107.65</v>
      </c>
      <c r="U313" s="13">
        <v>1.3092610972174501</v>
      </c>
      <c r="V313" s="11">
        <v>4.0999999999999996</v>
      </c>
      <c r="X313" s="2"/>
      <c r="AA313" s="2"/>
    </row>
    <row r="314" spans="1:27" x14ac:dyDescent="0.2">
      <c r="D314" s="8"/>
      <c r="L314" s="10"/>
    </row>
    <row r="315" spans="1:27" x14ac:dyDescent="0.2">
      <c r="D315" s="8"/>
      <c r="L315" s="10"/>
    </row>
    <row r="316" spans="1:27" x14ac:dyDescent="0.2">
      <c r="D316" s="8"/>
      <c r="L316" s="10"/>
    </row>
    <row r="317" spans="1:27" x14ac:dyDescent="0.2">
      <c r="D317" s="8"/>
      <c r="L317" s="10"/>
    </row>
    <row r="318" spans="1:27" x14ac:dyDescent="0.2">
      <c r="D318" s="8"/>
      <c r="L318" s="10"/>
    </row>
    <row r="319" spans="1:27" x14ac:dyDescent="0.2">
      <c r="D319" s="8"/>
      <c r="L319" s="10"/>
    </row>
    <row r="320" spans="1:27" x14ac:dyDescent="0.2">
      <c r="D320" s="8"/>
      <c r="L320" s="10"/>
    </row>
    <row r="321" spans="4:12" x14ac:dyDescent="0.2">
      <c r="D321" s="8"/>
      <c r="L321" s="10"/>
    </row>
    <row r="322" spans="4:12" x14ac:dyDescent="0.2">
      <c r="D322" s="8"/>
      <c r="L322" s="10"/>
    </row>
    <row r="323" spans="4:12" x14ac:dyDescent="0.2">
      <c r="D323" s="8"/>
      <c r="L323" s="10"/>
    </row>
    <row r="324" spans="4:12" x14ac:dyDescent="0.2">
      <c r="D324" s="8"/>
      <c r="L324" s="10"/>
    </row>
    <row r="325" spans="4:12" x14ac:dyDescent="0.2">
      <c r="D325" s="8"/>
      <c r="L325" s="10"/>
    </row>
    <row r="326" spans="4:12" x14ac:dyDescent="0.2">
      <c r="D326" s="8"/>
      <c r="L326" s="10"/>
    </row>
    <row r="327" spans="4:12" x14ac:dyDescent="0.2">
      <c r="D327" s="8"/>
      <c r="L327" s="10"/>
    </row>
    <row r="328" spans="4:12" x14ac:dyDescent="0.2">
      <c r="D328" s="8"/>
      <c r="L328" s="10"/>
    </row>
    <row r="329" spans="4:12" x14ac:dyDescent="0.2">
      <c r="D329" s="8"/>
      <c r="L329" s="10"/>
    </row>
    <row r="330" spans="4:12" x14ac:dyDescent="0.2">
      <c r="D330" s="8"/>
      <c r="L330" s="10"/>
    </row>
    <row r="331" spans="4:12" x14ac:dyDescent="0.2">
      <c r="D331" s="8"/>
      <c r="L331" s="10"/>
    </row>
    <row r="332" spans="4:12" x14ac:dyDescent="0.2">
      <c r="D332" s="8"/>
      <c r="L332" s="10"/>
    </row>
    <row r="333" spans="4:12" x14ac:dyDescent="0.2">
      <c r="D333" s="8"/>
      <c r="L333" s="10"/>
    </row>
    <row r="334" spans="4:12" x14ac:dyDescent="0.2">
      <c r="D334" s="8"/>
      <c r="L334" s="10"/>
    </row>
    <row r="335" spans="4:12" x14ac:dyDescent="0.2">
      <c r="D335" s="8"/>
      <c r="L335" s="10"/>
    </row>
    <row r="336" spans="4:12" x14ac:dyDescent="0.2">
      <c r="D336" s="8"/>
      <c r="L336" s="10"/>
    </row>
    <row r="337" spans="4:12" x14ac:dyDescent="0.2">
      <c r="D337" s="8"/>
      <c r="L337" s="10"/>
    </row>
    <row r="338" spans="4:12" x14ac:dyDescent="0.2">
      <c r="D338" s="8"/>
      <c r="L338" s="10"/>
    </row>
    <row r="339" spans="4:12" x14ac:dyDescent="0.2">
      <c r="D339" s="8"/>
      <c r="L339" s="10"/>
    </row>
    <row r="340" spans="4:12" x14ac:dyDescent="0.2">
      <c r="D340" s="8"/>
      <c r="L340" s="10"/>
    </row>
    <row r="341" spans="4:12" x14ac:dyDescent="0.2">
      <c r="D341" s="8"/>
      <c r="L341" s="10"/>
    </row>
    <row r="342" spans="4:12" x14ac:dyDescent="0.2">
      <c r="D342" s="8"/>
      <c r="L342" s="10"/>
    </row>
    <row r="343" spans="4:12" x14ac:dyDescent="0.2">
      <c r="D343" s="8"/>
      <c r="L343" s="10"/>
    </row>
    <row r="344" spans="4:12" x14ac:dyDescent="0.2">
      <c r="D344" s="8"/>
      <c r="L344" s="10"/>
    </row>
    <row r="345" spans="4:12" x14ac:dyDescent="0.2">
      <c r="D345" s="8"/>
      <c r="L345" s="10"/>
    </row>
    <row r="346" spans="4:12" x14ac:dyDescent="0.2">
      <c r="D346" s="8"/>
      <c r="L346" s="10"/>
    </row>
    <row r="347" spans="4:12" x14ac:dyDescent="0.2">
      <c r="D347" s="8"/>
      <c r="L347" s="10"/>
    </row>
    <row r="348" spans="4:12" x14ac:dyDescent="0.2">
      <c r="D348" s="8"/>
      <c r="L348" s="10"/>
    </row>
    <row r="349" spans="4:12" x14ac:dyDescent="0.2">
      <c r="D349" s="8"/>
      <c r="L349" s="10"/>
    </row>
    <row r="350" spans="4:12" x14ac:dyDescent="0.2">
      <c r="D350" s="8"/>
      <c r="L350" s="10"/>
    </row>
    <row r="351" spans="4:12" x14ac:dyDescent="0.2">
      <c r="D351" s="8"/>
      <c r="L351" s="10"/>
    </row>
    <row r="352" spans="4:12" x14ac:dyDescent="0.2">
      <c r="D352" s="8"/>
      <c r="L352" s="10"/>
    </row>
    <row r="353" spans="4:12" x14ac:dyDescent="0.2">
      <c r="D353" s="8"/>
      <c r="L353" s="10"/>
    </row>
    <row r="354" spans="4:12" x14ac:dyDescent="0.2">
      <c r="L354" s="10"/>
    </row>
    <row r="355" spans="4:12" x14ac:dyDescent="0.2">
      <c r="L355" s="10"/>
    </row>
    <row r="356" spans="4:12" x14ac:dyDescent="0.2">
      <c r="L356" s="10"/>
    </row>
    <row r="357" spans="4:12" x14ac:dyDescent="0.2">
      <c r="L357" s="10"/>
    </row>
    <row r="358" spans="4:12" x14ac:dyDescent="0.2">
      <c r="L358" s="10"/>
    </row>
    <row r="359" spans="4:12" x14ac:dyDescent="0.2">
      <c r="L359" s="10"/>
    </row>
    <row r="360" spans="4:12" x14ac:dyDescent="0.2">
      <c r="L360" s="10"/>
    </row>
    <row r="361" spans="4:12" x14ac:dyDescent="0.2">
      <c r="L361" s="10"/>
    </row>
    <row r="362" spans="4:12" x14ac:dyDescent="0.2">
      <c r="L362" s="10"/>
    </row>
    <row r="363" spans="4:12" x14ac:dyDescent="0.2">
      <c r="L363" s="10"/>
    </row>
    <row r="364" spans="4:12" x14ac:dyDescent="0.2">
      <c r="L364" s="10"/>
    </row>
    <row r="365" spans="4:12" x14ac:dyDescent="0.2">
      <c r="L365" s="10"/>
    </row>
    <row r="366" spans="4:12" x14ac:dyDescent="0.2">
      <c r="L366" s="10"/>
    </row>
    <row r="367" spans="4:12" x14ac:dyDescent="0.2">
      <c r="L367" s="10"/>
    </row>
    <row r="368" spans="4:12" x14ac:dyDescent="0.2">
      <c r="L368" s="10"/>
    </row>
    <row r="369" spans="12:12" x14ac:dyDescent="0.2">
      <c r="L369" s="10"/>
    </row>
    <row r="370" spans="12:12" x14ac:dyDescent="0.2">
      <c r="L370" s="10"/>
    </row>
    <row r="371" spans="12:12" x14ac:dyDescent="0.2">
      <c r="L371" s="10"/>
    </row>
    <row r="372" spans="12:12" x14ac:dyDescent="0.2">
      <c r="L372" s="10"/>
    </row>
    <row r="373" spans="12:12" x14ac:dyDescent="0.2">
      <c r="L373" s="10"/>
    </row>
    <row r="374" spans="12:12" x14ac:dyDescent="0.2">
      <c r="L374" s="10"/>
    </row>
    <row r="375" spans="12:12" x14ac:dyDescent="0.2">
      <c r="L375" s="10"/>
    </row>
    <row r="376" spans="12:12" x14ac:dyDescent="0.2">
      <c r="L376" s="10"/>
    </row>
    <row r="377" spans="12:12" x14ac:dyDescent="0.2">
      <c r="L377" s="10"/>
    </row>
    <row r="378" spans="12:12" x14ac:dyDescent="0.2">
      <c r="L378" s="10"/>
    </row>
    <row r="379" spans="12:12" x14ac:dyDescent="0.2">
      <c r="L379" s="10"/>
    </row>
    <row r="380" spans="12:12" x14ac:dyDescent="0.2">
      <c r="L380" s="10"/>
    </row>
    <row r="381" spans="12:12" x14ac:dyDescent="0.2">
      <c r="L381" s="10"/>
    </row>
    <row r="382" spans="12:12" x14ac:dyDescent="0.2">
      <c r="L382" s="10"/>
    </row>
    <row r="383" spans="12:12" x14ac:dyDescent="0.2">
      <c r="L383" s="10"/>
    </row>
    <row r="384" spans="12:12" x14ac:dyDescent="0.2">
      <c r="L384" s="10"/>
    </row>
    <row r="385" spans="12:12" x14ac:dyDescent="0.2">
      <c r="L385" s="10"/>
    </row>
    <row r="386" spans="12:12" x14ac:dyDescent="0.2">
      <c r="L386" s="10"/>
    </row>
    <row r="387" spans="12:12" x14ac:dyDescent="0.2">
      <c r="L387" s="10"/>
    </row>
    <row r="388" spans="12:12" x14ac:dyDescent="0.2">
      <c r="L388" s="10"/>
    </row>
    <row r="389" spans="12:12" x14ac:dyDescent="0.2">
      <c r="L389" s="10"/>
    </row>
    <row r="390" spans="12:12" x14ac:dyDescent="0.2">
      <c r="L390" s="10"/>
    </row>
    <row r="391" spans="12:12" x14ac:dyDescent="0.2">
      <c r="L391" s="10"/>
    </row>
    <row r="392" spans="12:12" x14ac:dyDescent="0.2">
      <c r="L392" s="10"/>
    </row>
    <row r="393" spans="12:12" x14ac:dyDescent="0.2">
      <c r="L393" s="10"/>
    </row>
    <row r="394" spans="12:12" x14ac:dyDescent="0.2">
      <c r="L394" s="10"/>
    </row>
    <row r="395" spans="12:12" x14ac:dyDescent="0.2">
      <c r="L395" s="10"/>
    </row>
    <row r="396" spans="12:12" x14ac:dyDescent="0.2">
      <c r="L396" s="10"/>
    </row>
    <row r="397" spans="12:12" x14ac:dyDescent="0.2">
      <c r="L397" s="10"/>
    </row>
    <row r="398" spans="12:12" x14ac:dyDescent="0.2">
      <c r="L398" s="10"/>
    </row>
    <row r="399" spans="12:12" x14ac:dyDescent="0.2">
      <c r="L399" s="10"/>
    </row>
    <row r="400" spans="12:12" x14ac:dyDescent="0.2">
      <c r="L400" s="10"/>
    </row>
    <row r="401" spans="12:12" x14ac:dyDescent="0.2">
      <c r="L401" s="10"/>
    </row>
    <row r="402" spans="12:12" x14ac:dyDescent="0.2">
      <c r="L402" s="10"/>
    </row>
    <row r="403" spans="12:12" x14ac:dyDescent="0.2">
      <c r="L403" s="10"/>
    </row>
    <row r="404" spans="12:12" x14ac:dyDescent="0.2">
      <c r="L404" s="10"/>
    </row>
    <row r="405" spans="12:12" x14ac:dyDescent="0.2">
      <c r="L405" s="10"/>
    </row>
    <row r="406" spans="12:12" x14ac:dyDescent="0.2">
      <c r="L406" s="10"/>
    </row>
    <row r="407" spans="12:12" x14ac:dyDescent="0.2">
      <c r="L407" s="10"/>
    </row>
    <row r="408" spans="12:12" x14ac:dyDescent="0.2">
      <c r="L408" s="10"/>
    </row>
    <row r="409" spans="12:12" x14ac:dyDescent="0.2">
      <c r="L409" s="10"/>
    </row>
    <row r="410" spans="12:12" x14ac:dyDescent="0.2">
      <c r="L410" s="10"/>
    </row>
    <row r="411" spans="12:12" x14ac:dyDescent="0.2">
      <c r="L411" s="10"/>
    </row>
    <row r="412" spans="12:12" x14ac:dyDescent="0.2">
      <c r="L412" s="10"/>
    </row>
    <row r="413" spans="12:12" x14ac:dyDescent="0.2">
      <c r="L413" s="10"/>
    </row>
    <row r="414" spans="12:12" x14ac:dyDescent="0.2">
      <c r="L414" s="10"/>
    </row>
    <row r="415" spans="12:12" x14ac:dyDescent="0.2">
      <c r="L415" s="10"/>
    </row>
    <row r="416" spans="12:12" x14ac:dyDescent="0.2">
      <c r="L416" s="10"/>
    </row>
    <row r="417" spans="12:12" x14ac:dyDescent="0.2">
      <c r="L417" s="10"/>
    </row>
    <row r="418" spans="12:12" x14ac:dyDescent="0.2">
      <c r="L418" s="10"/>
    </row>
    <row r="419" spans="12:12" x14ac:dyDescent="0.2">
      <c r="L419" s="10"/>
    </row>
    <row r="420" spans="12:12" x14ac:dyDescent="0.2">
      <c r="L420" s="10"/>
    </row>
    <row r="421" spans="12:12" x14ac:dyDescent="0.2">
      <c r="L421" s="10"/>
    </row>
    <row r="422" spans="12:12" x14ac:dyDescent="0.2">
      <c r="L422" s="10"/>
    </row>
    <row r="423" spans="12:12" x14ac:dyDescent="0.2">
      <c r="L423" s="10"/>
    </row>
    <row r="424" spans="12:12" x14ac:dyDescent="0.2">
      <c r="L424" s="10"/>
    </row>
    <row r="425" spans="12:12" x14ac:dyDescent="0.2">
      <c r="L425" s="10"/>
    </row>
    <row r="426" spans="12:12" x14ac:dyDescent="0.2">
      <c r="L426" s="10"/>
    </row>
    <row r="427" spans="12:12" x14ac:dyDescent="0.2">
      <c r="L427" s="10"/>
    </row>
    <row r="428" spans="12:12" x14ac:dyDescent="0.2">
      <c r="L428" s="10"/>
    </row>
    <row r="429" spans="12:12" x14ac:dyDescent="0.2">
      <c r="L429" s="10"/>
    </row>
    <row r="430" spans="12:12" x14ac:dyDescent="0.2">
      <c r="L430" s="10"/>
    </row>
    <row r="431" spans="12:12" x14ac:dyDescent="0.2">
      <c r="L431" s="10"/>
    </row>
    <row r="432" spans="12:12" x14ac:dyDescent="0.2">
      <c r="L432" s="10"/>
    </row>
    <row r="433" spans="12:12" x14ac:dyDescent="0.2">
      <c r="L433" s="10"/>
    </row>
    <row r="434" spans="12:12" x14ac:dyDescent="0.2">
      <c r="L434" s="10"/>
    </row>
    <row r="435" spans="12:12" x14ac:dyDescent="0.2">
      <c r="L435" s="10"/>
    </row>
    <row r="436" spans="12:12" x14ac:dyDescent="0.2">
      <c r="L436" s="10"/>
    </row>
    <row r="437" spans="12:12" x14ac:dyDescent="0.2">
      <c r="L437" s="10"/>
    </row>
    <row r="438" spans="12:12" x14ac:dyDescent="0.2">
      <c r="L438" s="10"/>
    </row>
    <row r="439" spans="12:12" x14ac:dyDescent="0.2">
      <c r="L439" s="10"/>
    </row>
    <row r="440" spans="12:12" x14ac:dyDescent="0.2">
      <c r="L440" s="10"/>
    </row>
    <row r="441" spans="12:12" x14ac:dyDescent="0.2">
      <c r="L441" s="10"/>
    </row>
    <row r="442" spans="12:12" x14ac:dyDescent="0.2">
      <c r="L442" s="10"/>
    </row>
    <row r="443" spans="12:12" x14ac:dyDescent="0.2">
      <c r="L443" s="10"/>
    </row>
    <row r="444" spans="12:12" x14ac:dyDescent="0.2">
      <c r="L444" s="10"/>
    </row>
    <row r="445" spans="12:12" x14ac:dyDescent="0.2">
      <c r="L445" s="10"/>
    </row>
    <row r="446" spans="12:12" x14ac:dyDescent="0.2">
      <c r="L446" s="10"/>
    </row>
    <row r="447" spans="12:12" x14ac:dyDescent="0.2">
      <c r="L447" s="10"/>
    </row>
    <row r="448" spans="12:12" x14ac:dyDescent="0.2">
      <c r="L448" s="10"/>
    </row>
    <row r="449" spans="12:12" x14ac:dyDescent="0.2">
      <c r="L449" s="10"/>
    </row>
    <row r="450" spans="12:12" x14ac:dyDescent="0.2">
      <c r="L450" s="10"/>
    </row>
    <row r="451" spans="12:12" x14ac:dyDescent="0.2">
      <c r="L451" s="10"/>
    </row>
    <row r="452" spans="12:12" x14ac:dyDescent="0.2">
      <c r="L452" s="10"/>
    </row>
    <row r="453" spans="12:12" x14ac:dyDescent="0.2">
      <c r="L453" s="10"/>
    </row>
    <row r="454" spans="12:12" x14ac:dyDescent="0.2">
      <c r="L454" s="10"/>
    </row>
    <row r="455" spans="12:12" x14ac:dyDescent="0.2">
      <c r="L455" s="10"/>
    </row>
    <row r="456" spans="12:12" x14ac:dyDescent="0.2">
      <c r="L456" s="10"/>
    </row>
    <row r="457" spans="12:12" x14ac:dyDescent="0.2">
      <c r="L457" s="10"/>
    </row>
    <row r="458" spans="12:12" x14ac:dyDescent="0.2">
      <c r="L458" s="10"/>
    </row>
    <row r="459" spans="12:12" x14ac:dyDescent="0.2">
      <c r="L459" s="10"/>
    </row>
    <row r="460" spans="12:12" x14ac:dyDescent="0.2">
      <c r="L460" s="10"/>
    </row>
    <row r="461" spans="12:12" x14ac:dyDescent="0.2">
      <c r="L461" s="10"/>
    </row>
    <row r="462" spans="12:12" x14ac:dyDescent="0.2">
      <c r="L462" s="10"/>
    </row>
    <row r="463" spans="12:12" x14ac:dyDescent="0.2">
      <c r="L463" s="10"/>
    </row>
    <row r="464" spans="12:12" x14ac:dyDescent="0.2">
      <c r="L464" s="10"/>
    </row>
    <row r="465" spans="12:12" x14ac:dyDescent="0.2">
      <c r="L465" s="10"/>
    </row>
    <row r="466" spans="12:12" x14ac:dyDescent="0.2">
      <c r="L466" s="10"/>
    </row>
    <row r="467" spans="12:12" x14ac:dyDescent="0.2">
      <c r="L467" s="10"/>
    </row>
    <row r="468" spans="12:12" x14ac:dyDescent="0.2">
      <c r="L468" s="10"/>
    </row>
    <row r="469" spans="12:12" x14ac:dyDescent="0.2">
      <c r="L469" s="10"/>
    </row>
    <row r="470" spans="12:12" x14ac:dyDescent="0.2">
      <c r="L470" s="10"/>
    </row>
    <row r="471" spans="12:12" x14ac:dyDescent="0.2">
      <c r="L471" s="10"/>
    </row>
    <row r="472" spans="12:12" x14ac:dyDescent="0.2">
      <c r="L472" s="10"/>
    </row>
    <row r="473" spans="12:12" x14ac:dyDescent="0.2">
      <c r="L473" s="10"/>
    </row>
    <row r="474" spans="12:12" x14ac:dyDescent="0.2">
      <c r="L474" s="10"/>
    </row>
    <row r="475" spans="12:12" x14ac:dyDescent="0.2">
      <c r="L475" s="10"/>
    </row>
    <row r="476" spans="12:12" x14ac:dyDescent="0.2">
      <c r="L476" s="10"/>
    </row>
    <row r="477" spans="12:12" x14ac:dyDescent="0.2">
      <c r="L477" s="10"/>
    </row>
    <row r="478" spans="12:12" x14ac:dyDescent="0.2">
      <c r="L478" s="10"/>
    </row>
    <row r="479" spans="12:12" x14ac:dyDescent="0.2">
      <c r="L479" s="10"/>
    </row>
    <row r="480" spans="12:12" x14ac:dyDescent="0.2">
      <c r="L480" s="10"/>
    </row>
    <row r="481" spans="12:12" x14ac:dyDescent="0.2">
      <c r="L481" s="10"/>
    </row>
    <row r="482" spans="12:12" x14ac:dyDescent="0.2">
      <c r="L482" s="10"/>
    </row>
    <row r="483" spans="12:12" x14ac:dyDescent="0.2">
      <c r="L483" s="10"/>
    </row>
    <row r="484" spans="12:12" x14ac:dyDescent="0.2">
      <c r="L484" s="10"/>
    </row>
    <row r="485" spans="12:12" x14ac:dyDescent="0.2">
      <c r="L485" s="10"/>
    </row>
    <row r="486" spans="12:12" x14ac:dyDescent="0.2">
      <c r="L486" s="10"/>
    </row>
    <row r="487" spans="12:12" x14ac:dyDescent="0.2">
      <c r="L487" s="10"/>
    </row>
    <row r="488" spans="12:12" x14ac:dyDescent="0.2">
      <c r="L488" s="10"/>
    </row>
    <row r="489" spans="12:12" x14ac:dyDescent="0.2">
      <c r="L489" s="10"/>
    </row>
    <row r="490" spans="12:12" x14ac:dyDescent="0.2">
      <c r="L490" s="10"/>
    </row>
    <row r="491" spans="12:12" x14ac:dyDescent="0.2">
      <c r="L491" s="10"/>
    </row>
    <row r="492" spans="12:12" x14ac:dyDescent="0.2">
      <c r="L492" s="10"/>
    </row>
    <row r="493" spans="12:12" x14ac:dyDescent="0.2">
      <c r="L493" s="10"/>
    </row>
    <row r="494" spans="12:12" x14ac:dyDescent="0.2">
      <c r="L494" s="10"/>
    </row>
    <row r="495" spans="12:12" x14ac:dyDescent="0.2">
      <c r="L495" s="10"/>
    </row>
    <row r="496" spans="12:12" x14ac:dyDescent="0.2">
      <c r="L496" s="10"/>
    </row>
    <row r="497" spans="12:12" x14ac:dyDescent="0.2">
      <c r="L497" s="10"/>
    </row>
    <row r="498" spans="12:12" x14ac:dyDescent="0.2">
      <c r="L498" s="10"/>
    </row>
    <row r="499" spans="12:12" x14ac:dyDescent="0.2">
      <c r="L499" s="10"/>
    </row>
    <row r="500" spans="12:12" x14ac:dyDescent="0.2">
      <c r="L500" s="10"/>
    </row>
    <row r="501" spans="12:12" x14ac:dyDescent="0.2">
      <c r="L501" s="10"/>
    </row>
    <row r="502" spans="12:12" x14ac:dyDescent="0.2">
      <c r="L502" s="10"/>
    </row>
    <row r="503" spans="12:12" x14ac:dyDescent="0.2">
      <c r="L503" s="10"/>
    </row>
    <row r="504" spans="12:12" x14ac:dyDescent="0.2">
      <c r="L504" s="10"/>
    </row>
    <row r="505" spans="12:12" x14ac:dyDescent="0.2">
      <c r="L505" s="10"/>
    </row>
    <row r="506" spans="12:12" x14ac:dyDescent="0.2">
      <c r="L506" s="10"/>
    </row>
    <row r="507" spans="12:12" x14ac:dyDescent="0.2">
      <c r="L507" s="10"/>
    </row>
    <row r="508" spans="12:12" x14ac:dyDescent="0.2">
      <c r="L508" s="10"/>
    </row>
    <row r="509" spans="12:12" x14ac:dyDescent="0.2">
      <c r="L509" s="10"/>
    </row>
    <row r="510" spans="12:12" x14ac:dyDescent="0.2">
      <c r="L510" s="10"/>
    </row>
    <row r="511" spans="12:12" x14ac:dyDescent="0.2">
      <c r="L511" s="10"/>
    </row>
    <row r="512" spans="12:12" x14ac:dyDescent="0.2">
      <c r="L512" s="10"/>
    </row>
    <row r="513" spans="12:12" x14ac:dyDescent="0.2">
      <c r="L513" s="10"/>
    </row>
    <row r="514" spans="12:12" x14ac:dyDescent="0.2">
      <c r="L514" s="10"/>
    </row>
    <row r="515" spans="12:12" x14ac:dyDescent="0.2">
      <c r="L515" s="10"/>
    </row>
    <row r="516" spans="12:12" x14ac:dyDescent="0.2">
      <c r="L516" s="10"/>
    </row>
    <row r="517" spans="12:12" x14ac:dyDescent="0.2">
      <c r="L517" s="10"/>
    </row>
    <row r="518" spans="12:12" x14ac:dyDescent="0.2">
      <c r="L518" s="10"/>
    </row>
    <row r="519" spans="12:12" x14ac:dyDescent="0.2">
      <c r="L519" s="10"/>
    </row>
    <row r="520" spans="12:12" x14ac:dyDescent="0.2">
      <c r="L520" s="10"/>
    </row>
    <row r="521" spans="12:12" x14ac:dyDescent="0.2">
      <c r="L521" s="10"/>
    </row>
    <row r="522" spans="12:12" x14ac:dyDescent="0.2">
      <c r="L522" s="10"/>
    </row>
    <row r="523" spans="12:12" x14ac:dyDescent="0.2">
      <c r="L523" s="10"/>
    </row>
    <row r="524" spans="12:12" x14ac:dyDescent="0.2">
      <c r="L524" s="10"/>
    </row>
    <row r="525" spans="12:12" x14ac:dyDescent="0.2">
      <c r="L525" s="10"/>
    </row>
    <row r="526" spans="12:12" x14ac:dyDescent="0.2">
      <c r="L526" s="10"/>
    </row>
    <row r="527" spans="12:12" x14ac:dyDescent="0.2">
      <c r="L527" s="10"/>
    </row>
    <row r="528" spans="12:12" x14ac:dyDescent="0.2">
      <c r="L528" s="10"/>
    </row>
    <row r="529" spans="12:12" x14ac:dyDescent="0.2">
      <c r="L529" s="10"/>
    </row>
    <row r="530" spans="12:12" x14ac:dyDescent="0.2">
      <c r="L530" s="10"/>
    </row>
    <row r="531" spans="12:12" x14ac:dyDescent="0.2">
      <c r="L531" s="10"/>
    </row>
    <row r="532" spans="12:12" x14ac:dyDescent="0.2">
      <c r="L532" s="10"/>
    </row>
    <row r="533" spans="12:12" x14ac:dyDescent="0.2">
      <c r="L533" s="10"/>
    </row>
    <row r="534" spans="12:12" x14ac:dyDescent="0.2">
      <c r="L534" s="10"/>
    </row>
    <row r="535" spans="12:12" x14ac:dyDescent="0.2">
      <c r="L535" s="10"/>
    </row>
    <row r="536" spans="12:12" x14ac:dyDescent="0.2">
      <c r="L536" s="10"/>
    </row>
    <row r="537" spans="12:12" x14ac:dyDescent="0.2">
      <c r="L537" s="10"/>
    </row>
    <row r="538" spans="12:12" x14ac:dyDescent="0.2">
      <c r="L538" s="10"/>
    </row>
    <row r="539" spans="12:12" x14ac:dyDescent="0.2">
      <c r="L539" s="10"/>
    </row>
    <row r="540" spans="12:12" x14ac:dyDescent="0.2">
      <c r="L540" s="10"/>
    </row>
    <row r="541" spans="12:12" x14ac:dyDescent="0.2">
      <c r="L541" s="10"/>
    </row>
    <row r="542" spans="12:12" x14ac:dyDescent="0.2">
      <c r="L542" s="10"/>
    </row>
    <row r="543" spans="12:12" x14ac:dyDescent="0.2">
      <c r="L543" s="10"/>
    </row>
    <row r="544" spans="12:12" x14ac:dyDescent="0.2">
      <c r="L544" s="10"/>
    </row>
    <row r="545" spans="12:12" x14ac:dyDescent="0.2">
      <c r="L545" s="10"/>
    </row>
    <row r="546" spans="12:12" x14ac:dyDescent="0.2">
      <c r="L546" s="10"/>
    </row>
    <row r="547" spans="12:12" x14ac:dyDescent="0.2">
      <c r="L547" s="10"/>
    </row>
    <row r="548" spans="12:12" x14ac:dyDescent="0.2">
      <c r="L548" s="10"/>
    </row>
    <row r="549" spans="12:12" x14ac:dyDescent="0.2">
      <c r="L549" s="10"/>
    </row>
    <row r="550" spans="12:12" x14ac:dyDescent="0.2">
      <c r="L550" s="10"/>
    </row>
    <row r="551" spans="12:12" x14ac:dyDescent="0.2">
      <c r="L551" s="10"/>
    </row>
    <row r="552" spans="12:12" x14ac:dyDescent="0.2">
      <c r="L552" s="10"/>
    </row>
    <row r="553" spans="12:12" x14ac:dyDescent="0.2">
      <c r="L553" s="10"/>
    </row>
    <row r="554" spans="12:12" x14ac:dyDescent="0.2">
      <c r="L554" s="10"/>
    </row>
    <row r="555" spans="12:12" x14ac:dyDescent="0.2">
      <c r="L555" s="10"/>
    </row>
    <row r="556" spans="12:12" x14ac:dyDescent="0.2">
      <c r="L556" s="10"/>
    </row>
    <row r="557" spans="12:12" x14ac:dyDescent="0.2">
      <c r="L557" s="10"/>
    </row>
    <row r="558" spans="12:12" x14ac:dyDescent="0.2">
      <c r="L558" s="10"/>
    </row>
    <row r="559" spans="12:12" x14ac:dyDescent="0.2">
      <c r="L559" s="10"/>
    </row>
    <row r="560" spans="12:12" x14ac:dyDescent="0.2">
      <c r="L560" s="10"/>
    </row>
    <row r="561" spans="12:12" x14ac:dyDescent="0.2">
      <c r="L561" s="10"/>
    </row>
    <row r="562" spans="12:12" x14ac:dyDescent="0.2">
      <c r="L562" s="10"/>
    </row>
    <row r="563" spans="12:12" x14ac:dyDescent="0.2">
      <c r="L563" s="10"/>
    </row>
    <row r="564" spans="12:12" x14ac:dyDescent="0.2">
      <c r="L564" s="10"/>
    </row>
    <row r="565" spans="12:12" x14ac:dyDescent="0.2">
      <c r="L565" s="10"/>
    </row>
    <row r="566" spans="12:12" x14ac:dyDescent="0.2">
      <c r="L566" s="10"/>
    </row>
    <row r="567" spans="12:12" x14ac:dyDescent="0.2">
      <c r="L567" s="10"/>
    </row>
    <row r="568" spans="12:12" x14ac:dyDescent="0.2">
      <c r="L568" s="10"/>
    </row>
    <row r="569" spans="12:12" x14ac:dyDescent="0.2">
      <c r="L569" s="10"/>
    </row>
    <row r="570" spans="12:12" x14ac:dyDescent="0.2">
      <c r="L570" s="10"/>
    </row>
    <row r="571" spans="12:12" x14ac:dyDescent="0.2">
      <c r="L571" s="10"/>
    </row>
    <row r="572" spans="12:12" x14ac:dyDescent="0.2">
      <c r="L572" s="10"/>
    </row>
    <row r="573" spans="12:12" x14ac:dyDescent="0.2">
      <c r="L573" s="10"/>
    </row>
    <row r="574" spans="12:12" x14ac:dyDescent="0.2">
      <c r="L574" s="10"/>
    </row>
    <row r="575" spans="12:12" x14ac:dyDescent="0.2">
      <c r="L575" s="10"/>
    </row>
    <row r="576" spans="12:12" x14ac:dyDescent="0.2">
      <c r="L576" s="10"/>
    </row>
    <row r="577" spans="12:12" x14ac:dyDescent="0.2">
      <c r="L577" s="10"/>
    </row>
    <row r="578" spans="12:12" x14ac:dyDescent="0.2">
      <c r="L578" s="10"/>
    </row>
    <row r="579" spans="12:12" x14ac:dyDescent="0.2">
      <c r="L579" s="10"/>
    </row>
    <row r="580" spans="12:12" x14ac:dyDescent="0.2">
      <c r="L580" s="10"/>
    </row>
    <row r="581" spans="12:12" x14ac:dyDescent="0.2">
      <c r="L581" s="10"/>
    </row>
    <row r="582" spans="12:12" x14ac:dyDescent="0.2">
      <c r="L582" s="10"/>
    </row>
    <row r="583" spans="12:12" x14ac:dyDescent="0.2">
      <c r="L583" s="10"/>
    </row>
    <row r="584" spans="12:12" x14ac:dyDescent="0.2">
      <c r="L584" s="10"/>
    </row>
    <row r="585" spans="12:12" x14ac:dyDescent="0.2">
      <c r="L585" s="10"/>
    </row>
    <row r="586" spans="12:12" x14ac:dyDescent="0.2">
      <c r="L586" s="10"/>
    </row>
    <row r="587" spans="12:12" x14ac:dyDescent="0.2">
      <c r="L587" s="10"/>
    </row>
    <row r="588" spans="12:12" x14ac:dyDescent="0.2">
      <c r="L588" s="10"/>
    </row>
    <row r="589" spans="12:12" x14ac:dyDescent="0.2">
      <c r="L589" s="10"/>
    </row>
    <row r="590" spans="12:12" x14ac:dyDescent="0.2">
      <c r="L590" s="10"/>
    </row>
    <row r="591" spans="12:12" x14ac:dyDescent="0.2">
      <c r="L591" s="10"/>
    </row>
    <row r="592" spans="12:12" x14ac:dyDescent="0.2">
      <c r="L592" s="10"/>
    </row>
    <row r="593" spans="12:12" x14ac:dyDescent="0.2">
      <c r="L593" s="10"/>
    </row>
    <row r="594" spans="12:12" x14ac:dyDescent="0.2">
      <c r="L594" s="10"/>
    </row>
    <row r="595" spans="12:12" x14ac:dyDescent="0.2">
      <c r="L595" s="10"/>
    </row>
    <row r="596" spans="12:12" x14ac:dyDescent="0.2">
      <c r="L596" s="10"/>
    </row>
    <row r="597" spans="12:12" x14ac:dyDescent="0.2">
      <c r="L597" s="10"/>
    </row>
    <row r="598" spans="12:12" x14ac:dyDescent="0.2">
      <c r="L598" s="10"/>
    </row>
    <row r="599" spans="12:12" x14ac:dyDescent="0.2">
      <c r="L599" s="10"/>
    </row>
    <row r="600" spans="12:12" x14ac:dyDescent="0.2">
      <c r="L600" s="10"/>
    </row>
    <row r="601" spans="12:12" x14ac:dyDescent="0.2">
      <c r="L601" s="10"/>
    </row>
    <row r="602" spans="12:12" x14ac:dyDescent="0.2">
      <c r="L602" s="10"/>
    </row>
    <row r="603" spans="12:12" x14ac:dyDescent="0.2">
      <c r="L603" s="10"/>
    </row>
    <row r="604" spans="12:12" x14ac:dyDescent="0.2">
      <c r="L604" s="10"/>
    </row>
    <row r="605" spans="12:12" x14ac:dyDescent="0.2">
      <c r="L605" s="10"/>
    </row>
    <row r="606" spans="12:12" x14ac:dyDescent="0.2">
      <c r="L606" s="10"/>
    </row>
    <row r="607" spans="12:12" x14ac:dyDescent="0.2">
      <c r="L607" s="10"/>
    </row>
    <row r="608" spans="12:12" x14ac:dyDescent="0.2">
      <c r="L608" s="10"/>
    </row>
    <row r="609" spans="12:12" x14ac:dyDescent="0.2">
      <c r="L609" s="10"/>
    </row>
    <row r="610" spans="12:12" x14ac:dyDescent="0.2">
      <c r="L610" s="10"/>
    </row>
    <row r="611" spans="12:12" x14ac:dyDescent="0.2">
      <c r="L611" s="10"/>
    </row>
    <row r="612" spans="12:12" x14ac:dyDescent="0.2">
      <c r="L612" s="10"/>
    </row>
    <row r="613" spans="12:12" x14ac:dyDescent="0.2">
      <c r="L613" s="10"/>
    </row>
    <row r="614" spans="12:12" x14ac:dyDescent="0.2">
      <c r="L614" s="10"/>
    </row>
    <row r="615" spans="12:12" x14ac:dyDescent="0.2">
      <c r="L615" s="10"/>
    </row>
    <row r="616" spans="12:12" x14ac:dyDescent="0.2">
      <c r="L616" s="10"/>
    </row>
    <row r="617" spans="12:12" x14ac:dyDescent="0.2">
      <c r="L617" s="10"/>
    </row>
    <row r="618" spans="12:12" x14ac:dyDescent="0.2">
      <c r="L618" s="10"/>
    </row>
    <row r="619" spans="12:12" x14ac:dyDescent="0.2">
      <c r="L619" s="10"/>
    </row>
    <row r="620" spans="12:12" x14ac:dyDescent="0.2">
      <c r="L620" s="10"/>
    </row>
    <row r="621" spans="12:12" x14ac:dyDescent="0.2">
      <c r="L621" s="10"/>
    </row>
    <row r="622" spans="12:12" x14ac:dyDescent="0.2">
      <c r="L622" s="10"/>
    </row>
    <row r="623" spans="12:12" x14ac:dyDescent="0.2">
      <c r="L623" s="10"/>
    </row>
    <row r="624" spans="12:12" x14ac:dyDescent="0.2">
      <c r="L624" s="10"/>
    </row>
    <row r="625" spans="12:12" x14ac:dyDescent="0.2">
      <c r="L625" s="10"/>
    </row>
    <row r="626" spans="12:12" x14ac:dyDescent="0.2">
      <c r="L626" s="10"/>
    </row>
    <row r="627" spans="12:12" x14ac:dyDescent="0.2">
      <c r="L627" s="10"/>
    </row>
    <row r="628" spans="12:12" x14ac:dyDescent="0.2">
      <c r="L628" s="10"/>
    </row>
    <row r="629" spans="12:12" x14ac:dyDescent="0.2">
      <c r="L629" s="10"/>
    </row>
    <row r="630" spans="12:12" x14ac:dyDescent="0.2">
      <c r="L630" s="10"/>
    </row>
    <row r="631" spans="12:12" x14ac:dyDescent="0.2">
      <c r="L631" s="10"/>
    </row>
    <row r="632" spans="12:12" x14ac:dyDescent="0.2">
      <c r="L632" s="10"/>
    </row>
    <row r="633" spans="12:12" x14ac:dyDescent="0.2">
      <c r="L633" s="10"/>
    </row>
    <row r="634" spans="12:12" x14ac:dyDescent="0.2">
      <c r="L634" s="10"/>
    </row>
    <row r="635" spans="12:12" x14ac:dyDescent="0.2">
      <c r="L635" s="10"/>
    </row>
    <row r="636" spans="12:12" x14ac:dyDescent="0.2">
      <c r="L636" s="10"/>
    </row>
    <row r="637" spans="12:12" x14ac:dyDescent="0.2">
      <c r="L637" s="10"/>
    </row>
    <row r="638" spans="12:12" x14ac:dyDescent="0.2">
      <c r="L638" s="10"/>
    </row>
    <row r="639" spans="12:12" x14ac:dyDescent="0.2">
      <c r="L639" s="10"/>
    </row>
    <row r="640" spans="12:12" x14ac:dyDescent="0.2">
      <c r="L640" s="10"/>
    </row>
    <row r="641" spans="12:12" x14ac:dyDescent="0.2">
      <c r="L641" s="10"/>
    </row>
    <row r="642" spans="12:12" x14ac:dyDescent="0.2">
      <c r="L642" s="10"/>
    </row>
    <row r="643" spans="12:12" x14ac:dyDescent="0.2">
      <c r="L643" s="10"/>
    </row>
    <row r="644" spans="12:12" x14ac:dyDescent="0.2">
      <c r="L644" s="10"/>
    </row>
    <row r="645" spans="12:12" x14ac:dyDescent="0.2">
      <c r="L645" s="10"/>
    </row>
    <row r="646" spans="12:12" x14ac:dyDescent="0.2">
      <c r="L646" s="10"/>
    </row>
    <row r="647" spans="12:12" x14ac:dyDescent="0.2">
      <c r="L647" s="10"/>
    </row>
    <row r="648" spans="12:12" x14ac:dyDescent="0.2">
      <c r="L648" s="10"/>
    </row>
    <row r="649" spans="12:12" x14ac:dyDescent="0.2">
      <c r="L649" s="10"/>
    </row>
    <row r="650" spans="12:12" x14ac:dyDescent="0.2">
      <c r="L650" s="10"/>
    </row>
    <row r="651" spans="12:12" x14ac:dyDescent="0.2">
      <c r="L651" s="10"/>
    </row>
    <row r="652" spans="12:12" x14ac:dyDescent="0.2">
      <c r="L652" s="10"/>
    </row>
    <row r="653" spans="12:12" x14ac:dyDescent="0.2">
      <c r="L653" s="10"/>
    </row>
    <row r="654" spans="12:12" x14ac:dyDescent="0.2">
      <c r="L654" s="10"/>
    </row>
    <row r="655" spans="12:12" x14ac:dyDescent="0.2">
      <c r="L655" s="10"/>
    </row>
    <row r="656" spans="12:12" x14ac:dyDescent="0.2">
      <c r="L656" s="10"/>
    </row>
    <row r="657" spans="12:12" x14ac:dyDescent="0.2">
      <c r="L657" s="10"/>
    </row>
    <row r="658" spans="12:12" x14ac:dyDescent="0.2">
      <c r="L658" s="10"/>
    </row>
    <row r="659" spans="12:12" x14ac:dyDescent="0.2">
      <c r="L659" s="10"/>
    </row>
    <row r="660" spans="12:12" x14ac:dyDescent="0.2">
      <c r="L660" s="10"/>
    </row>
    <row r="661" spans="12:12" x14ac:dyDescent="0.2">
      <c r="L661" s="10"/>
    </row>
    <row r="662" spans="12:12" x14ac:dyDescent="0.2">
      <c r="L662" s="10"/>
    </row>
    <row r="663" spans="12:12" x14ac:dyDescent="0.2">
      <c r="L663" s="10"/>
    </row>
    <row r="664" spans="12:12" x14ac:dyDescent="0.2">
      <c r="L664" s="10"/>
    </row>
    <row r="665" spans="12:12" x14ac:dyDescent="0.2">
      <c r="L665" s="10"/>
    </row>
    <row r="666" spans="12:12" x14ac:dyDescent="0.2">
      <c r="L666" s="10"/>
    </row>
    <row r="667" spans="12:12" x14ac:dyDescent="0.2">
      <c r="L667" s="10"/>
    </row>
    <row r="668" spans="12:12" x14ac:dyDescent="0.2">
      <c r="L668" s="10"/>
    </row>
    <row r="669" spans="12:12" x14ac:dyDescent="0.2">
      <c r="L669" s="10"/>
    </row>
    <row r="670" spans="12:12" x14ac:dyDescent="0.2">
      <c r="L670" s="10"/>
    </row>
    <row r="671" spans="12:12" x14ac:dyDescent="0.2">
      <c r="L671" s="10"/>
    </row>
    <row r="672" spans="12:12" x14ac:dyDescent="0.2">
      <c r="L672" s="10"/>
    </row>
    <row r="673" spans="12:12" x14ac:dyDescent="0.2">
      <c r="L673" s="10"/>
    </row>
    <row r="674" spans="12:12" x14ac:dyDescent="0.2">
      <c r="L674" s="10"/>
    </row>
    <row r="675" spans="12:12" x14ac:dyDescent="0.2">
      <c r="L675" s="10"/>
    </row>
    <row r="676" spans="12:12" x14ac:dyDescent="0.2">
      <c r="L676" s="10"/>
    </row>
    <row r="677" spans="12:12" x14ac:dyDescent="0.2">
      <c r="L677" s="10"/>
    </row>
    <row r="678" spans="12:12" x14ac:dyDescent="0.2">
      <c r="L678" s="10"/>
    </row>
    <row r="679" spans="12:12" x14ac:dyDescent="0.2">
      <c r="L679" s="10"/>
    </row>
    <row r="680" spans="12:12" x14ac:dyDescent="0.2">
      <c r="L680" s="10"/>
    </row>
    <row r="681" spans="12:12" x14ac:dyDescent="0.2">
      <c r="L681" s="10"/>
    </row>
    <row r="682" spans="12:12" x14ac:dyDescent="0.2">
      <c r="L682" s="10"/>
    </row>
    <row r="683" spans="12:12" x14ac:dyDescent="0.2">
      <c r="L683" s="10"/>
    </row>
    <row r="684" spans="12:12" x14ac:dyDescent="0.2">
      <c r="L684" s="10"/>
    </row>
    <row r="685" spans="12:12" x14ac:dyDescent="0.2">
      <c r="L685" s="10"/>
    </row>
    <row r="686" spans="12:12" x14ac:dyDescent="0.2">
      <c r="L686" s="10"/>
    </row>
    <row r="687" spans="12:12" x14ac:dyDescent="0.2">
      <c r="L687" s="10"/>
    </row>
    <row r="688" spans="12:12" x14ac:dyDescent="0.2">
      <c r="L688" s="10"/>
    </row>
    <row r="689" spans="12:12" x14ac:dyDescent="0.2">
      <c r="L689" s="10"/>
    </row>
    <row r="690" spans="12:12" x14ac:dyDescent="0.2">
      <c r="L690" s="10"/>
    </row>
    <row r="691" spans="12:12" x14ac:dyDescent="0.2">
      <c r="L691" s="10"/>
    </row>
    <row r="692" spans="12:12" x14ac:dyDescent="0.2">
      <c r="L692" s="10"/>
    </row>
    <row r="693" spans="12:12" x14ac:dyDescent="0.2">
      <c r="L693" s="10"/>
    </row>
    <row r="694" spans="12:12" x14ac:dyDescent="0.2">
      <c r="L694" s="10"/>
    </row>
    <row r="695" spans="12:12" x14ac:dyDescent="0.2">
      <c r="L695" s="10"/>
    </row>
    <row r="696" spans="12:12" x14ac:dyDescent="0.2">
      <c r="L696" s="10"/>
    </row>
    <row r="697" spans="12:12" x14ac:dyDescent="0.2">
      <c r="L697" s="10"/>
    </row>
    <row r="698" spans="12:12" x14ac:dyDescent="0.2">
      <c r="L698" s="10"/>
    </row>
    <row r="699" spans="12:12" x14ac:dyDescent="0.2">
      <c r="L699" s="10"/>
    </row>
    <row r="700" spans="12:12" x14ac:dyDescent="0.2">
      <c r="L700" s="10"/>
    </row>
    <row r="701" spans="12:12" x14ac:dyDescent="0.2">
      <c r="L701" s="10"/>
    </row>
    <row r="702" spans="12:12" x14ac:dyDescent="0.2">
      <c r="L702" s="10"/>
    </row>
    <row r="703" spans="12:12" x14ac:dyDescent="0.2">
      <c r="L703" s="10"/>
    </row>
    <row r="704" spans="12:12" x14ac:dyDescent="0.2">
      <c r="L704" s="10"/>
    </row>
    <row r="705" spans="12:12" x14ac:dyDescent="0.2">
      <c r="L705" s="10"/>
    </row>
    <row r="706" spans="12:12" x14ac:dyDescent="0.2">
      <c r="L706" s="10"/>
    </row>
    <row r="707" spans="12:12" x14ac:dyDescent="0.2">
      <c r="L707" s="10"/>
    </row>
    <row r="708" spans="12:12" x14ac:dyDescent="0.2">
      <c r="L708" s="10"/>
    </row>
    <row r="709" spans="12:12" x14ac:dyDescent="0.2">
      <c r="L709" s="10"/>
    </row>
    <row r="710" spans="12:12" x14ac:dyDescent="0.2">
      <c r="L710" s="10"/>
    </row>
    <row r="711" spans="12:12" x14ac:dyDescent="0.2">
      <c r="L711" s="10"/>
    </row>
    <row r="712" spans="12:12" x14ac:dyDescent="0.2">
      <c r="L712" s="10"/>
    </row>
    <row r="713" spans="12:12" x14ac:dyDescent="0.2">
      <c r="L713" s="10"/>
    </row>
    <row r="714" spans="12:12" x14ac:dyDescent="0.2">
      <c r="L714" s="10"/>
    </row>
    <row r="715" spans="12:12" x14ac:dyDescent="0.2">
      <c r="L715" s="10"/>
    </row>
    <row r="716" spans="12:12" x14ac:dyDescent="0.2">
      <c r="L716" s="10"/>
    </row>
    <row r="717" spans="12:12" x14ac:dyDescent="0.2">
      <c r="L717" s="10"/>
    </row>
    <row r="718" spans="12:12" x14ac:dyDescent="0.2">
      <c r="L718" s="10"/>
    </row>
    <row r="719" spans="12:12" x14ac:dyDescent="0.2">
      <c r="L719" s="10"/>
    </row>
    <row r="720" spans="12:12" x14ac:dyDescent="0.2">
      <c r="L720" s="10"/>
    </row>
    <row r="721" spans="12:12" x14ac:dyDescent="0.2">
      <c r="L721" s="10"/>
    </row>
    <row r="722" spans="12:12" x14ac:dyDescent="0.2">
      <c r="L722" s="10"/>
    </row>
    <row r="723" spans="12:12" x14ac:dyDescent="0.2">
      <c r="L723" s="10"/>
    </row>
    <row r="724" spans="12:12" x14ac:dyDescent="0.2">
      <c r="L724" s="10"/>
    </row>
    <row r="725" spans="12:12" x14ac:dyDescent="0.2">
      <c r="L725" s="10"/>
    </row>
    <row r="726" spans="12:12" x14ac:dyDescent="0.2">
      <c r="L726" s="10"/>
    </row>
    <row r="727" spans="12:12" x14ac:dyDescent="0.2">
      <c r="L727" s="10"/>
    </row>
    <row r="728" spans="12:12" x14ac:dyDescent="0.2">
      <c r="L728" s="10"/>
    </row>
    <row r="729" spans="12:12" x14ac:dyDescent="0.2">
      <c r="L729" s="10"/>
    </row>
    <row r="730" spans="12:12" x14ac:dyDescent="0.2">
      <c r="L730" s="10"/>
    </row>
    <row r="731" spans="12:12" x14ac:dyDescent="0.2">
      <c r="L731" s="10"/>
    </row>
    <row r="732" spans="12:12" x14ac:dyDescent="0.2">
      <c r="L732" s="10"/>
    </row>
    <row r="733" spans="12:12" x14ac:dyDescent="0.2">
      <c r="L733" s="10"/>
    </row>
    <row r="734" spans="12:12" x14ac:dyDescent="0.2">
      <c r="L734" s="10"/>
    </row>
    <row r="735" spans="12:12" x14ac:dyDescent="0.2">
      <c r="L735" s="10"/>
    </row>
    <row r="736" spans="12:12" x14ac:dyDescent="0.2">
      <c r="L736" s="10"/>
    </row>
    <row r="737" spans="12:12" x14ac:dyDescent="0.2">
      <c r="L737" s="10"/>
    </row>
    <row r="738" spans="12:12" x14ac:dyDescent="0.2">
      <c r="L738" s="10"/>
    </row>
    <row r="739" spans="12:12" x14ac:dyDescent="0.2">
      <c r="L739" s="10"/>
    </row>
    <row r="740" spans="12:12" x14ac:dyDescent="0.2">
      <c r="L740" s="10"/>
    </row>
    <row r="741" spans="12:12" x14ac:dyDescent="0.2">
      <c r="L741" s="10"/>
    </row>
    <row r="742" spans="12:12" x14ac:dyDescent="0.2">
      <c r="L742" s="10"/>
    </row>
    <row r="743" spans="12:12" x14ac:dyDescent="0.2">
      <c r="L743" s="10"/>
    </row>
    <row r="744" spans="12:12" x14ac:dyDescent="0.2">
      <c r="L744" s="10"/>
    </row>
    <row r="745" spans="12:12" x14ac:dyDescent="0.2">
      <c r="L745" s="10"/>
    </row>
    <row r="746" spans="12:12" x14ac:dyDescent="0.2">
      <c r="L746" s="10"/>
    </row>
    <row r="747" spans="12:12" x14ac:dyDescent="0.2">
      <c r="L747" s="10"/>
    </row>
    <row r="748" spans="12:12" x14ac:dyDescent="0.2">
      <c r="L748" s="10"/>
    </row>
    <row r="749" spans="12:12" x14ac:dyDescent="0.2">
      <c r="L749" s="10"/>
    </row>
    <row r="750" spans="12:12" x14ac:dyDescent="0.2">
      <c r="L750" s="10"/>
    </row>
    <row r="751" spans="12:12" x14ac:dyDescent="0.2">
      <c r="L751" s="10"/>
    </row>
    <row r="752" spans="12:12" x14ac:dyDescent="0.2">
      <c r="L752" s="10"/>
    </row>
    <row r="753" spans="12:12" x14ac:dyDescent="0.2">
      <c r="L753" s="10"/>
    </row>
    <row r="754" spans="12:12" x14ac:dyDescent="0.2">
      <c r="L754" s="10"/>
    </row>
    <row r="755" spans="12:12" x14ac:dyDescent="0.2">
      <c r="L755" s="10"/>
    </row>
    <row r="756" spans="12:12" x14ac:dyDescent="0.2">
      <c r="L756" s="10"/>
    </row>
    <row r="757" spans="12:12" x14ac:dyDescent="0.2">
      <c r="L757" s="10"/>
    </row>
    <row r="758" spans="12:12" x14ac:dyDescent="0.2">
      <c r="L758" s="10"/>
    </row>
    <row r="759" spans="12:12" x14ac:dyDescent="0.2">
      <c r="L759" s="10"/>
    </row>
    <row r="760" spans="12:12" x14ac:dyDescent="0.2">
      <c r="L760" s="10"/>
    </row>
    <row r="761" spans="12:12" x14ac:dyDescent="0.2">
      <c r="L761" s="10"/>
    </row>
    <row r="762" spans="12:12" x14ac:dyDescent="0.2">
      <c r="L762" s="10"/>
    </row>
    <row r="763" spans="12:12" x14ac:dyDescent="0.2">
      <c r="L763" s="10"/>
    </row>
    <row r="764" spans="12:12" x14ac:dyDescent="0.2">
      <c r="L764" s="10"/>
    </row>
    <row r="765" spans="12:12" x14ac:dyDescent="0.2">
      <c r="L765" s="10"/>
    </row>
    <row r="766" spans="12:12" x14ac:dyDescent="0.2">
      <c r="L766" s="10"/>
    </row>
    <row r="767" spans="12:12" x14ac:dyDescent="0.2">
      <c r="L767" s="10"/>
    </row>
    <row r="768" spans="12:12" x14ac:dyDescent="0.2">
      <c r="L768" s="10"/>
    </row>
    <row r="769" spans="12:12" x14ac:dyDescent="0.2">
      <c r="L769" s="10"/>
    </row>
    <row r="770" spans="12:12" x14ac:dyDescent="0.2">
      <c r="L770" s="10"/>
    </row>
    <row r="771" spans="12:12" x14ac:dyDescent="0.2">
      <c r="L771" s="10"/>
    </row>
    <row r="772" spans="12:12" x14ac:dyDescent="0.2">
      <c r="L772" s="10"/>
    </row>
    <row r="773" spans="12:12" x14ac:dyDescent="0.2">
      <c r="L773" s="10"/>
    </row>
    <row r="774" spans="12:12" x14ac:dyDescent="0.2">
      <c r="L774" s="10"/>
    </row>
    <row r="775" spans="12:12" x14ac:dyDescent="0.2">
      <c r="L775" s="10"/>
    </row>
    <row r="776" spans="12:12" x14ac:dyDescent="0.2">
      <c r="L776" s="10"/>
    </row>
    <row r="777" spans="12:12" x14ac:dyDescent="0.2">
      <c r="L777" s="10"/>
    </row>
    <row r="778" spans="12:12" x14ac:dyDescent="0.2">
      <c r="L778" s="10"/>
    </row>
    <row r="779" spans="12:12" x14ac:dyDescent="0.2">
      <c r="L779" s="10"/>
    </row>
    <row r="780" spans="12:12" x14ac:dyDescent="0.2">
      <c r="L780" s="10"/>
    </row>
    <row r="781" spans="12:12" x14ac:dyDescent="0.2">
      <c r="L781" s="10"/>
    </row>
    <row r="782" spans="12:12" x14ac:dyDescent="0.2">
      <c r="L782" s="10"/>
    </row>
    <row r="783" spans="12:12" x14ac:dyDescent="0.2">
      <c r="L783" s="10"/>
    </row>
    <row r="784" spans="12:12" x14ac:dyDescent="0.2">
      <c r="L784" s="10"/>
    </row>
    <row r="785" spans="12:12" x14ac:dyDescent="0.2">
      <c r="L785" s="10"/>
    </row>
    <row r="786" spans="12:12" x14ac:dyDescent="0.2">
      <c r="L786" s="10"/>
    </row>
    <row r="787" spans="12:12" x14ac:dyDescent="0.2">
      <c r="L787" s="10"/>
    </row>
    <row r="788" spans="12:12" x14ac:dyDescent="0.2">
      <c r="L788" s="10"/>
    </row>
    <row r="789" spans="12:12" x14ac:dyDescent="0.2">
      <c r="L789" s="10"/>
    </row>
    <row r="790" spans="12:12" x14ac:dyDescent="0.2">
      <c r="L790" s="10"/>
    </row>
    <row r="791" spans="12:12" x14ac:dyDescent="0.2">
      <c r="L791" s="10"/>
    </row>
    <row r="792" spans="12:12" x14ac:dyDescent="0.2">
      <c r="L792" s="10"/>
    </row>
    <row r="793" spans="12:12" x14ac:dyDescent="0.2">
      <c r="L793" s="10"/>
    </row>
    <row r="794" spans="12:12" x14ac:dyDescent="0.2">
      <c r="L794" s="10"/>
    </row>
    <row r="795" spans="12:12" x14ac:dyDescent="0.2">
      <c r="L795" s="10"/>
    </row>
    <row r="796" spans="12:12" x14ac:dyDescent="0.2">
      <c r="L796" s="10"/>
    </row>
    <row r="797" spans="12:12" x14ac:dyDescent="0.2">
      <c r="L797" s="10"/>
    </row>
    <row r="798" spans="12:12" x14ac:dyDescent="0.2">
      <c r="L798" s="10"/>
    </row>
    <row r="799" spans="12:12" x14ac:dyDescent="0.2">
      <c r="L799" s="10"/>
    </row>
    <row r="800" spans="12:12" x14ac:dyDescent="0.2">
      <c r="L800" s="10"/>
    </row>
    <row r="801" spans="12:12" x14ac:dyDescent="0.2">
      <c r="L801" s="10"/>
    </row>
    <row r="802" spans="12:12" x14ac:dyDescent="0.2">
      <c r="L802" s="10"/>
    </row>
    <row r="803" spans="12:12" x14ac:dyDescent="0.2">
      <c r="L803" s="10"/>
    </row>
    <row r="804" spans="12:12" x14ac:dyDescent="0.2">
      <c r="L804" s="10"/>
    </row>
    <row r="805" spans="12:12" x14ac:dyDescent="0.2">
      <c r="L805" s="10"/>
    </row>
    <row r="806" spans="12:12" x14ac:dyDescent="0.2">
      <c r="L806" s="10"/>
    </row>
    <row r="807" spans="12:12" x14ac:dyDescent="0.2">
      <c r="L807" s="10"/>
    </row>
    <row r="808" spans="12:12" x14ac:dyDescent="0.2">
      <c r="L808" s="10"/>
    </row>
    <row r="809" spans="12:12" x14ac:dyDescent="0.2">
      <c r="L809" s="10"/>
    </row>
    <row r="810" spans="12:12" x14ac:dyDescent="0.2">
      <c r="L810" s="10"/>
    </row>
    <row r="811" spans="12:12" x14ac:dyDescent="0.2">
      <c r="L811" s="10"/>
    </row>
    <row r="812" spans="12:12" x14ac:dyDescent="0.2">
      <c r="L812" s="10"/>
    </row>
    <row r="813" spans="12:12" x14ac:dyDescent="0.2">
      <c r="L813" s="10"/>
    </row>
    <row r="814" spans="12:12" x14ac:dyDescent="0.2">
      <c r="L814" s="10"/>
    </row>
    <row r="815" spans="12:12" x14ac:dyDescent="0.2">
      <c r="L815" s="10"/>
    </row>
    <row r="816" spans="12:12" x14ac:dyDescent="0.2">
      <c r="L816" s="10"/>
    </row>
    <row r="817" spans="12:12" x14ac:dyDescent="0.2">
      <c r="L817" s="10"/>
    </row>
    <row r="818" spans="12:12" x14ac:dyDescent="0.2">
      <c r="L818" s="10"/>
    </row>
    <row r="819" spans="12:12" x14ac:dyDescent="0.2">
      <c r="L819" s="10"/>
    </row>
    <row r="820" spans="12:12" x14ac:dyDescent="0.2">
      <c r="L820" s="10"/>
    </row>
    <row r="821" spans="12:12" x14ac:dyDescent="0.2">
      <c r="L821" s="10"/>
    </row>
    <row r="822" spans="12:12" x14ac:dyDescent="0.2">
      <c r="L822" s="10"/>
    </row>
    <row r="823" spans="12:12" x14ac:dyDescent="0.2">
      <c r="L823" s="10"/>
    </row>
    <row r="824" spans="12:12" x14ac:dyDescent="0.2">
      <c r="L824" s="10"/>
    </row>
    <row r="825" spans="12:12" x14ac:dyDescent="0.2">
      <c r="L825" s="10"/>
    </row>
    <row r="826" spans="12:12" x14ac:dyDescent="0.2">
      <c r="L826" s="10"/>
    </row>
    <row r="827" spans="12:12" x14ac:dyDescent="0.2">
      <c r="L827" s="10"/>
    </row>
    <row r="828" spans="12:12" x14ac:dyDescent="0.2">
      <c r="L828" s="10"/>
    </row>
    <row r="829" spans="12:12" x14ac:dyDescent="0.2">
      <c r="L829" s="10"/>
    </row>
    <row r="830" spans="12:12" x14ac:dyDescent="0.2">
      <c r="L830" s="10"/>
    </row>
    <row r="831" spans="12:12" x14ac:dyDescent="0.2">
      <c r="L831" s="10"/>
    </row>
    <row r="832" spans="12:12" x14ac:dyDescent="0.2">
      <c r="L832" s="10"/>
    </row>
    <row r="833" spans="12:12" x14ac:dyDescent="0.2">
      <c r="L833" s="10"/>
    </row>
    <row r="834" spans="12:12" x14ac:dyDescent="0.2">
      <c r="L834" s="10"/>
    </row>
    <row r="835" spans="12:12" x14ac:dyDescent="0.2">
      <c r="L835" s="10"/>
    </row>
    <row r="836" spans="12:12" x14ac:dyDescent="0.2">
      <c r="L836" s="10"/>
    </row>
    <row r="837" spans="12:12" x14ac:dyDescent="0.2">
      <c r="L837" s="10"/>
    </row>
    <row r="838" spans="12:12" x14ac:dyDescent="0.2">
      <c r="L838" s="10"/>
    </row>
    <row r="839" spans="12:12" x14ac:dyDescent="0.2">
      <c r="L839" s="10"/>
    </row>
    <row r="840" spans="12:12" x14ac:dyDescent="0.2">
      <c r="L840" s="10"/>
    </row>
    <row r="841" spans="12:12" x14ac:dyDescent="0.2">
      <c r="L841" s="10"/>
    </row>
    <row r="842" spans="12:12" x14ac:dyDescent="0.2">
      <c r="L842" s="10"/>
    </row>
    <row r="843" spans="12:12" x14ac:dyDescent="0.2">
      <c r="L843" s="10"/>
    </row>
    <row r="844" spans="12:12" x14ac:dyDescent="0.2">
      <c r="L844" s="10"/>
    </row>
    <row r="845" spans="12:12" x14ac:dyDescent="0.2">
      <c r="L845" s="10"/>
    </row>
    <row r="846" spans="12:12" x14ac:dyDescent="0.2">
      <c r="L846" s="10"/>
    </row>
    <row r="847" spans="12:12" x14ac:dyDescent="0.2">
      <c r="L847" s="10"/>
    </row>
    <row r="848" spans="12:12" x14ac:dyDescent="0.2">
      <c r="L848" s="10"/>
    </row>
    <row r="849" spans="12:12" x14ac:dyDescent="0.2">
      <c r="L849" s="10"/>
    </row>
    <row r="850" spans="12:12" x14ac:dyDescent="0.2">
      <c r="L850" s="10"/>
    </row>
    <row r="851" spans="12:12" x14ac:dyDescent="0.2">
      <c r="L851" s="10"/>
    </row>
    <row r="852" spans="12:12" x14ac:dyDescent="0.2">
      <c r="L852" s="10"/>
    </row>
    <row r="853" spans="12:12" x14ac:dyDescent="0.2">
      <c r="L853" s="10"/>
    </row>
    <row r="854" spans="12:12" x14ac:dyDescent="0.2">
      <c r="L854" s="10"/>
    </row>
    <row r="855" spans="12:12" x14ac:dyDescent="0.2">
      <c r="L855" s="10"/>
    </row>
    <row r="856" spans="12:12" x14ac:dyDescent="0.2">
      <c r="L856" s="10"/>
    </row>
    <row r="857" spans="12:12" x14ac:dyDescent="0.2">
      <c r="L857" s="10"/>
    </row>
    <row r="858" spans="12:12" x14ac:dyDescent="0.2">
      <c r="L858" s="10"/>
    </row>
    <row r="859" spans="12:12" x14ac:dyDescent="0.2">
      <c r="L859" s="10"/>
    </row>
    <row r="860" spans="12:12" x14ac:dyDescent="0.2">
      <c r="L860" s="10"/>
    </row>
    <row r="861" spans="12:12" x14ac:dyDescent="0.2">
      <c r="L861" s="10"/>
    </row>
    <row r="862" spans="12:12" x14ac:dyDescent="0.2">
      <c r="L862" s="10"/>
    </row>
    <row r="863" spans="12:12" x14ac:dyDescent="0.2">
      <c r="L863" s="10"/>
    </row>
    <row r="864" spans="12:12" x14ac:dyDescent="0.2">
      <c r="L864" s="10"/>
    </row>
    <row r="865" spans="12:12" x14ac:dyDescent="0.2">
      <c r="L865" s="10"/>
    </row>
    <row r="866" spans="12:12" x14ac:dyDescent="0.2">
      <c r="L866" s="10"/>
    </row>
    <row r="867" spans="12:12" x14ac:dyDescent="0.2">
      <c r="L867" s="10"/>
    </row>
    <row r="868" spans="12:12" x14ac:dyDescent="0.2">
      <c r="L868" s="10"/>
    </row>
    <row r="869" spans="12:12" x14ac:dyDescent="0.2">
      <c r="L869" s="10"/>
    </row>
    <row r="870" spans="12:12" x14ac:dyDescent="0.2">
      <c r="L870" s="10"/>
    </row>
    <row r="871" spans="12:12" x14ac:dyDescent="0.2">
      <c r="L871" s="10"/>
    </row>
    <row r="872" spans="12:12" x14ac:dyDescent="0.2">
      <c r="L872" s="10"/>
    </row>
    <row r="873" spans="12:12" x14ac:dyDescent="0.2">
      <c r="L873" s="10"/>
    </row>
    <row r="874" spans="12:12" x14ac:dyDescent="0.2">
      <c r="L874" s="10"/>
    </row>
    <row r="875" spans="12:12" x14ac:dyDescent="0.2">
      <c r="L875" s="10"/>
    </row>
    <row r="876" spans="12:12" x14ac:dyDescent="0.2">
      <c r="L876" s="10"/>
    </row>
    <row r="877" spans="12:12" x14ac:dyDescent="0.2">
      <c r="L877" s="10"/>
    </row>
    <row r="878" spans="12:12" x14ac:dyDescent="0.2">
      <c r="L878" s="10"/>
    </row>
    <row r="879" spans="12:12" x14ac:dyDescent="0.2">
      <c r="L879" s="10"/>
    </row>
    <row r="880" spans="12:12" x14ac:dyDescent="0.2">
      <c r="L880" s="10"/>
    </row>
    <row r="881" spans="12:12" x14ac:dyDescent="0.2">
      <c r="L881" s="10"/>
    </row>
    <row r="882" spans="12:12" x14ac:dyDescent="0.2">
      <c r="L882" s="10"/>
    </row>
    <row r="883" spans="12:12" x14ac:dyDescent="0.2">
      <c r="L883" s="10"/>
    </row>
    <row r="884" spans="12:12" x14ac:dyDescent="0.2">
      <c r="L884" s="10"/>
    </row>
    <row r="885" spans="12:12" x14ac:dyDescent="0.2">
      <c r="L885" s="10"/>
    </row>
    <row r="886" spans="12:12" x14ac:dyDescent="0.2">
      <c r="L886" s="10"/>
    </row>
    <row r="887" spans="12:12" x14ac:dyDescent="0.2">
      <c r="L887" s="10"/>
    </row>
    <row r="888" spans="12:12" x14ac:dyDescent="0.2">
      <c r="L888" s="10"/>
    </row>
    <row r="889" spans="12:12" x14ac:dyDescent="0.2">
      <c r="L889" s="10"/>
    </row>
    <row r="890" spans="12:12" x14ac:dyDescent="0.2">
      <c r="L890" s="10"/>
    </row>
    <row r="891" spans="12:12" x14ac:dyDescent="0.2">
      <c r="L891" s="10"/>
    </row>
    <row r="892" spans="12:12" x14ac:dyDescent="0.2">
      <c r="L892" s="10"/>
    </row>
    <row r="893" spans="12:12" x14ac:dyDescent="0.2">
      <c r="L893" s="10"/>
    </row>
    <row r="894" spans="12:12" x14ac:dyDescent="0.2">
      <c r="L894" s="10"/>
    </row>
    <row r="895" spans="12:12" x14ac:dyDescent="0.2">
      <c r="L895" s="10"/>
    </row>
    <row r="896" spans="12:12" x14ac:dyDescent="0.2">
      <c r="L896" s="10"/>
    </row>
    <row r="897" spans="12:12" x14ac:dyDescent="0.2">
      <c r="L897" s="10"/>
    </row>
    <row r="898" spans="12:12" x14ac:dyDescent="0.2">
      <c r="L898" s="10"/>
    </row>
    <row r="899" spans="12:12" x14ac:dyDescent="0.2">
      <c r="L899" s="10"/>
    </row>
    <row r="900" spans="12:12" x14ac:dyDescent="0.2">
      <c r="L900" s="10"/>
    </row>
    <row r="901" spans="12:12" x14ac:dyDescent="0.2">
      <c r="L901" s="10"/>
    </row>
    <row r="902" spans="12:12" x14ac:dyDescent="0.2">
      <c r="L902" s="10"/>
    </row>
    <row r="903" spans="12:12" x14ac:dyDescent="0.2">
      <c r="L903" s="10"/>
    </row>
    <row r="904" spans="12:12" x14ac:dyDescent="0.2">
      <c r="L904" s="10"/>
    </row>
    <row r="905" spans="12:12" x14ac:dyDescent="0.2">
      <c r="L905" s="10"/>
    </row>
    <row r="906" spans="12:12" x14ac:dyDescent="0.2">
      <c r="L906" s="10"/>
    </row>
    <row r="907" spans="12:12" x14ac:dyDescent="0.2">
      <c r="L907" s="10"/>
    </row>
    <row r="908" spans="12:12" x14ac:dyDescent="0.2">
      <c r="L908" s="10"/>
    </row>
    <row r="909" spans="12:12" x14ac:dyDescent="0.2">
      <c r="L909" s="10"/>
    </row>
    <row r="910" spans="12:12" x14ac:dyDescent="0.2">
      <c r="L910" s="10"/>
    </row>
    <row r="911" spans="12:12" x14ac:dyDescent="0.2">
      <c r="L911" s="10"/>
    </row>
    <row r="912" spans="12:12" x14ac:dyDescent="0.2">
      <c r="L912" s="10"/>
    </row>
    <row r="913" spans="12:12" x14ac:dyDescent="0.2">
      <c r="L913" s="10"/>
    </row>
    <row r="914" spans="12:12" x14ac:dyDescent="0.2">
      <c r="L914" s="10"/>
    </row>
    <row r="915" spans="12:12" x14ac:dyDescent="0.2">
      <c r="L915" s="10"/>
    </row>
    <row r="916" spans="12:12" x14ac:dyDescent="0.2">
      <c r="L916" s="10"/>
    </row>
    <row r="917" spans="12:12" x14ac:dyDescent="0.2">
      <c r="L917" s="10"/>
    </row>
    <row r="918" spans="12:12" x14ac:dyDescent="0.2">
      <c r="L918" s="10"/>
    </row>
    <row r="919" spans="12:12" x14ac:dyDescent="0.2">
      <c r="L919" s="10"/>
    </row>
    <row r="920" spans="12:12" x14ac:dyDescent="0.2">
      <c r="L920" s="10"/>
    </row>
    <row r="921" spans="12:12" x14ac:dyDescent="0.2">
      <c r="L921" s="10"/>
    </row>
    <row r="922" spans="12:12" x14ac:dyDescent="0.2">
      <c r="L922" s="10"/>
    </row>
    <row r="923" spans="12:12" x14ac:dyDescent="0.2">
      <c r="L923" s="10"/>
    </row>
    <row r="924" spans="12:12" x14ac:dyDescent="0.2">
      <c r="L924" s="10"/>
    </row>
    <row r="925" spans="12:12" x14ac:dyDescent="0.2">
      <c r="L925" s="10"/>
    </row>
    <row r="926" spans="12:12" x14ac:dyDescent="0.2">
      <c r="L926" s="10"/>
    </row>
    <row r="927" spans="12:12" x14ac:dyDescent="0.2">
      <c r="L927" s="10"/>
    </row>
    <row r="928" spans="12:12" x14ac:dyDescent="0.2">
      <c r="L928" s="10"/>
    </row>
    <row r="929" spans="12:12" x14ac:dyDescent="0.2">
      <c r="L929" s="10"/>
    </row>
    <row r="930" spans="12:12" x14ac:dyDescent="0.2">
      <c r="L93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D8C1-7313-FF40-9ECB-BE025705AD82}">
  <dimension ref="A1:B25"/>
  <sheetViews>
    <sheetView workbookViewId="0">
      <selection activeCell="B26" sqref="B26"/>
    </sheetView>
  </sheetViews>
  <sheetFormatPr baseColWidth="10" defaultRowHeight="16" x14ac:dyDescent="0.2"/>
  <sheetData>
    <row r="1" spans="1:2" x14ac:dyDescent="0.2">
      <c r="A1" t="str">
        <f>series!C1</f>
        <v>GDP</v>
      </c>
      <c r="B1" t="s">
        <v>23</v>
      </c>
    </row>
    <row r="2" spans="1:2" x14ac:dyDescent="0.2">
      <c r="A2" t="str">
        <f>series!D1</f>
        <v>PotGDP</v>
      </c>
      <c r="B2" t="s">
        <v>24</v>
      </c>
    </row>
    <row r="3" spans="1:2" x14ac:dyDescent="0.2">
      <c r="A3" t="str">
        <f>series!E1</f>
        <v>GDPgap</v>
      </c>
      <c r="B3" t="s">
        <v>23</v>
      </c>
    </row>
    <row r="4" spans="1:2" x14ac:dyDescent="0.2">
      <c r="A4" t="str">
        <f>series!F1</f>
        <v>CPI</v>
      </c>
      <c r="B4" t="s">
        <v>25</v>
      </c>
    </row>
    <row r="5" spans="1:2" x14ac:dyDescent="0.2">
      <c r="A5" t="str">
        <f>series!G1</f>
        <v>CoreCPI</v>
      </c>
      <c r="B5" t="s">
        <v>25</v>
      </c>
    </row>
    <row r="6" spans="1:2" x14ac:dyDescent="0.2">
      <c r="A6" t="str">
        <f>series!H1</f>
        <v>FFR</v>
      </c>
      <c r="B6" t="s">
        <v>26</v>
      </c>
    </row>
    <row r="7" spans="1:2" x14ac:dyDescent="0.2">
      <c r="A7" t="str">
        <f>series!I1</f>
        <v>FFRshadow</v>
      </c>
      <c r="B7" t="s">
        <v>26</v>
      </c>
    </row>
    <row r="8" spans="1:2" x14ac:dyDescent="0.2">
      <c r="A8" t="str">
        <f>series!J1</f>
        <v>NCONS</v>
      </c>
      <c r="B8" t="s">
        <v>54</v>
      </c>
    </row>
    <row r="9" spans="1:2" x14ac:dyDescent="0.2">
      <c r="A9" t="str">
        <f>series!K1</f>
        <v>GDPDEF</v>
      </c>
      <c r="B9" t="s">
        <v>25</v>
      </c>
    </row>
    <row r="10" spans="1:2" x14ac:dyDescent="0.2">
      <c r="A10" t="str">
        <f>series!L1</f>
        <v>LF</v>
      </c>
      <c r="B10" t="s">
        <v>51</v>
      </c>
    </row>
    <row r="11" spans="1:2" x14ac:dyDescent="0.2">
      <c r="A11" t="str">
        <f>series!M1</f>
        <v>CONS</v>
      </c>
      <c r="B11" t="s">
        <v>52</v>
      </c>
    </row>
    <row r="12" spans="1:2" x14ac:dyDescent="0.2">
      <c r="A12" t="str">
        <f>series!N1</f>
        <v>NINV</v>
      </c>
      <c r="B12" t="s">
        <v>53</v>
      </c>
    </row>
    <row r="13" spans="1:2" x14ac:dyDescent="0.2">
      <c r="A13" t="str">
        <f>series!O1</f>
        <v>INV</v>
      </c>
      <c r="B13" t="s">
        <v>55</v>
      </c>
    </row>
    <row r="14" spans="1:2" x14ac:dyDescent="0.2">
      <c r="A14" t="str">
        <f>series!P1</f>
        <v>GDPPC</v>
      </c>
      <c r="B14" t="s">
        <v>23</v>
      </c>
    </row>
    <row r="15" spans="1:2" x14ac:dyDescent="0.2">
      <c r="A15" t="str">
        <f>series!Q1</f>
        <v>HOUR</v>
      </c>
      <c r="B15" t="s">
        <v>57</v>
      </c>
    </row>
    <row r="16" spans="1:2" x14ac:dyDescent="0.2">
      <c r="A16" t="str">
        <f>series!R1</f>
        <v>EMP</v>
      </c>
      <c r="B16" t="s">
        <v>56</v>
      </c>
    </row>
    <row r="17" spans="1:2" x14ac:dyDescent="0.2">
      <c r="A17" t="str">
        <f>series!S1</f>
        <v>THOURS</v>
      </c>
      <c r="B17" t="s">
        <v>58</v>
      </c>
    </row>
    <row r="18" spans="1:2" x14ac:dyDescent="0.2">
      <c r="A18" t="str">
        <f>series!T1</f>
        <v>WAGE</v>
      </c>
      <c r="B18" t="s">
        <v>59</v>
      </c>
    </row>
    <row r="19" spans="1:2" x14ac:dyDescent="0.2">
      <c r="A19" t="str">
        <f>series!U1</f>
        <v>Rstar</v>
      </c>
      <c r="B19" t="s">
        <v>62</v>
      </c>
    </row>
    <row r="20" spans="1:2" x14ac:dyDescent="0.2">
      <c r="A20" t="str">
        <f>series!V1</f>
        <v>Unemp</v>
      </c>
      <c r="B20" t="s">
        <v>65</v>
      </c>
    </row>
    <row r="21" spans="1:2" x14ac:dyDescent="0.2">
      <c r="A21" t="str">
        <f>series!W1</f>
        <v>Mortgages</v>
      </c>
      <c r="B21" t="s">
        <v>68</v>
      </c>
    </row>
    <row r="22" spans="1:2" x14ac:dyDescent="0.2">
      <c r="A22" t="str">
        <f>series!X1</f>
        <v>MortgGDP</v>
      </c>
      <c r="B22" t="s">
        <v>72</v>
      </c>
    </row>
    <row r="23" spans="1:2" x14ac:dyDescent="0.2">
      <c r="A23" t="str">
        <f>series!Y1</f>
        <v>FedAss</v>
      </c>
      <c r="B23" t="s">
        <v>82</v>
      </c>
    </row>
    <row r="24" spans="1:2" x14ac:dyDescent="0.2">
      <c r="A24" t="str">
        <f>series!Z1</f>
        <v>Credit</v>
      </c>
      <c r="B24" t="s">
        <v>83</v>
      </c>
    </row>
    <row r="25" spans="1:2" x14ac:dyDescent="0.2">
      <c r="A25" t="str">
        <f>series!AA1</f>
        <v>QE</v>
      </c>
      <c r="B25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845C-9387-4149-8EDB-B8FA6663C205}">
  <dimension ref="B6:C61"/>
  <sheetViews>
    <sheetView topLeftCell="A23" workbookViewId="0">
      <selection activeCell="C46" sqref="C46"/>
    </sheetView>
  </sheetViews>
  <sheetFormatPr baseColWidth="10" defaultRowHeight="16" x14ac:dyDescent="0.2"/>
  <sheetData>
    <row r="6" spans="2:3" x14ac:dyDescent="0.2">
      <c r="B6" t="s">
        <v>2</v>
      </c>
      <c r="C6" t="s">
        <v>3</v>
      </c>
    </row>
    <row r="7" spans="2:3" x14ac:dyDescent="0.2">
      <c r="C7" t="s">
        <v>4</v>
      </c>
    </row>
    <row r="9" spans="2:3" x14ac:dyDescent="0.2">
      <c r="B9" t="s">
        <v>5</v>
      </c>
      <c r="C9" t="s">
        <v>6</v>
      </c>
    </row>
    <row r="10" spans="2:3" x14ac:dyDescent="0.2">
      <c r="C10" t="s">
        <v>7</v>
      </c>
    </row>
    <row r="12" spans="2:3" x14ac:dyDescent="0.2">
      <c r="B12" t="s">
        <v>8</v>
      </c>
      <c r="C12" t="s">
        <v>13</v>
      </c>
    </row>
    <row r="13" spans="2:3" x14ac:dyDescent="0.2">
      <c r="C13" t="s">
        <v>14</v>
      </c>
    </row>
    <row r="15" spans="2:3" x14ac:dyDescent="0.2">
      <c r="B15" t="s">
        <v>9</v>
      </c>
      <c r="C15" t="s">
        <v>15</v>
      </c>
    </row>
    <row r="16" spans="2:3" x14ac:dyDescent="0.2">
      <c r="C16" t="s">
        <v>16</v>
      </c>
    </row>
    <row r="18" spans="2:3" x14ac:dyDescent="0.2">
      <c r="B18" t="s">
        <v>10</v>
      </c>
      <c r="C18" t="s">
        <v>17</v>
      </c>
    </row>
    <row r="19" spans="2:3" x14ac:dyDescent="0.2">
      <c r="C19" t="s">
        <v>60</v>
      </c>
    </row>
    <row r="21" spans="2:3" x14ac:dyDescent="0.2">
      <c r="B21" t="s">
        <v>20</v>
      </c>
      <c r="C21" t="s">
        <v>22</v>
      </c>
    </row>
    <row r="22" spans="2:3" x14ac:dyDescent="0.2">
      <c r="C22" t="s">
        <v>21</v>
      </c>
    </row>
    <row r="24" spans="2:3" x14ac:dyDescent="0.2">
      <c r="B24" t="s">
        <v>27</v>
      </c>
      <c r="C24" t="s">
        <v>28</v>
      </c>
    </row>
    <row r="25" spans="2:3" x14ac:dyDescent="0.2">
      <c r="C25" t="s">
        <v>31</v>
      </c>
    </row>
    <row r="27" spans="2:3" x14ac:dyDescent="0.2">
      <c r="B27" t="s">
        <v>29</v>
      </c>
      <c r="C27" t="s">
        <v>30</v>
      </c>
    </row>
    <row r="28" spans="2:3" x14ac:dyDescent="0.2">
      <c r="C28" t="s">
        <v>32</v>
      </c>
    </row>
    <row r="30" spans="2:3" x14ac:dyDescent="0.2">
      <c r="B30" t="s">
        <v>33</v>
      </c>
      <c r="C30" t="s">
        <v>48</v>
      </c>
    </row>
    <row r="31" spans="2:3" x14ac:dyDescent="0.2">
      <c r="C31" t="s">
        <v>85</v>
      </c>
    </row>
    <row r="33" spans="2:3" x14ac:dyDescent="0.2">
      <c r="B33" t="s">
        <v>35</v>
      </c>
      <c r="C33" t="s">
        <v>37</v>
      </c>
    </row>
    <row r="34" spans="2:3" x14ac:dyDescent="0.2">
      <c r="C34" t="s">
        <v>36</v>
      </c>
    </row>
    <row r="36" spans="2:3" x14ac:dyDescent="0.2">
      <c r="B36" t="s">
        <v>40</v>
      </c>
      <c r="C36" s="3" t="s">
        <v>44</v>
      </c>
    </row>
    <row r="37" spans="2:3" x14ac:dyDescent="0.2">
      <c r="C37" t="s">
        <v>45</v>
      </c>
    </row>
    <row r="39" spans="2:3" x14ac:dyDescent="0.2">
      <c r="B39" t="s">
        <v>42</v>
      </c>
      <c r="C39" t="s">
        <v>43</v>
      </c>
    </row>
    <row r="40" spans="2:3" x14ac:dyDescent="0.2">
      <c r="C40" t="s">
        <v>41</v>
      </c>
    </row>
    <row r="42" spans="2:3" x14ac:dyDescent="0.2">
      <c r="B42" t="s">
        <v>47</v>
      </c>
      <c r="C42" t="s">
        <v>49</v>
      </c>
    </row>
    <row r="43" spans="2:3" x14ac:dyDescent="0.2">
      <c r="C43" t="s">
        <v>50</v>
      </c>
    </row>
    <row r="45" spans="2:3" x14ac:dyDescent="0.2">
      <c r="B45" t="s">
        <v>61</v>
      </c>
      <c r="C45" t="s">
        <v>62</v>
      </c>
    </row>
    <row r="46" spans="2:3" x14ac:dyDescent="0.2">
      <c r="C46" t="s">
        <v>63</v>
      </c>
    </row>
    <row r="48" spans="2:3" x14ac:dyDescent="0.2">
      <c r="B48" t="s">
        <v>64</v>
      </c>
      <c r="C48" t="s">
        <v>66</v>
      </c>
    </row>
    <row r="49" spans="2:3" x14ac:dyDescent="0.2">
      <c r="C49" t="s">
        <v>67</v>
      </c>
    </row>
    <row r="51" spans="2:3" x14ac:dyDescent="0.2">
      <c r="B51" t="s">
        <v>68</v>
      </c>
      <c r="C51" t="s">
        <v>70</v>
      </c>
    </row>
    <row r="52" spans="2:3" x14ac:dyDescent="0.2">
      <c r="C52" t="s">
        <v>69</v>
      </c>
    </row>
    <row r="54" spans="2:3" x14ac:dyDescent="0.2">
      <c r="B54" t="s">
        <v>71</v>
      </c>
      <c r="C54" s="6" t="s">
        <v>73</v>
      </c>
    </row>
    <row r="55" spans="2:3" x14ac:dyDescent="0.2">
      <c r="C55" t="s">
        <v>74</v>
      </c>
    </row>
    <row r="57" spans="2:3" x14ac:dyDescent="0.2">
      <c r="B57" t="s">
        <v>75</v>
      </c>
      <c r="C57" t="s">
        <v>76</v>
      </c>
    </row>
    <row r="58" spans="2:3" x14ac:dyDescent="0.2">
      <c r="C58" t="s">
        <v>79</v>
      </c>
    </row>
    <row r="60" spans="2:3" x14ac:dyDescent="0.2">
      <c r="B60" t="s">
        <v>77</v>
      </c>
      <c r="C60" t="s">
        <v>78</v>
      </c>
    </row>
    <row r="61" spans="2:3" x14ac:dyDescent="0.2">
      <c r="C6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F96B-C586-B24C-BBAC-921287898842}">
  <dimension ref="A1:D283"/>
  <sheetViews>
    <sheetView topLeftCell="A76" workbookViewId="0">
      <selection activeCell="F97" sqref="F97"/>
    </sheetView>
  </sheetViews>
  <sheetFormatPr baseColWidth="10" defaultRowHeight="16" x14ac:dyDescent="0.2"/>
  <cols>
    <col min="2" max="2" width="12.33203125" bestFit="1" customWidth="1"/>
  </cols>
  <sheetData>
    <row r="1" spans="1:4" x14ac:dyDescent="0.2">
      <c r="B1" t="s">
        <v>18</v>
      </c>
      <c r="D1" t="s">
        <v>19</v>
      </c>
    </row>
    <row r="2" spans="1:4" x14ac:dyDescent="0.2">
      <c r="A2">
        <v>200001</v>
      </c>
      <c r="B2" s="12">
        <v>5.8517520349999996</v>
      </c>
      <c r="D2">
        <f>C3</f>
        <v>5.9214799300000003</v>
      </c>
    </row>
    <row r="3" spans="1:4" x14ac:dyDescent="0.2">
      <c r="A3">
        <v>200002</v>
      </c>
      <c r="B3" s="12">
        <v>5.8496614569999998</v>
      </c>
      <c r="C3">
        <f>AVERAGE(B2:B4)</f>
        <v>5.9214799300000003</v>
      </c>
      <c r="D3">
        <f>C6</f>
        <v>6.4155071680000004</v>
      </c>
    </row>
    <row r="4" spans="1:4" x14ac:dyDescent="0.2">
      <c r="A4">
        <v>200003</v>
      </c>
      <c r="B4" s="12">
        <v>6.0630262979999996</v>
      </c>
      <c r="D4">
        <f>C9</f>
        <v>6.4393364913333331</v>
      </c>
    </row>
    <row r="5" spans="1:4" x14ac:dyDescent="0.2">
      <c r="A5">
        <v>200004</v>
      </c>
      <c r="B5" s="12">
        <v>6.1628009070000003</v>
      </c>
      <c r="D5">
        <f>C12</f>
        <v>6.357132172</v>
      </c>
    </row>
    <row r="6" spans="1:4" x14ac:dyDescent="0.2">
      <c r="A6">
        <v>200005</v>
      </c>
      <c r="B6" s="12">
        <v>6.6230199040000004</v>
      </c>
      <c r="C6">
        <f>AVERAGE(B5:B7)</f>
        <v>6.4155071680000004</v>
      </c>
      <c r="D6">
        <f>C15</f>
        <v>4.699994938333333</v>
      </c>
    </row>
    <row r="7" spans="1:4" x14ac:dyDescent="0.2">
      <c r="A7">
        <v>200006</v>
      </c>
      <c r="B7" s="12">
        <v>6.4607006929999997</v>
      </c>
      <c r="D7">
        <f>C18</f>
        <v>3.4428603026666664</v>
      </c>
    </row>
    <row r="8" spans="1:4" x14ac:dyDescent="0.2">
      <c r="A8">
        <v>200007</v>
      </c>
      <c r="B8" s="12">
        <v>6.40821255</v>
      </c>
      <c r="D8">
        <f>C21</f>
        <v>2.6838439043333331</v>
      </c>
    </row>
    <row r="9" spans="1:4" x14ac:dyDescent="0.2">
      <c r="A9">
        <v>200008</v>
      </c>
      <c r="B9" s="12">
        <v>6.3892446090000004</v>
      </c>
      <c r="C9">
        <f>AVERAGE(B8:B10)</f>
        <v>6.4393364913333331</v>
      </c>
      <c r="D9">
        <f>C24</f>
        <v>1.1275460636999999</v>
      </c>
    </row>
    <row r="10" spans="1:4" x14ac:dyDescent="0.2">
      <c r="A10">
        <v>200009</v>
      </c>
      <c r="B10" s="12">
        <v>6.5205523149999998</v>
      </c>
      <c r="D10">
        <f>C27</f>
        <v>1.1058640381</v>
      </c>
    </row>
    <row r="11" spans="1:4" x14ac:dyDescent="0.2">
      <c r="A11">
        <v>200010</v>
      </c>
      <c r="B11" s="12">
        <v>6.6467520990000004</v>
      </c>
      <c r="D11">
        <f>C30</f>
        <v>1.0248097762999999</v>
      </c>
    </row>
    <row r="12" spans="1:4" x14ac:dyDescent="0.2">
      <c r="A12">
        <v>200011</v>
      </c>
      <c r="B12" s="12">
        <v>6.4356901110000004</v>
      </c>
      <c r="C12">
        <f>AVERAGE(B11:B13)</f>
        <v>6.357132172</v>
      </c>
      <c r="D12">
        <f>C33</f>
        <v>1.3871345283333334</v>
      </c>
    </row>
    <row r="13" spans="1:4" x14ac:dyDescent="0.2">
      <c r="A13">
        <v>200012</v>
      </c>
      <c r="B13" s="12">
        <v>5.9889543060000001</v>
      </c>
      <c r="D13">
        <f>C36</f>
        <v>1.2371860163333332</v>
      </c>
    </row>
    <row r="14" spans="1:4" x14ac:dyDescent="0.2">
      <c r="A14">
        <v>200101</v>
      </c>
      <c r="B14" s="12">
        <v>5.0428576060000001</v>
      </c>
      <c r="D14">
        <f>C39</f>
        <v>1.0770845520000001</v>
      </c>
    </row>
    <row r="15" spans="1:4" x14ac:dyDescent="0.2">
      <c r="A15">
        <v>200102</v>
      </c>
      <c r="B15" s="12">
        <v>4.7619666030000003</v>
      </c>
      <c r="C15">
        <f>AVERAGE(B14:B16)</f>
        <v>4.699994938333333</v>
      </c>
      <c r="D15">
        <f>C42</f>
        <v>1.1306556773333334</v>
      </c>
    </row>
    <row r="16" spans="1:4" x14ac:dyDescent="0.2">
      <c r="A16">
        <v>200103</v>
      </c>
      <c r="B16" s="12">
        <v>4.2951606059999996</v>
      </c>
      <c r="D16">
        <f>C45</f>
        <v>0.84270678413333344</v>
      </c>
    </row>
    <row r="17" spans="1:4" x14ac:dyDescent="0.2">
      <c r="A17">
        <v>200104</v>
      </c>
      <c r="B17" s="12">
        <v>3.828809841</v>
      </c>
      <c r="D17">
        <f>C48</f>
        <v>0.8159760160666667</v>
      </c>
    </row>
    <row r="18" spans="1:4" x14ac:dyDescent="0.2">
      <c r="A18">
        <v>200105</v>
      </c>
      <c r="B18" s="12">
        <v>3.2276127529999998</v>
      </c>
      <c r="C18">
        <f>AVERAGE(B17:B19)</f>
        <v>3.4428603026666664</v>
      </c>
      <c r="D18">
        <f>C51</f>
        <v>0.80248511703333347</v>
      </c>
    </row>
    <row r="19" spans="1:4" x14ac:dyDescent="0.2">
      <c r="A19">
        <v>200106</v>
      </c>
      <c r="B19" s="12">
        <v>3.2721583139999999</v>
      </c>
      <c r="D19">
        <f>C54</f>
        <v>1.0872747866000001</v>
      </c>
    </row>
    <row r="20" spans="1:4" x14ac:dyDescent="0.2">
      <c r="A20">
        <v>200107</v>
      </c>
      <c r="B20" s="12">
        <v>3.0456881020000002</v>
      </c>
      <c r="D20">
        <f>C57</f>
        <v>1.6637869496666664</v>
      </c>
    </row>
    <row r="21" spans="1:4" x14ac:dyDescent="0.2">
      <c r="A21">
        <v>200108</v>
      </c>
      <c r="B21" s="12">
        <v>2.832883985</v>
      </c>
      <c r="C21">
        <f>AVERAGE(B20:B22)</f>
        <v>2.6838439043333331</v>
      </c>
      <c r="D21">
        <f>C60</f>
        <v>2.3229453370000002</v>
      </c>
    </row>
    <row r="22" spans="1:4" x14ac:dyDescent="0.2">
      <c r="A22">
        <v>200109</v>
      </c>
      <c r="B22" s="12">
        <v>2.1729596259999999</v>
      </c>
      <c r="D22">
        <f>C63</f>
        <v>2.827004647666667</v>
      </c>
    </row>
    <row r="23" spans="1:4" x14ac:dyDescent="0.2">
      <c r="A23">
        <v>200110</v>
      </c>
      <c r="B23" s="12">
        <v>1.5747523880000001</v>
      </c>
      <c r="D23">
        <f>C66</f>
        <v>3.1798433000000004</v>
      </c>
    </row>
    <row r="24" spans="1:4" x14ac:dyDescent="0.2">
      <c r="A24">
        <v>200111</v>
      </c>
      <c r="B24" s="12">
        <v>1.13321882</v>
      </c>
      <c r="C24">
        <f>AVERAGE(B23:B25)</f>
        <v>1.1275460636999999</v>
      </c>
      <c r="D24">
        <f>C69</f>
        <v>3.7819900476666661</v>
      </c>
    </row>
    <row r="25" spans="1:4" x14ac:dyDescent="0.2">
      <c r="A25">
        <v>200112</v>
      </c>
      <c r="B25" s="12">
        <v>0.67466698309999995</v>
      </c>
      <c r="D25">
        <f>C72</f>
        <v>4.2962860966666669</v>
      </c>
    </row>
    <row r="26" spans="1:4" x14ac:dyDescent="0.2">
      <c r="A26">
        <v>200201</v>
      </c>
      <c r="B26" s="12">
        <v>0.95337011869999999</v>
      </c>
      <c r="D26">
        <f>C75</f>
        <v>4.6349190906666671</v>
      </c>
    </row>
    <row r="27" spans="1:4" x14ac:dyDescent="0.2">
      <c r="A27">
        <v>200202</v>
      </c>
      <c r="B27" s="12">
        <v>0.96712499060000001</v>
      </c>
      <c r="C27">
        <f>AVERAGE(B26:B28)</f>
        <v>1.1058640381</v>
      </c>
      <c r="D27">
        <f>C78</f>
        <v>5.0799559203333331</v>
      </c>
    </row>
    <row r="28" spans="1:4" x14ac:dyDescent="0.2">
      <c r="A28">
        <v>200203</v>
      </c>
      <c r="B28" s="12">
        <v>1.397097005</v>
      </c>
      <c r="D28">
        <f>C81</f>
        <v>5.1944879343333339</v>
      </c>
    </row>
    <row r="29" spans="1:4" x14ac:dyDescent="0.2">
      <c r="A29">
        <v>200204</v>
      </c>
      <c r="B29" s="12">
        <v>0.93236591690000004</v>
      </c>
      <c r="D29">
        <f>C84</f>
        <v>5.1496564519999994</v>
      </c>
    </row>
    <row r="30" spans="1:4" x14ac:dyDescent="0.2">
      <c r="A30">
        <v>200205</v>
      </c>
      <c r="B30" s="12">
        <v>1.121632832</v>
      </c>
      <c r="C30">
        <f>AVERAGE(B29:B31)</f>
        <v>1.0248097762999999</v>
      </c>
      <c r="D30">
        <f>C87</f>
        <v>5.1506833670000001</v>
      </c>
    </row>
    <row r="31" spans="1:4" x14ac:dyDescent="0.2">
      <c r="A31">
        <v>200206</v>
      </c>
      <c r="B31" s="12">
        <v>1.02043058</v>
      </c>
      <c r="D31">
        <f>C90</f>
        <v>5.1088823549999995</v>
      </c>
    </row>
    <row r="32" spans="1:4" x14ac:dyDescent="0.2">
      <c r="A32">
        <v>200207</v>
      </c>
      <c r="B32" s="12">
        <v>1.1465471819999999</v>
      </c>
      <c r="D32">
        <f>C93</f>
        <v>4.6499883683333332</v>
      </c>
    </row>
    <row r="33" spans="1:4" x14ac:dyDescent="0.2">
      <c r="A33">
        <v>200208</v>
      </c>
      <c r="B33" s="12">
        <v>1.4298022340000001</v>
      </c>
      <c r="C33">
        <f>AVERAGE(B32:B34)</f>
        <v>1.3871345283333334</v>
      </c>
      <c r="D33">
        <f>C96</f>
        <v>3.892988355</v>
      </c>
    </row>
    <row r="34" spans="1:4" x14ac:dyDescent="0.2">
      <c r="A34">
        <v>200209</v>
      </c>
      <c r="B34" s="12">
        <v>1.585054169</v>
      </c>
      <c r="D34">
        <f>C99</f>
        <v>2.2227502129999999</v>
      </c>
    </row>
    <row r="35" spans="1:4" x14ac:dyDescent="0.2">
      <c r="A35">
        <v>200210</v>
      </c>
      <c r="B35" s="12">
        <v>1.443558186</v>
      </c>
      <c r="D35">
        <f>C102</f>
        <v>1.9409575139999999</v>
      </c>
    </row>
    <row r="36" spans="1:4" x14ac:dyDescent="0.2">
      <c r="A36">
        <v>200211</v>
      </c>
      <c r="B36" s="12">
        <v>1.1434205589999999</v>
      </c>
      <c r="C36">
        <f>AVERAGE(B35:B37)</f>
        <v>1.2371860163333332</v>
      </c>
      <c r="D36">
        <f>C105</f>
        <v>2.0298989449999998</v>
      </c>
    </row>
    <row r="37" spans="1:4" x14ac:dyDescent="0.2">
      <c r="A37">
        <v>200212</v>
      </c>
      <c r="B37" s="12">
        <v>1.1245793040000001</v>
      </c>
      <c r="D37">
        <f>C108</f>
        <v>1.3029762113999999</v>
      </c>
    </row>
    <row r="38" spans="1:4" x14ac:dyDescent="0.2">
      <c r="A38">
        <v>200301</v>
      </c>
      <c r="B38" s="12">
        <v>1.016596002</v>
      </c>
      <c r="D38">
        <f>C111</f>
        <v>0.7458422713666667</v>
      </c>
    </row>
    <row r="39" spans="1:4" x14ac:dyDescent="0.2">
      <c r="A39">
        <v>200302</v>
      </c>
      <c r="B39" s="12">
        <v>1.155716797</v>
      </c>
      <c r="C39">
        <f>AVERAGE(B38:B40)</f>
        <v>1.0770845520000001</v>
      </c>
      <c r="D39">
        <f>C114</f>
        <v>0.21826707962333333</v>
      </c>
    </row>
    <row r="40" spans="1:4" x14ac:dyDescent="0.2">
      <c r="A40">
        <v>200303</v>
      </c>
      <c r="B40" s="12">
        <v>1.0589408570000001</v>
      </c>
      <c r="D40">
        <f>C117</f>
        <v>-0.26872212543333335</v>
      </c>
    </row>
    <row r="41" spans="1:4" x14ac:dyDescent="0.2">
      <c r="A41">
        <v>200304</v>
      </c>
      <c r="B41" s="12">
        <v>1.012946033</v>
      </c>
      <c r="D41">
        <f>C120</f>
        <v>-0.4130013348333334</v>
      </c>
    </row>
    <row r="42" spans="1:4" x14ac:dyDescent="0.2">
      <c r="A42">
        <v>200305</v>
      </c>
      <c r="B42" s="12">
        <v>1.2786350790000001</v>
      </c>
      <c r="C42">
        <f>AVERAGE(B41:B43)</f>
        <v>1.1306556773333334</v>
      </c>
      <c r="D42">
        <f>C123</f>
        <v>-0.48957921189999998</v>
      </c>
    </row>
    <row r="43" spans="1:4" x14ac:dyDescent="0.2">
      <c r="A43">
        <v>200306</v>
      </c>
      <c r="B43" s="12">
        <v>1.1003859199999999</v>
      </c>
      <c r="D43">
        <f>C126</f>
        <v>-0.49713867780000004</v>
      </c>
    </row>
    <row r="44" spans="1:4" x14ac:dyDescent="0.2">
      <c r="A44">
        <v>200307</v>
      </c>
      <c r="B44" s="12">
        <v>0.93733672690000003</v>
      </c>
      <c r="D44">
        <f>C129</f>
        <v>-0.69463940506666655</v>
      </c>
    </row>
    <row r="45" spans="1:4" x14ac:dyDescent="0.2">
      <c r="A45">
        <v>200308</v>
      </c>
      <c r="B45" s="12">
        <v>0.73519715630000004</v>
      </c>
      <c r="C45">
        <f>AVERAGE(B44:B46)</f>
        <v>0.84270678413333344</v>
      </c>
      <c r="D45">
        <f>C132</f>
        <v>-0.94533031970000003</v>
      </c>
    </row>
    <row r="46" spans="1:4" x14ac:dyDescent="0.2">
      <c r="A46">
        <v>200309</v>
      </c>
      <c r="B46" s="12">
        <v>0.85558646920000003</v>
      </c>
      <c r="D46">
        <f>C135</f>
        <v>-1.0313322200999999</v>
      </c>
    </row>
    <row r="47" spans="1:4" x14ac:dyDescent="0.2">
      <c r="A47">
        <v>200310</v>
      </c>
      <c r="B47" s="12">
        <v>0.83359612930000004</v>
      </c>
      <c r="D47">
        <f>C138</f>
        <v>-1.1095248099999999</v>
      </c>
    </row>
    <row r="48" spans="1:4" x14ac:dyDescent="0.2">
      <c r="A48">
        <v>200311</v>
      </c>
      <c r="B48" s="12">
        <v>0.8742364145</v>
      </c>
      <c r="C48">
        <f>AVERAGE(B47:B49)</f>
        <v>0.8159760160666667</v>
      </c>
      <c r="D48">
        <f>C141</f>
        <v>-1.3239448256666666</v>
      </c>
    </row>
    <row r="49" spans="1:4" x14ac:dyDescent="0.2">
      <c r="A49">
        <v>200312</v>
      </c>
      <c r="B49" s="12">
        <v>0.74009550440000005</v>
      </c>
      <c r="D49">
        <f>C144</f>
        <v>-1.4624036076666667</v>
      </c>
    </row>
    <row r="50" spans="1:4" x14ac:dyDescent="0.2">
      <c r="A50">
        <v>200401</v>
      </c>
      <c r="B50" s="12">
        <v>0.75299117989999997</v>
      </c>
      <c r="D50">
        <f>C147</f>
        <v>-1.4191848053333331</v>
      </c>
    </row>
    <row r="51" spans="1:4" x14ac:dyDescent="0.2">
      <c r="A51">
        <v>200402</v>
      </c>
      <c r="B51" s="12">
        <v>0.74652051370000005</v>
      </c>
      <c r="C51">
        <f>AVERAGE(B50:B52)</f>
        <v>0.80248511703333347</v>
      </c>
      <c r="D51">
        <f>C150</f>
        <v>-1.2034355946666666</v>
      </c>
    </row>
    <row r="52" spans="1:4" x14ac:dyDescent="0.2">
      <c r="A52">
        <v>200403</v>
      </c>
      <c r="B52" s="12">
        <v>0.90794365749999995</v>
      </c>
      <c r="D52">
        <f>C153</f>
        <v>-1.2659680166666665</v>
      </c>
    </row>
    <row r="53" spans="1:4" x14ac:dyDescent="0.2">
      <c r="A53">
        <v>200404</v>
      </c>
      <c r="B53" s="12">
        <v>0.86926484680000005</v>
      </c>
      <c r="D53">
        <f>C156</f>
        <v>-1.3972399243333333</v>
      </c>
    </row>
    <row r="54" spans="1:4" x14ac:dyDescent="0.2">
      <c r="A54">
        <v>200405</v>
      </c>
      <c r="B54" s="12">
        <v>1.067755461</v>
      </c>
      <c r="C54">
        <f>AVERAGE(B53:B55)</f>
        <v>1.0872747866000001</v>
      </c>
      <c r="D54">
        <f>C159</f>
        <v>-1.4068981936666667</v>
      </c>
    </row>
    <row r="55" spans="1:4" x14ac:dyDescent="0.2">
      <c r="A55">
        <v>200406</v>
      </c>
      <c r="B55" s="12">
        <v>1.324804052</v>
      </c>
      <c r="D55">
        <f>C162</f>
        <v>-1.2540714647666666</v>
      </c>
    </row>
    <row r="56" spans="1:4" x14ac:dyDescent="0.2">
      <c r="A56">
        <v>200407</v>
      </c>
      <c r="B56" s="12">
        <v>1.4383094219999999</v>
      </c>
      <c r="D56">
        <f>C165</f>
        <v>-1.6636744219999999</v>
      </c>
    </row>
    <row r="57" spans="1:4" x14ac:dyDescent="0.2">
      <c r="A57">
        <v>200408</v>
      </c>
      <c r="B57" s="12">
        <v>1.6265954929999999</v>
      </c>
      <c r="C57">
        <f>AVERAGE(B56:B58)</f>
        <v>1.6637869496666664</v>
      </c>
      <c r="D57">
        <f>C168</f>
        <v>-1.9947602376666669</v>
      </c>
    </row>
    <row r="58" spans="1:4" x14ac:dyDescent="0.2">
      <c r="A58">
        <v>200409</v>
      </c>
      <c r="B58" s="12">
        <v>1.926455934</v>
      </c>
      <c r="D58">
        <f>C171</f>
        <v>-2.5142650226666667</v>
      </c>
    </row>
    <row r="59" spans="1:4" x14ac:dyDescent="0.2">
      <c r="A59">
        <v>200410</v>
      </c>
      <c r="B59" s="12">
        <v>2.0808222679999999</v>
      </c>
      <c r="D59">
        <f>C174</f>
        <v>-2.9220033326666663</v>
      </c>
    </row>
    <row r="60" spans="1:4" x14ac:dyDescent="0.2">
      <c r="A60">
        <v>200411</v>
      </c>
      <c r="B60" s="12">
        <v>2.3531338050000001</v>
      </c>
      <c r="C60">
        <f>AVERAGE(B59:B61)</f>
        <v>2.3229453370000002</v>
      </c>
      <c r="D60">
        <f>C177</f>
        <v>-2.8447993046666666</v>
      </c>
    </row>
    <row r="61" spans="1:4" x14ac:dyDescent="0.2">
      <c r="A61">
        <v>200412</v>
      </c>
      <c r="B61" s="12">
        <v>2.534879938</v>
      </c>
      <c r="D61">
        <f>C180</f>
        <v>-2.6636005709999999</v>
      </c>
    </row>
    <row r="62" spans="1:4" x14ac:dyDescent="0.2">
      <c r="A62">
        <v>200501</v>
      </c>
      <c r="B62" s="12">
        <v>2.6782117059999999</v>
      </c>
      <c r="D62">
        <f>C183</f>
        <v>-2.0169492906666666</v>
      </c>
    </row>
    <row r="63" spans="1:4" x14ac:dyDescent="0.2">
      <c r="A63">
        <v>200502</v>
      </c>
      <c r="B63" s="12">
        <v>2.8393581609999998</v>
      </c>
      <c r="C63">
        <f>AVERAGE(B62:B64)</f>
        <v>2.827004647666667</v>
      </c>
      <c r="D63">
        <f>C186</f>
        <v>-1.4768727573333333</v>
      </c>
    </row>
    <row r="64" spans="1:4" x14ac:dyDescent="0.2">
      <c r="A64">
        <v>200503</v>
      </c>
      <c r="B64" s="12">
        <v>2.963444076</v>
      </c>
      <c r="D64">
        <f>C189</f>
        <v>-0.98363851049999995</v>
      </c>
    </row>
    <row r="65" spans="1:4" x14ac:dyDescent="0.2">
      <c r="A65">
        <v>200504</v>
      </c>
      <c r="B65" s="12">
        <v>3.0767634149999998</v>
      </c>
      <c r="D65">
        <f>C192</f>
        <v>-9.3353594907666648E-2</v>
      </c>
    </row>
    <row r="66" spans="1:4" x14ac:dyDescent="0.2">
      <c r="A66">
        <v>200505</v>
      </c>
      <c r="B66" s="12">
        <v>3.1453718730000002</v>
      </c>
      <c r="C66">
        <f>AVERAGE(B65:B67)</f>
        <v>3.1798433000000004</v>
      </c>
      <c r="D66">
        <f>C195</f>
        <v>0.47812044729999997</v>
      </c>
    </row>
    <row r="67" spans="1:4" x14ac:dyDescent="0.2">
      <c r="A67">
        <v>200506</v>
      </c>
      <c r="B67" s="12">
        <v>3.3173946120000002</v>
      </c>
      <c r="D67">
        <f>C198</f>
        <v>0.43666371346666666</v>
      </c>
    </row>
    <row r="68" spans="1:4" x14ac:dyDescent="0.2">
      <c r="A68">
        <v>200507</v>
      </c>
      <c r="B68" s="12">
        <v>3.5764782180000001</v>
      </c>
      <c r="D68">
        <f>C201</f>
        <v>0.4768185670666667</v>
      </c>
    </row>
    <row r="69" spans="1:4" x14ac:dyDescent="0.2">
      <c r="A69">
        <v>200508</v>
      </c>
      <c r="B69" s="12">
        <v>3.6316249809999999</v>
      </c>
      <c r="C69">
        <f>AVERAGE(B68:B70)</f>
        <v>3.7819900476666661</v>
      </c>
      <c r="D69">
        <f>C204</f>
        <v>0.45804556430000004</v>
      </c>
    </row>
    <row r="70" spans="1:4" x14ac:dyDescent="0.2">
      <c r="A70">
        <v>200509</v>
      </c>
      <c r="B70" s="12">
        <v>4.1378669439999998</v>
      </c>
      <c r="D70">
        <f>C207</f>
        <v>0.46874798096666676</v>
      </c>
    </row>
    <row r="71" spans="1:4" x14ac:dyDescent="0.2">
      <c r="A71">
        <v>200510</v>
      </c>
      <c r="B71" s="12">
        <v>4.2000790060000002</v>
      </c>
      <c r="D71">
        <f>C210</f>
        <v>0.97718451923333338</v>
      </c>
    </row>
    <row r="72" spans="1:4" x14ac:dyDescent="0.2">
      <c r="A72">
        <v>200511</v>
      </c>
      <c r="B72" s="12">
        <v>4.3257905360000004</v>
      </c>
      <c r="C72">
        <f>AVERAGE(B71:B73)</f>
        <v>4.2962860966666669</v>
      </c>
      <c r="D72">
        <f>C213</f>
        <v>1.0968351329999999</v>
      </c>
    </row>
    <row r="73" spans="1:4" x14ac:dyDescent="0.2">
      <c r="A73">
        <v>200512</v>
      </c>
      <c r="B73" s="12">
        <v>4.3629887480000002</v>
      </c>
      <c r="D73">
        <f>C216</f>
        <v>1.2828696203333334</v>
      </c>
    </row>
    <row r="74" spans="1:4" x14ac:dyDescent="0.2">
      <c r="A74">
        <v>200601</v>
      </c>
      <c r="B74" s="12">
        <v>4.5346237990000002</v>
      </c>
      <c r="D74">
        <f>C219</f>
        <v>1.5306083619999999</v>
      </c>
    </row>
    <row r="75" spans="1:4" x14ac:dyDescent="0.2">
      <c r="A75">
        <v>200602</v>
      </c>
      <c r="B75" s="12">
        <v>4.6042328589999997</v>
      </c>
      <c r="C75">
        <f>AVERAGE(B74:B76)</f>
        <v>4.6349190906666671</v>
      </c>
      <c r="D75">
        <f>C222</f>
        <v>1.788102855</v>
      </c>
    </row>
    <row r="76" spans="1:4" x14ac:dyDescent="0.2">
      <c r="A76">
        <v>200603</v>
      </c>
      <c r="B76" s="12">
        <v>4.7659006140000004</v>
      </c>
      <c r="D76">
        <f>C225</f>
        <v>2.0316012249999997</v>
      </c>
    </row>
    <row r="77" spans="1:4" x14ac:dyDescent="0.2">
      <c r="A77">
        <v>200604</v>
      </c>
      <c r="B77" s="12">
        <v>4.9122217790000002</v>
      </c>
      <c r="D77">
        <f>C228</f>
        <v>2.4111332276666668</v>
      </c>
    </row>
    <row r="78" spans="1:4" x14ac:dyDescent="0.2">
      <c r="A78">
        <v>200605</v>
      </c>
      <c r="B78" s="12">
        <v>5.065070746</v>
      </c>
      <c r="C78">
        <f>AVERAGE(B77:B79)</f>
        <v>5.0799559203333331</v>
      </c>
      <c r="D78">
        <f>C231</f>
        <v>2.4509592433333331</v>
      </c>
    </row>
    <row r="79" spans="1:4" x14ac:dyDescent="0.2">
      <c r="A79">
        <v>200606</v>
      </c>
      <c r="B79" s="12">
        <v>5.262575236</v>
      </c>
      <c r="D79">
        <f>C234</f>
        <v>2.3363061246666668</v>
      </c>
    </row>
    <row r="80" spans="1:4" x14ac:dyDescent="0.2">
      <c r="A80">
        <v>200607</v>
      </c>
      <c r="B80" s="12">
        <v>5.2258415410000003</v>
      </c>
      <c r="D80">
        <f>C237</f>
        <v>2.0502844383333332</v>
      </c>
    </row>
    <row r="81" spans="1:4" x14ac:dyDescent="0.2">
      <c r="A81">
        <v>200608</v>
      </c>
      <c r="B81" s="12">
        <v>5.2036030679999996</v>
      </c>
      <c r="C81">
        <f>AVERAGE(B80:B82)</f>
        <v>5.1944879343333339</v>
      </c>
      <c r="D81">
        <f>C240</f>
        <v>1.6342969720000002</v>
      </c>
    </row>
    <row r="82" spans="1:4" x14ac:dyDescent="0.2">
      <c r="A82">
        <v>200609</v>
      </c>
      <c r="B82" s="12">
        <v>5.154019194</v>
      </c>
      <c r="D82">
        <f>C243</f>
        <v>1.2445900895999999</v>
      </c>
    </row>
    <row r="83" spans="1:4" x14ac:dyDescent="0.2">
      <c r="A83">
        <v>200610</v>
      </c>
      <c r="B83" s="12">
        <v>5.1526349009999999</v>
      </c>
      <c r="D83">
        <f>C246</f>
        <v>0.46033699393333333</v>
      </c>
    </row>
    <row r="84" spans="1:4" x14ac:dyDescent="0.2">
      <c r="A84">
        <v>200611</v>
      </c>
      <c r="B84" s="12">
        <v>5.1282518039999996</v>
      </c>
      <c r="C84">
        <f>AVERAGE(B83:B85)</f>
        <v>5.1496564519999994</v>
      </c>
      <c r="D84">
        <f>C249</f>
        <v>0.19734461957333335</v>
      </c>
    </row>
    <row r="85" spans="1:4" x14ac:dyDescent="0.2">
      <c r="A85">
        <v>200612</v>
      </c>
      <c r="B85" s="12">
        <v>5.1680826509999997</v>
      </c>
      <c r="D85">
        <f>C252</f>
        <v>-0.11410290669999999</v>
      </c>
    </row>
    <row r="86" spans="1:4" x14ac:dyDescent="0.2">
      <c r="A86">
        <v>200701</v>
      </c>
      <c r="B86" s="12">
        <v>5.142853068</v>
      </c>
      <c r="D86">
        <f>C255</f>
        <v>-0.81894591623333335</v>
      </c>
    </row>
    <row r="87" spans="1:4" x14ac:dyDescent="0.2">
      <c r="A87">
        <v>200702</v>
      </c>
      <c r="B87" s="12">
        <v>5.1337784610000003</v>
      </c>
      <c r="C87">
        <f>AVERAGE(B86:B88)</f>
        <v>5.1506833670000001</v>
      </c>
      <c r="D87">
        <f>C258</f>
        <v>-1.8749136176666668</v>
      </c>
    </row>
    <row r="88" spans="1:4" x14ac:dyDescent="0.2">
      <c r="A88">
        <v>200703</v>
      </c>
      <c r="B88" s="12">
        <v>5.1754185719999999</v>
      </c>
      <c r="D88">
        <f>C261</f>
        <v>-1.8319924396666665</v>
      </c>
    </row>
    <row r="89" spans="1:4" x14ac:dyDescent="0.2">
      <c r="A89">
        <v>200704</v>
      </c>
      <c r="B89" s="12">
        <v>5.2180308919999998</v>
      </c>
      <c r="D89">
        <f>C264</f>
        <v>-1.5689049146666667</v>
      </c>
    </row>
    <row r="90" spans="1:4" x14ac:dyDescent="0.2">
      <c r="A90">
        <v>200705</v>
      </c>
      <c r="B90" s="12">
        <v>5.1018462070000004</v>
      </c>
      <c r="C90">
        <f>AVERAGE(B89:B91)</f>
        <v>5.1088823549999995</v>
      </c>
      <c r="D90">
        <f>C267</f>
        <v>0.16600480886666669</v>
      </c>
    </row>
    <row r="91" spans="1:4" x14ac:dyDescent="0.2">
      <c r="A91">
        <v>200706</v>
      </c>
      <c r="B91" s="12">
        <v>5.0067699660000002</v>
      </c>
      <c r="D91">
        <f>C270</f>
        <v>1.6115111279666667</v>
      </c>
    </row>
    <row r="92" spans="1:4" x14ac:dyDescent="0.2">
      <c r="A92">
        <v>200707</v>
      </c>
      <c r="B92" s="12">
        <v>5.0206586470000003</v>
      </c>
      <c r="D92">
        <f>C273</f>
        <v>3.184184465</v>
      </c>
    </row>
    <row r="93" spans="1:4" x14ac:dyDescent="0.2">
      <c r="A93">
        <v>200708</v>
      </c>
      <c r="B93" s="12">
        <v>4.6378709440000003</v>
      </c>
      <c r="C93">
        <f>AVERAGE(B92:B94)</f>
        <v>4.6499883683333332</v>
      </c>
      <c r="D93">
        <f>C276</f>
        <v>4.7510662870000004</v>
      </c>
    </row>
    <row r="94" spans="1:4" x14ac:dyDescent="0.2">
      <c r="A94">
        <v>200709</v>
      </c>
      <c r="B94" s="12">
        <v>4.2914355139999998</v>
      </c>
      <c r="D94">
        <f>C279</f>
        <v>5.2523295800000005</v>
      </c>
    </row>
    <row r="95" spans="1:4" x14ac:dyDescent="0.2">
      <c r="A95">
        <v>200710</v>
      </c>
      <c r="B95" s="12">
        <v>4.2926073740000001</v>
      </c>
      <c r="D95">
        <f>C282</f>
        <v>5.8023188820000007</v>
      </c>
    </row>
    <row r="96" spans="1:4" x14ac:dyDescent="0.2">
      <c r="A96">
        <v>200711</v>
      </c>
      <c r="B96" s="12">
        <v>3.687703349</v>
      </c>
      <c r="C96">
        <f>AVERAGE(B95:B97)</f>
        <v>3.892988355</v>
      </c>
    </row>
    <row r="97" spans="1:3" x14ac:dyDescent="0.2">
      <c r="A97">
        <v>200712</v>
      </c>
      <c r="B97" s="12">
        <v>3.6986543420000002</v>
      </c>
    </row>
    <row r="98" spans="1:3" x14ac:dyDescent="0.2">
      <c r="A98">
        <v>200801</v>
      </c>
      <c r="B98" s="12">
        <v>2.6558561030000001</v>
      </c>
    </row>
    <row r="99" spans="1:3" x14ac:dyDescent="0.2">
      <c r="A99">
        <v>200802</v>
      </c>
      <c r="B99" s="12">
        <v>2.1378659099999999</v>
      </c>
      <c r="C99">
        <f>AVERAGE(B98:B100)</f>
        <v>2.2227502129999999</v>
      </c>
    </row>
    <row r="100" spans="1:3" x14ac:dyDescent="0.2">
      <c r="A100">
        <v>200803</v>
      </c>
      <c r="B100" s="12">
        <v>1.874528626</v>
      </c>
    </row>
    <row r="101" spans="1:3" x14ac:dyDescent="0.2">
      <c r="A101">
        <v>200804</v>
      </c>
      <c r="B101" s="12">
        <v>1.812423363</v>
      </c>
    </row>
    <row r="102" spans="1:3" x14ac:dyDescent="0.2">
      <c r="A102">
        <v>200805</v>
      </c>
      <c r="B102" s="12">
        <v>1.9564371030000001</v>
      </c>
      <c r="C102">
        <f>AVERAGE(B101:B103)</f>
        <v>1.9409575139999999</v>
      </c>
    </row>
    <row r="103" spans="1:3" x14ac:dyDescent="0.2">
      <c r="A103">
        <v>200806</v>
      </c>
      <c r="B103" s="12">
        <v>2.0540120759999998</v>
      </c>
    </row>
    <row r="104" spans="1:3" x14ac:dyDescent="0.2">
      <c r="A104">
        <v>200807</v>
      </c>
      <c r="B104" s="12">
        <v>2.052309765</v>
      </c>
    </row>
    <row r="105" spans="1:3" x14ac:dyDescent="0.2">
      <c r="A105">
        <v>200808</v>
      </c>
      <c r="B105" s="12">
        <v>2.126082808</v>
      </c>
      <c r="C105">
        <f>AVERAGE(B104:B106)</f>
        <v>2.0298989449999998</v>
      </c>
    </row>
    <row r="106" spans="1:3" x14ac:dyDescent="0.2">
      <c r="A106">
        <v>200809</v>
      </c>
      <c r="B106" s="12">
        <v>1.911304262</v>
      </c>
    </row>
    <row r="107" spans="1:3" x14ac:dyDescent="0.2">
      <c r="A107">
        <v>200810</v>
      </c>
      <c r="B107" s="12">
        <v>1.83924343</v>
      </c>
    </row>
    <row r="108" spans="1:3" x14ac:dyDescent="0.2">
      <c r="A108">
        <v>200811</v>
      </c>
      <c r="B108" s="12">
        <v>1.41995424</v>
      </c>
      <c r="C108">
        <f>AVERAGE(B107:B109)</f>
        <v>1.3029762113999999</v>
      </c>
    </row>
    <row r="109" spans="1:3" x14ac:dyDescent="0.2">
      <c r="A109">
        <v>200812</v>
      </c>
      <c r="B109" s="12">
        <v>0.64973096419999998</v>
      </c>
    </row>
    <row r="110" spans="1:3" x14ac:dyDescent="0.2">
      <c r="A110">
        <v>200901</v>
      </c>
      <c r="B110" s="12">
        <v>0.61117909930000003</v>
      </c>
    </row>
    <row r="111" spans="1:3" x14ac:dyDescent="0.2">
      <c r="A111">
        <v>200902</v>
      </c>
      <c r="B111" s="12">
        <v>0.87610251510000003</v>
      </c>
      <c r="C111">
        <f>AVERAGE(B110:B112)</f>
        <v>0.7458422713666667</v>
      </c>
    </row>
    <row r="112" spans="1:3" x14ac:dyDescent="0.2">
      <c r="A112">
        <v>200903</v>
      </c>
      <c r="B112" s="12">
        <v>0.75024519970000003</v>
      </c>
    </row>
    <row r="113" spans="1:3" x14ac:dyDescent="0.2">
      <c r="A113">
        <v>200904</v>
      </c>
      <c r="B113" s="12">
        <v>0.42662850050000001</v>
      </c>
    </row>
    <row r="114" spans="1:3" x14ac:dyDescent="0.2">
      <c r="A114">
        <v>200905</v>
      </c>
      <c r="B114" s="12">
        <v>0.2066390562</v>
      </c>
      <c r="C114">
        <f>AVERAGE(B113:B115)</f>
        <v>0.21826707962333333</v>
      </c>
    </row>
    <row r="115" spans="1:3" x14ac:dyDescent="0.2">
      <c r="A115">
        <v>200906</v>
      </c>
      <c r="B115" s="12">
        <v>2.1533682169999999E-2</v>
      </c>
    </row>
    <row r="116" spans="1:3" x14ac:dyDescent="0.2">
      <c r="A116">
        <v>200907</v>
      </c>
      <c r="B116" s="12">
        <v>-0.1173775772</v>
      </c>
    </row>
    <row r="117" spans="1:3" x14ac:dyDescent="0.2">
      <c r="A117">
        <v>200908</v>
      </c>
      <c r="B117" s="12">
        <v>-0.2827426905</v>
      </c>
      <c r="C117">
        <f>AVERAGE(B116:B118)</f>
        <v>-0.26872212543333335</v>
      </c>
    </row>
    <row r="118" spans="1:3" x14ac:dyDescent="0.2">
      <c r="A118">
        <v>200909</v>
      </c>
      <c r="B118" s="12">
        <v>-0.40604610860000001</v>
      </c>
    </row>
    <row r="119" spans="1:3" x14ac:dyDescent="0.2">
      <c r="A119">
        <v>200910</v>
      </c>
      <c r="B119" s="12">
        <v>-0.4746296143</v>
      </c>
    </row>
    <row r="120" spans="1:3" x14ac:dyDescent="0.2">
      <c r="A120">
        <v>200911</v>
      </c>
      <c r="B120" s="12">
        <v>-0.61039679960000004</v>
      </c>
      <c r="C120">
        <f>AVERAGE(B119:B121)</f>
        <v>-0.4130013348333334</v>
      </c>
    </row>
    <row r="121" spans="1:3" x14ac:dyDescent="0.2">
      <c r="A121">
        <v>200912</v>
      </c>
      <c r="B121" s="12">
        <v>-0.15397759059999999</v>
      </c>
    </row>
    <row r="122" spans="1:3" x14ac:dyDescent="0.2">
      <c r="A122">
        <v>201001</v>
      </c>
      <c r="B122" s="12">
        <v>-0.44770033980000001</v>
      </c>
    </row>
    <row r="123" spans="1:3" x14ac:dyDescent="0.2">
      <c r="A123">
        <v>201002</v>
      </c>
      <c r="B123" s="12">
        <v>-0.54468785239999995</v>
      </c>
      <c r="C123">
        <f>AVERAGE(B122:B124)</f>
        <v>-0.48957921189999998</v>
      </c>
    </row>
    <row r="124" spans="1:3" x14ac:dyDescent="0.2">
      <c r="A124">
        <v>201003</v>
      </c>
      <c r="B124" s="12">
        <v>-0.47634944350000002</v>
      </c>
    </row>
    <row r="125" spans="1:3" x14ac:dyDescent="0.2">
      <c r="A125">
        <v>201004</v>
      </c>
      <c r="B125" s="12">
        <v>-0.4664960004</v>
      </c>
    </row>
    <row r="126" spans="1:3" x14ac:dyDescent="0.2">
      <c r="A126">
        <v>201005</v>
      </c>
      <c r="B126" s="12">
        <v>-0.48283183159999998</v>
      </c>
      <c r="C126">
        <f>AVERAGE(B125:B127)</f>
        <v>-0.49713867780000004</v>
      </c>
    </row>
    <row r="127" spans="1:3" x14ac:dyDescent="0.2">
      <c r="A127">
        <v>201006</v>
      </c>
      <c r="B127" s="12">
        <v>-0.54208820140000002</v>
      </c>
    </row>
    <row r="128" spans="1:3" x14ac:dyDescent="0.2">
      <c r="A128">
        <v>201007</v>
      </c>
      <c r="B128" s="12">
        <v>-0.58967520149999997</v>
      </c>
    </row>
    <row r="129" spans="1:3" x14ac:dyDescent="0.2">
      <c r="A129">
        <v>201008</v>
      </c>
      <c r="B129" s="12">
        <v>-0.69854407789999995</v>
      </c>
      <c r="C129">
        <f>AVERAGE(B128:B130)</f>
        <v>-0.69463940506666655</v>
      </c>
    </row>
    <row r="130" spans="1:3" x14ac:dyDescent="0.2">
      <c r="A130">
        <v>201009</v>
      </c>
      <c r="B130" s="12">
        <v>-0.79569893579999995</v>
      </c>
    </row>
    <row r="131" spans="1:3" x14ac:dyDescent="0.2">
      <c r="A131">
        <v>201010</v>
      </c>
      <c r="B131" s="12">
        <v>-0.9951581343</v>
      </c>
    </row>
    <row r="132" spans="1:3" x14ac:dyDescent="0.2">
      <c r="A132">
        <v>201011</v>
      </c>
      <c r="B132" s="12">
        <v>-0.95601419139999999</v>
      </c>
      <c r="C132">
        <f>AVERAGE(B131:B133)</f>
        <v>-0.94533031970000003</v>
      </c>
    </row>
    <row r="133" spans="1:3" x14ac:dyDescent="0.2">
      <c r="A133">
        <v>201012</v>
      </c>
      <c r="B133" s="12">
        <v>-0.8848186334</v>
      </c>
    </row>
    <row r="134" spans="1:3" x14ac:dyDescent="0.2">
      <c r="A134">
        <v>201101</v>
      </c>
      <c r="B134" s="12">
        <v>-1.011230525</v>
      </c>
    </row>
    <row r="135" spans="1:3" x14ac:dyDescent="0.2">
      <c r="A135">
        <v>201102</v>
      </c>
      <c r="B135" s="12">
        <v>-1.0913065070000001</v>
      </c>
      <c r="C135">
        <f>AVERAGE(B134:B136)</f>
        <v>-1.0313322200999999</v>
      </c>
    </row>
    <row r="136" spans="1:3" x14ac:dyDescent="0.2">
      <c r="A136">
        <v>201103</v>
      </c>
      <c r="B136" s="12">
        <v>-0.99145962830000001</v>
      </c>
    </row>
    <row r="137" spans="1:3" x14ac:dyDescent="0.2">
      <c r="A137">
        <v>201104</v>
      </c>
      <c r="B137" s="12">
        <v>-1.066277578</v>
      </c>
    </row>
    <row r="138" spans="1:3" x14ac:dyDescent="0.2">
      <c r="A138">
        <v>201105</v>
      </c>
      <c r="B138" s="12">
        <v>-1.140435034</v>
      </c>
      <c r="C138">
        <f>AVERAGE(B137:B139)</f>
        <v>-1.1095248099999999</v>
      </c>
    </row>
    <row r="139" spans="1:3" x14ac:dyDescent="0.2">
      <c r="A139">
        <v>201106</v>
      </c>
      <c r="B139" s="12">
        <v>-1.121861818</v>
      </c>
    </row>
    <row r="140" spans="1:3" x14ac:dyDescent="0.2">
      <c r="A140">
        <v>201107</v>
      </c>
      <c r="B140" s="12">
        <v>-1.1922609399999999</v>
      </c>
    </row>
    <row r="141" spans="1:3" x14ac:dyDescent="0.2">
      <c r="A141">
        <v>201108</v>
      </c>
      <c r="B141" s="12">
        <v>-1.377122116</v>
      </c>
      <c r="C141">
        <f>AVERAGE(B140:B142)</f>
        <v>-1.3239448256666666</v>
      </c>
    </row>
    <row r="142" spans="1:3" x14ac:dyDescent="0.2">
      <c r="A142">
        <v>201109</v>
      </c>
      <c r="B142" s="12">
        <v>-1.4024514210000001</v>
      </c>
    </row>
    <row r="143" spans="1:3" x14ac:dyDescent="0.2">
      <c r="A143">
        <v>201110</v>
      </c>
      <c r="B143" s="12">
        <v>-1.4372424260000001</v>
      </c>
    </row>
    <row r="144" spans="1:3" x14ac:dyDescent="0.2">
      <c r="A144">
        <v>201111</v>
      </c>
      <c r="B144" s="12">
        <v>-1.4835341529999999</v>
      </c>
      <c r="C144">
        <f>AVERAGE(B143:B145)</f>
        <v>-1.4624036076666667</v>
      </c>
    </row>
    <row r="145" spans="1:3" x14ac:dyDescent="0.2">
      <c r="A145">
        <v>201112</v>
      </c>
      <c r="B145" s="12">
        <v>-1.466434244</v>
      </c>
    </row>
    <row r="146" spans="1:3" x14ac:dyDescent="0.2">
      <c r="A146">
        <v>201201</v>
      </c>
      <c r="B146" s="12">
        <v>-1.5397827630000001</v>
      </c>
    </row>
    <row r="147" spans="1:3" x14ac:dyDescent="0.2">
      <c r="A147">
        <v>201202</v>
      </c>
      <c r="B147" s="12">
        <v>-1.4516844090000001</v>
      </c>
      <c r="C147">
        <f>AVERAGE(B146:B148)</f>
        <v>-1.4191848053333331</v>
      </c>
    </row>
    <row r="148" spans="1:3" x14ac:dyDescent="0.2">
      <c r="A148">
        <v>201203</v>
      </c>
      <c r="B148" s="12">
        <v>-1.2660872439999999</v>
      </c>
    </row>
    <row r="149" spans="1:3" x14ac:dyDescent="0.2">
      <c r="A149">
        <v>201204</v>
      </c>
      <c r="B149" s="12">
        <v>-1.262017722</v>
      </c>
    </row>
    <row r="150" spans="1:3" x14ac:dyDescent="0.2">
      <c r="A150">
        <v>201205</v>
      </c>
      <c r="B150" s="12">
        <v>-1.2372236109999999</v>
      </c>
      <c r="C150">
        <f>AVERAGE(B149:B151)</f>
        <v>-1.2034355946666666</v>
      </c>
    </row>
    <row r="151" spans="1:3" x14ac:dyDescent="0.2">
      <c r="A151">
        <v>201206</v>
      </c>
      <c r="B151" s="12">
        <v>-1.111065451</v>
      </c>
    </row>
    <row r="152" spans="1:3" x14ac:dyDescent="0.2">
      <c r="A152">
        <v>201207</v>
      </c>
      <c r="B152" s="12">
        <v>-1.178772881</v>
      </c>
    </row>
    <row r="153" spans="1:3" x14ac:dyDescent="0.2">
      <c r="A153">
        <v>201208</v>
      </c>
      <c r="B153" s="12">
        <v>-1.258667947</v>
      </c>
      <c r="C153">
        <f>AVERAGE(B152:B154)</f>
        <v>-1.2659680166666665</v>
      </c>
    </row>
    <row r="154" spans="1:3" x14ac:dyDescent="0.2">
      <c r="A154">
        <v>201209</v>
      </c>
      <c r="B154" s="12">
        <v>-1.3604632219999999</v>
      </c>
    </row>
    <row r="155" spans="1:3" x14ac:dyDescent="0.2">
      <c r="A155">
        <v>201210</v>
      </c>
      <c r="B155" s="12">
        <v>-1.3389741959999999</v>
      </c>
    </row>
    <row r="156" spans="1:3" x14ac:dyDescent="0.2">
      <c r="A156">
        <v>201211</v>
      </c>
      <c r="B156" s="12">
        <v>-1.4228455099999999</v>
      </c>
      <c r="C156">
        <f>AVERAGE(B155:B157)</f>
        <v>-1.3972399243333333</v>
      </c>
    </row>
    <row r="157" spans="1:3" x14ac:dyDescent="0.2">
      <c r="A157">
        <v>201212</v>
      </c>
      <c r="B157" s="12">
        <v>-1.4299000669999999</v>
      </c>
    </row>
    <row r="158" spans="1:3" x14ac:dyDescent="0.2">
      <c r="A158">
        <v>201301</v>
      </c>
      <c r="B158" s="12">
        <v>-1.357627814</v>
      </c>
    </row>
    <row r="159" spans="1:3" x14ac:dyDescent="0.2">
      <c r="A159">
        <v>201302</v>
      </c>
      <c r="B159" s="12">
        <v>-1.422477971</v>
      </c>
      <c r="C159">
        <f>AVERAGE(B158:B160)</f>
        <v>-1.4068981936666667</v>
      </c>
    </row>
    <row r="160" spans="1:3" x14ac:dyDescent="0.2">
      <c r="A160">
        <v>201303</v>
      </c>
      <c r="B160" s="12">
        <v>-1.4405887959999999</v>
      </c>
    </row>
    <row r="161" spans="1:3" x14ac:dyDescent="0.2">
      <c r="A161">
        <v>201304</v>
      </c>
      <c r="B161" s="12">
        <v>-1.523674803</v>
      </c>
    </row>
    <row r="162" spans="1:3" x14ac:dyDescent="0.2">
      <c r="A162">
        <v>201305</v>
      </c>
      <c r="B162" s="12">
        <v>-1.269019653</v>
      </c>
      <c r="C162">
        <f>AVERAGE(B161:B163)</f>
        <v>-1.2540714647666666</v>
      </c>
    </row>
    <row r="163" spans="1:3" x14ac:dyDescent="0.2">
      <c r="A163">
        <v>201306</v>
      </c>
      <c r="B163" s="12">
        <v>-0.96951993830000005</v>
      </c>
    </row>
    <row r="164" spans="1:3" x14ac:dyDescent="0.2">
      <c r="A164">
        <v>201307</v>
      </c>
      <c r="B164" s="12">
        <v>-1.522271165</v>
      </c>
    </row>
    <row r="165" spans="1:3" x14ac:dyDescent="0.2">
      <c r="A165">
        <v>201308</v>
      </c>
      <c r="B165" s="12">
        <v>-1.666404395</v>
      </c>
      <c r="C165">
        <f>AVERAGE(B164:B166)</f>
        <v>-1.6636744219999999</v>
      </c>
    </row>
    <row r="166" spans="1:3" x14ac:dyDescent="0.2">
      <c r="A166">
        <v>201309</v>
      </c>
      <c r="B166" s="12">
        <v>-1.8023477059999999</v>
      </c>
    </row>
    <row r="167" spans="1:3" x14ac:dyDescent="0.2">
      <c r="A167">
        <v>201310</v>
      </c>
      <c r="B167" s="12">
        <v>-1.8521046889999999</v>
      </c>
    </row>
    <row r="168" spans="1:3" x14ac:dyDescent="0.2">
      <c r="A168">
        <v>201311</v>
      </c>
      <c r="B168" s="12">
        <v>-1.9989410519999999</v>
      </c>
      <c r="C168">
        <f>AVERAGE(B167:B169)</f>
        <v>-1.9947602376666669</v>
      </c>
    </row>
    <row r="169" spans="1:3" x14ac:dyDescent="0.2">
      <c r="A169">
        <v>201312</v>
      </c>
      <c r="B169" s="12">
        <v>-2.1332349719999999</v>
      </c>
    </row>
    <row r="170" spans="1:3" x14ac:dyDescent="0.2">
      <c r="A170">
        <v>201401</v>
      </c>
      <c r="B170" s="12">
        <v>-2.3761232350000001</v>
      </c>
    </row>
    <row r="171" spans="1:3" x14ac:dyDescent="0.2">
      <c r="A171">
        <v>201402</v>
      </c>
      <c r="B171" s="12">
        <v>-2.5422849740000002</v>
      </c>
      <c r="C171">
        <f>AVERAGE(B170:B172)</f>
        <v>-2.5142650226666667</v>
      </c>
    </row>
    <row r="172" spans="1:3" x14ac:dyDescent="0.2">
      <c r="A172">
        <v>201403</v>
      </c>
      <c r="B172" s="12">
        <v>-2.6243868589999999</v>
      </c>
    </row>
    <row r="173" spans="1:3" x14ac:dyDescent="0.2">
      <c r="A173">
        <v>201404</v>
      </c>
      <c r="B173" s="12">
        <v>-2.8917858010000002</v>
      </c>
    </row>
    <row r="174" spans="1:3" x14ac:dyDescent="0.2">
      <c r="A174">
        <v>201405</v>
      </c>
      <c r="B174" s="12">
        <v>-2.9856426699999998</v>
      </c>
      <c r="C174">
        <f>AVERAGE(B173:B175)</f>
        <v>-2.9220033326666663</v>
      </c>
    </row>
    <row r="175" spans="1:3" x14ac:dyDescent="0.2">
      <c r="A175">
        <v>201406</v>
      </c>
      <c r="B175" s="12">
        <v>-2.8885815269999999</v>
      </c>
    </row>
    <row r="176" spans="1:3" x14ac:dyDescent="0.2">
      <c r="A176">
        <v>201407</v>
      </c>
      <c r="B176" s="12">
        <v>-2.8366973830000002</v>
      </c>
    </row>
    <row r="177" spans="1:3" x14ac:dyDescent="0.2">
      <c r="A177">
        <v>201408</v>
      </c>
      <c r="B177" s="12">
        <v>-2.8925616239999998</v>
      </c>
      <c r="C177">
        <f>AVERAGE(B176:B178)</f>
        <v>-2.8447993046666666</v>
      </c>
    </row>
    <row r="178" spans="1:3" x14ac:dyDescent="0.2">
      <c r="A178">
        <v>201409</v>
      </c>
      <c r="B178" s="12">
        <v>-2.8051389069999999</v>
      </c>
    </row>
    <row r="179" spans="1:3" x14ac:dyDescent="0.2">
      <c r="A179">
        <v>201410</v>
      </c>
      <c r="B179" s="12">
        <v>-2.801709469</v>
      </c>
    </row>
    <row r="180" spans="1:3" x14ac:dyDescent="0.2">
      <c r="A180">
        <v>201411</v>
      </c>
      <c r="B180" s="12">
        <v>-2.7683443169999999</v>
      </c>
      <c r="C180">
        <f>AVERAGE(B179:B181)</f>
        <v>-2.6636005709999999</v>
      </c>
    </row>
    <row r="181" spans="1:3" x14ac:dyDescent="0.2">
      <c r="A181">
        <v>201412</v>
      </c>
      <c r="B181" s="12">
        <v>-2.4207479269999999</v>
      </c>
    </row>
    <row r="182" spans="1:3" x14ac:dyDescent="0.2">
      <c r="A182">
        <v>201501</v>
      </c>
      <c r="B182" s="12">
        <v>-2.2687550070000002</v>
      </c>
    </row>
    <row r="183" spans="1:3" x14ac:dyDescent="0.2">
      <c r="A183">
        <v>201502</v>
      </c>
      <c r="B183" s="12">
        <v>-1.9736477889999999</v>
      </c>
      <c r="C183">
        <f>AVERAGE(B182:B184)</f>
        <v>-2.0169492906666666</v>
      </c>
    </row>
    <row r="184" spans="1:3" x14ac:dyDescent="0.2">
      <c r="A184">
        <v>201503</v>
      </c>
      <c r="B184" s="12">
        <v>-1.8084450759999999</v>
      </c>
    </row>
    <row r="185" spans="1:3" x14ac:dyDescent="0.2">
      <c r="A185">
        <v>201504</v>
      </c>
      <c r="B185" s="12">
        <v>-1.5949531619999999</v>
      </c>
    </row>
    <row r="186" spans="1:3" x14ac:dyDescent="0.2">
      <c r="A186">
        <v>201505</v>
      </c>
      <c r="B186" s="12">
        <v>-1.433637115</v>
      </c>
      <c r="C186">
        <f>AVERAGE(B185:B187)</f>
        <v>-1.4768727573333333</v>
      </c>
    </row>
    <row r="187" spans="1:3" x14ac:dyDescent="0.2">
      <c r="A187">
        <v>201506</v>
      </c>
      <c r="B187" s="12">
        <v>-1.4020279950000001</v>
      </c>
    </row>
    <row r="188" spans="1:3" x14ac:dyDescent="0.2">
      <c r="A188">
        <v>201507</v>
      </c>
      <c r="B188" s="12">
        <v>-1.2882195080000001</v>
      </c>
    </row>
    <row r="189" spans="1:3" x14ac:dyDescent="0.2">
      <c r="A189">
        <v>201508</v>
      </c>
      <c r="B189" s="12">
        <v>-0.92061742729999996</v>
      </c>
      <c r="C189">
        <f>AVERAGE(B188:B190)</f>
        <v>-0.98363851049999995</v>
      </c>
    </row>
    <row r="190" spans="1:3" x14ac:dyDescent="0.2">
      <c r="A190">
        <v>201509</v>
      </c>
      <c r="B190" s="12">
        <v>-0.74207859620000005</v>
      </c>
    </row>
    <row r="191" spans="1:3" x14ac:dyDescent="0.2">
      <c r="A191">
        <v>201510</v>
      </c>
      <c r="B191" s="12">
        <v>-0.5324050669</v>
      </c>
    </row>
    <row r="192" spans="1:3" x14ac:dyDescent="0.2">
      <c r="A192">
        <v>201511</v>
      </c>
      <c r="B192" s="12">
        <v>-4.9996512230000003E-3</v>
      </c>
      <c r="C192">
        <f>AVERAGE(B191:B193)</f>
        <v>-9.3353594907666648E-2</v>
      </c>
    </row>
    <row r="193" spans="1:3" x14ac:dyDescent="0.2">
      <c r="A193">
        <v>201512</v>
      </c>
      <c r="B193" s="12">
        <v>0.2573439334</v>
      </c>
    </row>
    <row r="194" spans="1:3" x14ac:dyDescent="0.2">
      <c r="A194">
        <v>201601</v>
      </c>
      <c r="B194" s="12">
        <v>0.40194296730000001</v>
      </c>
    </row>
    <row r="195" spans="1:3" x14ac:dyDescent="0.2">
      <c r="A195">
        <v>201602</v>
      </c>
      <c r="B195" s="12">
        <v>0.52588358759999998</v>
      </c>
      <c r="C195">
        <f>AVERAGE(B194:B196)</f>
        <v>0.47812044729999997</v>
      </c>
    </row>
    <row r="196" spans="1:3" x14ac:dyDescent="0.2">
      <c r="A196">
        <v>201603</v>
      </c>
      <c r="B196" s="12">
        <v>0.50653478699999999</v>
      </c>
    </row>
    <row r="197" spans="1:3" x14ac:dyDescent="0.2">
      <c r="A197">
        <v>201604</v>
      </c>
      <c r="B197" s="12">
        <v>0.40783170940000002</v>
      </c>
    </row>
    <row r="198" spans="1:3" x14ac:dyDescent="0.2">
      <c r="A198">
        <v>201605</v>
      </c>
      <c r="B198" s="12">
        <v>0.48417248940000002</v>
      </c>
      <c r="C198">
        <f>AVERAGE(B197:B199)</f>
        <v>0.43666371346666666</v>
      </c>
    </row>
    <row r="199" spans="1:3" x14ac:dyDescent="0.2">
      <c r="A199">
        <v>201606</v>
      </c>
      <c r="B199" s="12">
        <v>0.41798694159999999</v>
      </c>
    </row>
    <row r="200" spans="1:3" x14ac:dyDescent="0.2">
      <c r="A200">
        <v>201607</v>
      </c>
      <c r="B200" s="12">
        <v>0.47031180299999997</v>
      </c>
    </row>
    <row r="201" spans="1:3" x14ac:dyDescent="0.2">
      <c r="A201">
        <v>201608</v>
      </c>
      <c r="B201" s="12">
        <v>0.44985547930000003</v>
      </c>
      <c r="C201">
        <f>AVERAGE(B200:B202)</f>
        <v>0.4768185670666667</v>
      </c>
    </row>
    <row r="202" spans="1:3" x14ac:dyDescent="0.2">
      <c r="A202">
        <v>201609</v>
      </c>
      <c r="B202" s="12">
        <v>0.51028841889999998</v>
      </c>
    </row>
    <row r="203" spans="1:3" x14ac:dyDescent="0.2">
      <c r="A203">
        <v>201610</v>
      </c>
      <c r="B203" s="12">
        <v>0.5227246284</v>
      </c>
    </row>
    <row r="204" spans="1:3" x14ac:dyDescent="0.2">
      <c r="A204">
        <v>201611</v>
      </c>
      <c r="B204" s="12">
        <v>0.4292559004</v>
      </c>
      <c r="C204">
        <f>AVERAGE(B203:B205)</f>
        <v>0.45804556430000004</v>
      </c>
    </row>
    <row r="205" spans="1:3" x14ac:dyDescent="0.2">
      <c r="A205">
        <v>201612</v>
      </c>
      <c r="B205" s="12">
        <v>0.42215616410000001</v>
      </c>
    </row>
    <row r="206" spans="1:3" x14ac:dyDescent="0.2">
      <c r="A206">
        <v>201701</v>
      </c>
      <c r="B206" s="12">
        <v>0.37916019960000003</v>
      </c>
    </row>
    <row r="207" spans="1:3" x14ac:dyDescent="0.2">
      <c r="A207">
        <v>201702</v>
      </c>
      <c r="B207" s="12">
        <v>0.39106558800000002</v>
      </c>
      <c r="C207">
        <f>AVERAGE(B206:B208)</f>
        <v>0.46874798096666676</v>
      </c>
    </row>
    <row r="208" spans="1:3" x14ac:dyDescent="0.2">
      <c r="A208">
        <v>201703</v>
      </c>
      <c r="B208" s="12">
        <v>0.63601815530000005</v>
      </c>
    </row>
    <row r="209" spans="1:3" x14ac:dyDescent="0.2">
      <c r="A209">
        <v>201704</v>
      </c>
      <c r="B209" s="12">
        <v>0.8463595947</v>
      </c>
    </row>
    <row r="210" spans="1:3" x14ac:dyDescent="0.2">
      <c r="A210">
        <v>201705</v>
      </c>
      <c r="B210" s="12">
        <v>1.029010671</v>
      </c>
      <c r="C210">
        <f>AVERAGE(B209:B211)</f>
        <v>0.97718451923333338</v>
      </c>
    </row>
    <row r="211" spans="1:3" x14ac:dyDescent="0.2">
      <c r="A211">
        <v>201706</v>
      </c>
      <c r="B211" s="12">
        <v>1.0561832920000001</v>
      </c>
    </row>
    <row r="212" spans="1:3" x14ac:dyDescent="0.2">
      <c r="A212">
        <v>201707</v>
      </c>
      <c r="B212" s="12">
        <v>1.0796696059999999</v>
      </c>
    </row>
    <row r="213" spans="1:3" x14ac:dyDescent="0.2">
      <c r="A213">
        <v>201708</v>
      </c>
      <c r="B213" s="12">
        <v>1.1063002019999999</v>
      </c>
      <c r="C213">
        <f>AVERAGE(B212:B214)</f>
        <v>1.0968351329999999</v>
      </c>
    </row>
    <row r="214" spans="1:3" x14ac:dyDescent="0.2">
      <c r="A214">
        <v>201709</v>
      </c>
      <c r="B214" s="12">
        <v>1.1045355910000001</v>
      </c>
    </row>
    <row r="215" spans="1:3" x14ac:dyDescent="0.2">
      <c r="A215">
        <v>201710</v>
      </c>
      <c r="B215" s="12">
        <v>1.1565669759999999</v>
      </c>
    </row>
    <row r="216" spans="1:3" x14ac:dyDescent="0.2">
      <c r="A216">
        <v>201711</v>
      </c>
      <c r="B216" s="12">
        <v>1.283581415</v>
      </c>
      <c r="C216">
        <f>AVERAGE(B215:B217)</f>
        <v>1.2828696203333334</v>
      </c>
    </row>
    <row r="217" spans="1:3" x14ac:dyDescent="0.2">
      <c r="A217">
        <v>201712</v>
      </c>
      <c r="B217" s="12">
        <v>1.4084604700000001</v>
      </c>
    </row>
    <row r="218" spans="1:3" x14ac:dyDescent="0.2">
      <c r="A218">
        <v>201801</v>
      </c>
      <c r="B218" s="12">
        <v>1.3994853650000001</v>
      </c>
    </row>
    <row r="219" spans="1:3" x14ac:dyDescent="0.2">
      <c r="A219">
        <v>201802</v>
      </c>
      <c r="B219" s="12">
        <v>1.5460206869999999</v>
      </c>
      <c r="C219">
        <f>AVERAGE(B218:B220)</f>
        <v>1.5306083619999999</v>
      </c>
    </row>
    <row r="220" spans="1:3" x14ac:dyDescent="0.2">
      <c r="A220">
        <v>201803</v>
      </c>
      <c r="B220" s="12">
        <v>1.646319034</v>
      </c>
    </row>
    <row r="221" spans="1:3" x14ac:dyDescent="0.2">
      <c r="A221">
        <v>201804</v>
      </c>
      <c r="B221" s="12">
        <v>1.7051157370000001</v>
      </c>
    </row>
    <row r="222" spans="1:3" x14ac:dyDescent="0.2">
      <c r="A222">
        <v>201805</v>
      </c>
      <c r="B222" s="12">
        <v>1.769170334</v>
      </c>
      <c r="C222">
        <f>AVERAGE(B221:B223)</f>
        <v>1.788102855</v>
      </c>
    </row>
    <row r="223" spans="1:3" x14ac:dyDescent="0.2">
      <c r="A223">
        <v>201806</v>
      </c>
      <c r="B223" s="12">
        <v>1.8900224940000001</v>
      </c>
    </row>
    <row r="224" spans="1:3" x14ac:dyDescent="0.2">
      <c r="A224">
        <v>201807</v>
      </c>
      <c r="B224" s="12">
        <v>1.9186714579999999</v>
      </c>
    </row>
    <row r="225" spans="1:3" x14ac:dyDescent="0.2">
      <c r="A225">
        <v>201808</v>
      </c>
      <c r="B225" s="12">
        <v>2.0107140819999998</v>
      </c>
      <c r="C225">
        <f>AVERAGE(B224:B226)</f>
        <v>2.0316012249999997</v>
      </c>
    </row>
    <row r="226" spans="1:3" x14ac:dyDescent="0.2">
      <c r="A226">
        <v>201809</v>
      </c>
      <c r="B226" s="12">
        <v>2.1654181349999999</v>
      </c>
    </row>
    <row r="227" spans="1:3" x14ac:dyDescent="0.2">
      <c r="A227">
        <v>201810</v>
      </c>
      <c r="B227" s="12">
        <v>2.2995241200000001</v>
      </c>
    </row>
    <row r="228" spans="1:3" x14ac:dyDescent="0.2">
      <c r="A228">
        <v>201811</v>
      </c>
      <c r="B228" s="12">
        <v>2.4030067490000002</v>
      </c>
      <c r="C228">
        <f>AVERAGE(B227:B229)</f>
        <v>2.4111332276666668</v>
      </c>
    </row>
    <row r="229" spans="1:3" x14ac:dyDescent="0.2">
      <c r="A229">
        <v>201812</v>
      </c>
      <c r="B229" s="12">
        <v>2.5308688140000002</v>
      </c>
    </row>
    <row r="230" spans="1:3" x14ac:dyDescent="0.2">
      <c r="A230">
        <v>201901</v>
      </c>
      <c r="B230" s="12">
        <v>2.4940029479999999</v>
      </c>
    </row>
    <row r="231" spans="1:3" x14ac:dyDescent="0.2">
      <c r="A231">
        <v>201902</v>
      </c>
      <c r="B231" s="12">
        <v>2.455418962</v>
      </c>
      <c r="C231">
        <f>AVERAGE(B230:B232)</f>
        <v>2.4509592433333331</v>
      </c>
    </row>
    <row r="232" spans="1:3" x14ac:dyDescent="0.2">
      <c r="A232">
        <v>201903</v>
      </c>
      <c r="B232" s="12">
        <v>2.40345582</v>
      </c>
    </row>
    <row r="233" spans="1:3" x14ac:dyDescent="0.2">
      <c r="A233">
        <v>201904</v>
      </c>
      <c r="B233" s="12">
        <v>2.4087304469999999</v>
      </c>
    </row>
    <row r="234" spans="1:3" x14ac:dyDescent="0.2">
      <c r="A234">
        <v>201905</v>
      </c>
      <c r="B234" s="12">
        <v>2.4144682240000002</v>
      </c>
      <c r="C234">
        <f>AVERAGE(B233:B235)</f>
        <v>2.3363061246666668</v>
      </c>
    </row>
    <row r="235" spans="1:3" x14ac:dyDescent="0.2">
      <c r="A235">
        <v>201906</v>
      </c>
      <c r="B235" s="12">
        <v>2.1857197030000002</v>
      </c>
    </row>
    <row r="236" spans="1:3" x14ac:dyDescent="0.2">
      <c r="A236">
        <v>201907</v>
      </c>
      <c r="B236" s="12">
        <v>2.1720244160000002</v>
      </c>
    </row>
    <row r="237" spans="1:3" x14ac:dyDescent="0.2">
      <c r="A237">
        <v>201908</v>
      </c>
      <c r="B237" s="12">
        <v>2.0204607569999999</v>
      </c>
      <c r="C237">
        <f>AVERAGE(B236:B238)</f>
        <v>2.0502844383333332</v>
      </c>
    </row>
    <row r="238" spans="1:3" x14ac:dyDescent="0.2">
      <c r="A238">
        <v>201909</v>
      </c>
      <c r="B238" s="12">
        <v>1.9583681420000001</v>
      </c>
    </row>
    <row r="239" spans="1:3" x14ac:dyDescent="0.2">
      <c r="A239">
        <v>201910</v>
      </c>
      <c r="B239" s="12">
        <v>1.655518738</v>
      </c>
    </row>
    <row r="240" spans="1:3" x14ac:dyDescent="0.2">
      <c r="A240">
        <v>201911</v>
      </c>
      <c r="B240" s="12">
        <v>1.638591041</v>
      </c>
      <c r="C240">
        <f>AVERAGE(B239:B241)</f>
        <v>1.6342969720000002</v>
      </c>
    </row>
    <row r="241" spans="1:3" x14ac:dyDescent="0.2">
      <c r="A241">
        <v>201912</v>
      </c>
      <c r="B241" s="12">
        <v>1.608781137</v>
      </c>
    </row>
    <row r="242" spans="1:3" x14ac:dyDescent="0.2">
      <c r="A242">
        <v>202001</v>
      </c>
      <c r="B242" s="12">
        <v>1.628595281</v>
      </c>
    </row>
    <row r="243" spans="1:3" x14ac:dyDescent="0.2">
      <c r="A243">
        <v>202002</v>
      </c>
      <c r="B243" s="12">
        <v>1.4138110509999999</v>
      </c>
      <c r="C243">
        <f>AVERAGE(B242:B244)</f>
        <v>1.2445900895999999</v>
      </c>
    </row>
    <row r="244" spans="1:3" x14ac:dyDescent="0.2">
      <c r="A244">
        <v>202003</v>
      </c>
      <c r="B244" s="12">
        <v>0.69136393679999997</v>
      </c>
    </row>
    <row r="245" spans="1:3" x14ac:dyDescent="0.2">
      <c r="A245">
        <v>202004</v>
      </c>
      <c r="B245" s="12">
        <v>0.49737772740000002</v>
      </c>
    </row>
    <row r="246" spans="1:3" x14ac:dyDescent="0.2">
      <c r="A246">
        <v>202005</v>
      </c>
      <c r="B246" s="12">
        <v>0.4798209309</v>
      </c>
      <c r="C246">
        <f>AVERAGE(B245:B247)</f>
        <v>0.46033699393333333</v>
      </c>
    </row>
    <row r="247" spans="1:3" x14ac:dyDescent="0.2">
      <c r="A247">
        <v>202006</v>
      </c>
      <c r="B247" s="12">
        <v>0.40381232350000001</v>
      </c>
    </row>
    <row r="248" spans="1:3" x14ac:dyDescent="0.2">
      <c r="A248">
        <v>202007</v>
      </c>
      <c r="B248" s="12">
        <v>0.25257836830000002</v>
      </c>
    </row>
    <row r="249" spans="1:3" x14ac:dyDescent="0.2">
      <c r="A249">
        <v>202008</v>
      </c>
      <c r="B249" s="12">
        <v>0.2603829312</v>
      </c>
      <c r="C249">
        <f>AVERAGE(B248:B250)</f>
        <v>0.19734461957333335</v>
      </c>
    </row>
    <row r="250" spans="1:3" x14ac:dyDescent="0.2">
      <c r="A250">
        <v>202009</v>
      </c>
      <c r="B250" s="12">
        <v>7.9072559220000005E-2</v>
      </c>
    </row>
    <row r="251" spans="1:3" x14ac:dyDescent="0.2">
      <c r="A251">
        <v>202010</v>
      </c>
      <c r="B251" s="12">
        <v>0.17197914</v>
      </c>
    </row>
    <row r="252" spans="1:3" x14ac:dyDescent="0.2">
      <c r="A252">
        <v>202011</v>
      </c>
      <c r="B252" s="12">
        <v>-0.22662215599999999</v>
      </c>
      <c r="C252">
        <f>AVERAGE(B251:B253)</f>
        <v>-0.11410290669999999</v>
      </c>
    </row>
    <row r="253" spans="1:3" x14ac:dyDescent="0.2">
      <c r="A253">
        <v>202012</v>
      </c>
      <c r="B253" s="12">
        <v>-0.28766570409999997</v>
      </c>
    </row>
    <row r="254" spans="1:3" x14ac:dyDescent="0.2">
      <c r="A254">
        <v>202101</v>
      </c>
      <c r="B254" s="12">
        <v>-0.41564508849999998</v>
      </c>
    </row>
    <row r="255" spans="1:3" x14ac:dyDescent="0.2">
      <c r="A255">
        <v>202102</v>
      </c>
      <c r="B255" s="12">
        <v>-0.47967877920000002</v>
      </c>
      <c r="C255">
        <f>AVERAGE(B254:B256)</f>
        <v>-0.81894591623333335</v>
      </c>
    </row>
    <row r="256" spans="1:3" x14ac:dyDescent="0.2">
      <c r="A256">
        <v>202103</v>
      </c>
      <c r="B256" s="12">
        <v>-1.561513881</v>
      </c>
    </row>
    <row r="257" spans="1:3" x14ac:dyDescent="0.2">
      <c r="A257">
        <v>202104</v>
      </c>
      <c r="B257" s="12">
        <v>-1.7997529800000001</v>
      </c>
    </row>
    <row r="258" spans="1:3" x14ac:dyDescent="0.2">
      <c r="A258">
        <v>202105</v>
      </c>
      <c r="B258" s="12">
        <v>-1.9983006189999999</v>
      </c>
      <c r="C258">
        <f>AVERAGE(B257:B259)</f>
        <v>-1.8749136176666668</v>
      </c>
    </row>
    <row r="259" spans="1:3" x14ac:dyDescent="0.2">
      <c r="A259">
        <v>202106</v>
      </c>
      <c r="B259" s="12">
        <v>-1.8266872540000001</v>
      </c>
    </row>
    <row r="260" spans="1:3" x14ac:dyDescent="0.2">
      <c r="A260">
        <v>202107</v>
      </c>
      <c r="B260" s="12">
        <v>-1.8898706030000001</v>
      </c>
    </row>
    <row r="261" spans="1:3" x14ac:dyDescent="0.2">
      <c r="A261">
        <v>202108</v>
      </c>
      <c r="B261" s="12">
        <v>-1.7964574069999999</v>
      </c>
      <c r="C261">
        <f>AVERAGE(B260:B262)</f>
        <v>-1.8319924396666665</v>
      </c>
    </row>
    <row r="262" spans="1:3" x14ac:dyDescent="0.2">
      <c r="A262">
        <v>202109</v>
      </c>
      <c r="B262" s="12">
        <v>-1.8096493090000001</v>
      </c>
    </row>
    <row r="263" spans="1:3" x14ac:dyDescent="0.2">
      <c r="A263">
        <v>202110</v>
      </c>
      <c r="B263" s="12">
        <v>-1.7021014729999999</v>
      </c>
    </row>
    <row r="264" spans="1:3" x14ac:dyDescent="0.2">
      <c r="A264">
        <v>202111</v>
      </c>
      <c r="B264" s="12">
        <v>-1.8497947640000001</v>
      </c>
      <c r="C264">
        <f>AVERAGE(B263:B265)</f>
        <v>-1.5689049146666667</v>
      </c>
    </row>
    <row r="265" spans="1:3" x14ac:dyDescent="0.2">
      <c r="A265">
        <v>202112</v>
      </c>
      <c r="B265" s="12">
        <v>-1.1548185070000001</v>
      </c>
    </row>
    <row r="266" spans="1:3" x14ac:dyDescent="0.2">
      <c r="A266">
        <v>202201</v>
      </c>
      <c r="B266" s="12">
        <v>-0.19742479269999999</v>
      </c>
    </row>
    <row r="267" spans="1:3" x14ac:dyDescent="0.2">
      <c r="A267">
        <v>202202</v>
      </c>
      <c r="B267" s="12">
        <v>0.206380642</v>
      </c>
      <c r="C267">
        <f>AVERAGE(B266:B268)</f>
        <v>0.16600480886666669</v>
      </c>
    </row>
    <row r="268" spans="1:3" x14ac:dyDescent="0.2">
      <c r="A268">
        <v>202203</v>
      </c>
      <c r="B268" s="12">
        <v>0.48905857730000002</v>
      </c>
    </row>
    <row r="269" spans="1:3" x14ac:dyDescent="0.2">
      <c r="A269">
        <v>202204</v>
      </c>
      <c r="B269" s="12">
        <v>0.95517448790000004</v>
      </c>
    </row>
    <row r="270" spans="1:3" x14ac:dyDescent="0.2">
      <c r="A270">
        <v>202205</v>
      </c>
      <c r="B270" s="12">
        <v>1.121149438</v>
      </c>
      <c r="C270">
        <f>AVERAGE(B269:B271)</f>
        <v>1.6115111279666667</v>
      </c>
    </row>
    <row r="271" spans="1:3" x14ac:dyDescent="0.2">
      <c r="A271">
        <v>202206</v>
      </c>
      <c r="B271" s="12">
        <v>2.7582094580000001</v>
      </c>
    </row>
    <row r="272" spans="1:3" x14ac:dyDescent="0.2">
      <c r="A272">
        <v>202207</v>
      </c>
      <c r="B272" s="12">
        <v>2.7951117010000002</v>
      </c>
    </row>
    <row r="273" spans="1:3" x14ac:dyDescent="0.2">
      <c r="A273">
        <v>202208</v>
      </c>
      <c r="B273" s="12">
        <v>3.0175004200000002</v>
      </c>
      <c r="C273">
        <f>AVERAGE(B272:B274)</f>
        <v>3.184184465</v>
      </c>
    </row>
    <row r="274" spans="1:3" x14ac:dyDescent="0.2">
      <c r="A274">
        <v>202209</v>
      </c>
      <c r="B274" s="12">
        <v>3.739941274</v>
      </c>
    </row>
    <row r="275" spans="1:3" x14ac:dyDescent="0.2">
      <c r="A275">
        <v>202210</v>
      </c>
      <c r="B275" s="12">
        <v>4.4864933020000004</v>
      </c>
    </row>
    <row r="276" spans="1:3" x14ac:dyDescent="0.2">
      <c r="A276">
        <v>202211</v>
      </c>
      <c r="B276" s="12">
        <v>4.8493822639999999</v>
      </c>
      <c r="C276">
        <f>AVERAGE(B275:B277)</f>
        <v>4.7510662870000004</v>
      </c>
    </row>
    <row r="277" spans="1:3" x14ac:dyDescent="0.2">
      <c r="A277">
        <v>202212</v>
      </c>
      <c r="B277" s="12">
        <v>4.9173232950000001</v>
      </c>
    </row>
    <row r="278" spans="1:3" x14ac:dyDescent="0.2">
      <c r="A278">
        <v>202301</v>
      </c>
      <c r="B278" s="12">
        <v>5.1172124080000003</v>
      </c>
    </row>
    <row r="279" spans="1:3" x14ac:dyDescent="0.2">
      <c r="A279">
        <v>202302</v>
      </c>
      <c r="B279" s="12">
        <v>5.5506779499999999</v>
      </c>
      <c r="C279">
        <f>AVERAGE(B278:B280)</f>
        <v>5.2523295800000005</v>
      </c>
    </row>
    <row r="280" spans="1:3" x14ac:dyDescent="0.2">
      <c r="A280">
        <v>202303</v>
      </c>
      <c r="B280" s="12">
        <v>5.0890983820000004</v>
      </c>
    </row>
    <row r="281" spans="1:3" x14ac:dyDescent="0.2">
      <c r="A281">
        <v>202304</v>
      </c>
      <c r="B281" s="12">
        <v>5.3581761659999998</v>
      </c>
    </row>
    <row r="282" spans="1:3" x14ac:dyDescent="0.2">
      <c r="A282">
        <v>202305</v>
      </c>
      <c r="B282" s="12">
        <v>5.7898785840000002</v>
      </c>
      <c r="C282">
        <f>AVERAGE(B281:B283)</f>
        <v>5.8023188820000007</v>
      </c>
    </row>
    <row r="283" spans="1:3" x14ac:dyDescent="0.2">
      <c r="A283">
        <v>202306</v>
      </c>
      <c r="B283" s="12">
        <v>6.2589018960000002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labels</vt:lpstr>
      <vt:lpstr>sources</vt:lpstr>
      <vt:lpstr>help_monthly_to_quarterly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Züllig</cp:lastModifiedBy>
  <dcterms:created xsi:type="dcterms:W3CDTF">2021-01-21T17:11:31Z</dcterms:created>
  <dcterms:modified xsi:type="dcterms:W3CDTF">2025-03-01T17:05:13Z</dcterms:modified>
</cp:coreProperties>
</file>