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F3B5301B-3030-42EA-9373-E74AE67AC2A4}" xr6:coauthVersionLast="47" xr6:coauthVersionMax="47" xr10:uidLastSave="{00000000-0000-0000-0000-000000000000}"/>
  <bookViews>
    <workbookView xWindow="-98" yWindow="-98" windowWidth="19396" windowHeight="12196" activeTab="2" xr2:uid="{00000000-000D-0000-FFFF-FFFF00000000}"/>
  </bookViews>
  <sheets>
    <sheet name="gyv" sheetId="20" r:id="rId1"/>
    <sheet name="gys" sheetId="27" r:id="rId2"/>
    <sheet name="gyTév1" sheetId="28" r:id="rId3"/>
    <sheet name="gytÉv" sheetId="29" r:id="rId4"/>
    <sheet name="Munka1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8" l="1"/>
  <c r="C8" i="28" s="1"/>
  <c r="D12" i="28"/>
  <c r="D7" i="28" s="1"/>
  <c r="E12" i="28"/>
  <c r="E6" i="28" s="1"/>
  <c r="F12" i="28"/>
  <c r="F5" i="28" s="1"/>
  <c r="G12" i="28"/>
  <c r="G4" i="28" s="1"/>
  <c r="H12" i="28"/>
  <c r="H3" i="28" s="1"/>
  <c r="I12" i="28"/>
  <c r="I6" i="28" s="1"/>
  <c r="B12" i="28"/>
  <c r="B9" i="28" s="1"/>
  <c r="C12" i="20"/>
  <c r="C12" i="29" s="1"/>
  <c r="C8" i="29" s="1"/>
  <c r="D12" i="20"/>
  <c r="D12" i="29" s="1"/>
  <c r="D7" i="29" s="1"/>
  <c r="E12" i="20"/>
  <c r="E12" i="29" s="1"/>
  <c r="E6" i="29" s="1"/>
  <c r="F12" i="20"/>
  <c r="F12" i="29" s="1"/>
  <c r="F5" i="29" s="1"/>
  <c r="G12" i="20"/>
  <c r="G12" i="29" s="1"/>
  <c r="G4" i="29" s="1"/>
  <c r="H12" i="20"/>
  <c r="H12" i="29" s="1"/>
  <c r="H3" i="29" s="1"/>
  <c r="I12" i="20"/>
  <c r="I12" i="29" s="1"/>
  <c r="I6" i="29" s="1"/>
  <c r="B12" i="20"/>
  <c r="C12" i="27"/>
  <c r="D12" i="27"/>
  <c r="E12" i="27"/>
  <c r="F12" i="27"/>
  <c r="G12" i="27"/>
  <c r="H12" i="27"/>
  <c r="I12" i="27"/>
  <c r="B12" i="27"/>
  <c r="J1" i="27"/>
  <c r="J12" i="27" l="1"/>
  <c r="J12" i="20"/>
  <c r="B12" i="29"/>
  <c r="J1" i="28"/>
  <c r="J12" i="28"/>
  <c r="D8" i="25"/>
  <c r="D7" i="25"/>
  <c r="D6" i="25"/>
  <c r="D5" i="25"/>
  <c r="D4" i="25"/>
  <c r="D3" i="25"/>
  <c r="D2" i="25"/>
  <c r="D1" i="25"/>
  <c r="C8" i="25"/>
  <c r="C7" i="25"/>
  <c r="C6" i="25"/>
  <c r="C5" i="25"/>
  <c r="C4" i="25"/>
  <c r="C3" i="25"/>
  <c r="C2" i="25"/>
  <c r="C1" i="25"/>
  <c r="J12" i="29" l="1"/>
  <c r="B9" i="29"/>
  <c r="J1" i="29" s="1"/>
  <c r="C11" i="25"/>
  <c r="D11" i="25"/>
  <c r="J1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  <charset val="238"/>
          </rPr>
          <t xml:space="preserve">A gyalogok </t>
        </r>
        <r>
          <rPr>
            <b/>
            <sz val="9"/>
            <color indexed="81"/>
            <rFont val="Tahoma"/>
            <family val="2"/>
            <charset val="238"/>
          </rPr>
          <t>ALAPÉRTÉKE</t>
        </r>
        <r>
          <rPr>
            <sz val="9"/>
            <color indexed="81"/>
            <rFont val="Tahoma"/>
            <family val="2"/>
            <charset val="238"/>
          </rPr>
          <t xml:space="preserve"> </t>
        </r>
        <r>
          <rPr>
            <i/>
            <u/>
            <sz val="9"/>
            <color indexed="81"/>
            <rFont val="Tahoma"/>
            <family val="2"/>
            <charset val="238"/>
          </rPr>
          <t>NEM TARTALMAZZA A VEZÉRRÉ VÁLTOZÁS LEHETŐSÉGÉNEK</t>
        </r>
        <r>
          <rPr>
            <sz val="9"/>
            <color indexed="81"/>
            <rFont val="Tahoma"/>
            <family val="2"/>
            <charset val="238"/>
          </rPr>
          <t xml:space="preserve"> "hozzáadott értékét"!</t>
        </r>
      </text>
    </comment>
    <comment ref="A1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Az egyes gyalogok ALAPÉRTÉKE</t>
        </r>
      </text>
    </comment>
    <comment ref="J1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Az egyes</t>
        </r>
        <r>
          <rPr>
            <sz val="9"/>
            <color indexed="81"/>
            <rFont val="Tahoma"/>
            <family val="2"/>
            <charset val="238"/>
          </rPr>
          <t xml:space="preserve"> - a, b, c, d, e, f, g, h -</t>
        </r>
        <r>
          <rPr>
            <b/>
            <sz val="9"/>
            <color indexed="81"/>
            <rFont val="Tahoma"/>
            <family val="2"/>
            <charset val="238"/>
          </rPr>
          <t xml:space="preserve"> gyalogok ALAPÉRTÉKEINEK  összege.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 xml:space="preserve">A gyalogok </t>
        </r>
        <r>
          <rPr>
            <b/>
            <sz val="9"/>
            <color indexed="81"/>
            <rFont val="Tahoma"/>
            <family val="2"/>
            <charset val="238"/>
          </rPr>
          <t>ALAPÉRTÉKE</t>
        </r>
        <r>
          <rPr>
            <sz val="9"/>
            <color indexed="81"/>
            <rFont val="Tahoma"/>
            <family val="2"/>
            <charset val="238"/>
          </rPr>
          <t xml:space="preserve"> </t>
        </r>
        <r>
          <rPr>
            <i/>
            <u/>
            <sz val="9"/>
            <color indexed="81"/>
            <rFont val="Tahoma"/>
            <family val="2"/>
            <charset val="238"/>
          </rPr>
          <t>NEM TARTALMAZZA A VEZÉRRÉ VÁLTOZÁS LEHETŐSÉGÉNEK</t>
        </r>
        <r>
          <rPr>
            <sz val="9"/>
            <color indexed="81"/>
            <rFont val="Tahoma"/>
            <family val="2"/>
            <charset val="238"/>
          </rPr>
          <t xml:space="preserve"> "hozzáadott értékét"!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Az egyes gyalogok ALAPÉRTÉKE</t>
        </r>
      </text>
    </comment>
    <comment ref="J1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Az egyes</t>
        </r>
        <r>
          <rPr>
            <sz val="9"/>
            <color indexed="81"/>
            <rFont val="Tahoma"/>
            <family val="2"/>
            <charset val="238"/>
          </rPr>
          <t xml:space="preserve"> - a, b, c, d, e, f, g, h -</t>
        </r>
        <r>
          <rPr>
            <b/>
            <sz val="9"/>
            <color indexed="81"/>
            <rFont val="Tahoma"/>
            <family val="2"/>
            <charset val="238"/>
          </rPr>
          <t xml:space="preserve"> gyalogok ALAPÉRTÉKEINEK  összege.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J1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A gyalogok </t>
        </r>
        <r>
          <rPr>
            <b/>
            <sz val="9"/>
            <color indexed="81"/>
            <rFont val="Tahoma"/>
            <family val="2"/>
            <charset val="238"/>
          </rPr>
          <t>TELJES ÉRTÉKE</t>
        </r>
        <r>
          <rPr>
            <sz val="9"/>
            <color indexed="81"/>
            <rFont val="Tahoma"/>
            <family val="2"/>
            <charset val="238"/>
          </rPr>
          <t xml:space="preserve"> </t>
        </r>
        <r>
          <rPr>
            <i/>
            <u/>
            <sz val="9"/>
            <color indexed="81"/>
            <rFont val="Tahoma"/>
            <family val="2"/>
            <charset val="238"/>
          </rPr>
          <t xml:space="preserve">MÁR </t>
        </r>
        <r>
          <rPr>
            <b/>
            <i/>
            <u/>
            <sz val="9"/>
            <color indexed="81"/>
            <rFont val="Tahoma"/>
            <family val="2"/>
            <charset val="238"/>
          </rPr>
          <t xml:space="preserve">TARTALMAZZA </t>
        </r>
        <r>
          <rPr>
            <i/>
            <u/>
            <sz val="9"/>
            <color indexed="81"/>
            <rFont val="Tahoma"/>
            <family val="2"/>
            <charset val="238"/>
          </rPr>
          <t>A VEZÉRRÉ VÁLTOZÁS LEHETŐSÉGÉNEK</t>
        </r>
        <r>
          <rPr>
            <sz val="9"/>
            <color indexed="81"/>
            <rFont val="Tahoma"/>
            <family val="2"/>
            <charset val="238"/>
          </rPr>
          <t xml:space="preserve"> "hozzáadott értékét"!</t>
        </r>
      </text>
    </comment>
    <comment ref="A1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38"/>
          </rPr>
          <t>Az egyes gyalogok ALAPÉRTÉKE</t>
        </r>
      </text>
    </comment>
    <comment ref="J1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38"/>
          </rPr>
          <t>Az egyes</t>
        </r>
        <r>
          <rPr>
            <sz val="9"/>
            <color indexed="81"/>
            <rFont val="Tahoma"/>
            <family val="2"/>
            <charset val="238"/>
          </rPr>
          <t xml:space="preserve"> - a, b, c, d, e, f, g, h -</t>
        </r>
        <r>
          <rPr>
            <b/>
            <sz val="9"/>
            <color indexed="81"/>
            <rFont val="Tahoma"/>
            <family val="2"/>
            <charset val="238"/>
          </rPr>
          <t xml:space="preserve"> gyalogok ALAPÉRTÉKEINEK  összege.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J1" authorId="0" shapeId="0" xr:uid="{00000000-0006-0000-0300-000001000000}">
      <text>
        <r>
          <rPr>
            <sz val="9"/>
            <color indexed="81"/>
            <rFont val="Tahoma"/>
            <family val="2"/>
            <charset val="238"/>
          </rPr>
          <t xml:space="preserve">A gyalogok </t>
        </r>
        <r>
          <rPr>
            <b/>
            <sz val="9"/>
            <color indexed="81"/>
            <rFont val="Tahoma"/>
            <family val="2"/>
            <charset val="238"/>
          </rPr>
          <t>TELJES ÉRTÉKE</t>
        </r>
        <r>
          <rPr>
            <sz val="9"/>
            <color indexed="81"/>
            <rFont val="Tahoma"/>
            <family val="2"/>
            <charset val="238"/>
          </rPr>
          <t xml:space="preserve"> </t>
        </r>
        <r>
          <rPr>
            <i/>
            <u/>
            <sz val="9"/>
            <color indexed="81"/>
            <rFont val="Tahoma"/>
            <family val="2"/>
            <charset val="238"/>
          </rPr>
          <t xml:space="preserve">MÁR </t>
        </r>
        <r>
          <rPr>
            <b/>
            <i/>
            <u/>
            <sz val="9"/>
            <color indexed="81"/>
            <rFont val="Tahoma"/>
            <family val="2"/>
            <charset val="238"/>
          </rPr>
          <t xml:space="preserve">TARTALMAZZA </t>
        </r>
        <r>
          <rPr>
            <i/>
            <u/>
            <sz val="9"/>
            <color indexed="81"/>
            <rFont val="Tahoma"/>
            <family val="2"/>
            <charset val="238"/>
          </rPr>
          <t>A VEZÉRRÉ VÁLTOZÁS LEHETŐSÉGÉNEK</t>
        </r>
        <r>
          <rPr>
            <sz val="9"/>
            <color indexed="81"/>
            <rFont val="Tahoma"/>
            <family val="2"/>
            <charset val="238"/>
          </rPr>
          <t xml:space="preserve"> "hozzáadott értékét"!</t>
        </r>
      </text>
    </comment>
    <comment ref="A1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Az egyes gyalogok ALAPÉRTÉKE</t>
        </r>
      </text>
    </comment>
    <comment ref="J1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Az egyes</t>
        </r>
        <r>
          <rPr>
            <sz val="9"/>
            <color indexed="81"/>
            <rFont val="Tahoma"/>
            <family val="2"/>
            <charset val="238"/>
          </rPr>
          <t xml:space="preserve"> - a, b, c, d, e, f, g, h -</t>
        </r>
        <r>
          <rPr>
            <b/>
            <sz val="9"/>
            <color indexed="81"/>
            <rFont val="Tahoma"/>
            <family val="2"/>
            <charset val="238"/>
          </rPr>
          <t xml:space="preserve"> gyalogok ALAPÉRTÉKEINEK  összege.</t>
        </r>
      </text>
    </comment>
  </commentList>
</comments>
</file>

<file path=xl/sharedStrings.xml><?xml version="1.0" encoding="utf-8"?>
<sst xmlns="http://schemas.openxmlformats.org/spreadsheetml/2006/main" count="74" uniqueCount="46">
  <si>
    <t>g</t>
  </si>
  <si>
    <t>a</t>
  </si>
  <si>
    <t>b</t>
  </si>
  <si>
    <t>c</t>
  </si>
  <si>
    <t>d</t>
  </si>
  <si>
    <t>e</t>
  </si>
  <si>
    <t>f</t>
  </si>
  <si>
    <t>h</t>
  </si>
  <si>
    <t>h2</t>
  </si>
  <si>
    <t>Alapállás</t>
  </si>
  <si>
    <t>g2</t>
  </si>
  <si>
    <t>a2</t>
  </si>
  <si>
    <t>b2</t>
  </si>
  <si>
    <t>c2</t>
  </si>
  <si>
    <t>d2</t>
  </si>
  <si>
    <t>e2</t>
  </si>
  <si>
    <t>f2</t>
  </si>
  <si>
    <t>S: Hf6</t>
  </si>
  <si>
    <t>V: d4</t>
  </si>
  <si>
    <r>
      <t xml:space="preserve">A 8 </t>
    </r>
    <r>
      <rPr>
        <b/>
        <i/>
        <sz val="9"/>
        <color theme="7" tint="-0.499984740745262"/>
        <rFont val="Arial CE"/>
        <charset val="238"/>
      </rPr>
      <t>SÖTÉT</t>
    </r>
    <r>
      <rPr>
        <b/>
        <sz val="9"/>
        <color theme="7" tint="-0.499984740745262"/>
        <rFont val="Arial CE"/>
        <charset val="238"/>
      </rPr>
      <t xml:space="preserve"> GYALOG ÜTÉSI</t>
    </r>
    <r>
      <rPr>
        <b/>
        <i/>
        <u/>
        <sz val="9"/>
        <color theme="7" tint="-0.499984740745262"/>
        <rFont val="Arial CE"/>
        <charset val="238"/>
      </rPr>
      <t>(1)</t>
    </r>
    <r>
      <rPr>
        <b/>
        <sz val="9"/>
        <color theme="7" tint="-0.499984740745262"/>
        <rFont val="Arial CE"/>
        <charset val="238"/>
      </rPr>
      <t xml:space="preserve"> és</t>
    </r>
    <r>
      <rPr>
        <b/>
        <i/>
        <u/>
        <sz val="9"/>
        <color theme="7" tint="-0.499984740745262"/>
        <rFont val="Arial CE"/>
        <charset val="238"/>
      </rPr>
      <t xml:space="preserve"> LÉPÉSI (1/2) </t>
    </r>
    <r>
      <rPr>
        <b/>
        <sz val="9"/>
        <color theme="7" tint="-0.499984740745262"/>
        <rFont val="Arial CE"/>
        <charset val="238"/>
      </rPr>
      <t>lehetőségei</t>
    </r>
    <r>
      <rPr>
        <sz val="9"/>
        <color theme="7" tint="-0.499984740745262"/>
        <rFont val="Arial CE"/>
        <charset val="238"/>
      </rPr>
      <t xml:space="preserve"> üres táblán</t>
    </r>
    <r>
      <rPr>
        <b/>
        <i/>
        <sz val="9"/>
        <color theme="7" tint="-0.499984740745262"/>
        <rFont val="Arial CE"/>
        <charset val="238"/>
      </rPr>
      <t xml:space="preserve"> külön-külön</t>
    </r>
    <r>
      <rPr>
        <sz val="9"/>
        <color theme="7" tint="-0.499984740745262"/>
        <rFont val="Arial CE"/>
        <charset val="238"/>
      </rPr>
      <t xml:space="preserve"> és</t>
    </r>
    <r>
      <rPr>
        <b/>
        <i/>
        <sz val="9"/>
        <color theme="7" tint="-0.499984740745262"/>
        <rFont val="Arial CE"/>
        <charset val="238"/>
      </rPr>
      <t xml:space="preserve"> összesítve</t>
    </r>
    <r>
      <rPr>
        <sz val="9"/>
        <color theme="7" tint="-0.499984740745262"/>
        <rFont val="Arial CE"/>
        <charset val="238"/>
      </rPr>
      <t xml:space="preserve"> (az alsó sor az egyes -</t>
    </r>
    <r>
      <rPr>
        <b/>
        <sz val="9"/>
        <color theme="7" tint="-0.499984740745262"/>
        <rFont val="Arial CE"/>
        <charset val="238"/>
      </rPr>
      <t xml:space="preserve"> a, b, c, d, e, f, g, h</t>
    </r>
    <r>
      <rPr>
        <sz val="9"/>
        <color theme="7" tint="-0.499984740745262"/>
        <rFont val="Arial CE"/>
        <charset val="238"/>
      </rPr>
      <t xml:space="preserve"> - gyalogok </t>
    </r>
    <r>
      <rPr>
        <b/>
        <i/>
        <sz val="9"/>
        <color theme="7" tint="-0.499984740745262"/>
        <rFont val="Arial CE"/>
        <charset val="238"/>
      </rPr>
      <t>ALAPÉRTÉKEIT</t>
    </r>
    <r>
      <rPr>
        <sz val="9"/>
        <color theme="7" tint="-0.499984740745262"/>
        <rFont val="Arial CE"/>
        <charset val="238"/>
      </rPr>
      <t xml:space="preserve"> jelenti):</t>
    </r>
  </si>
  <si>
    <r>
      <t xml:space="preserve">A 8 </t>
    </r>
    <r>
      <rPr>
        <b/>
        <i/>
        <sz val="9"/>
        <color theme="7" tint="-0.499984740745262"/>
        <rFont val="Arial CE"/>
        <charset val="238"/>
      </rPr>
      <t>VILÁGOS</t>
    </r>
    <r>
      <rPr>
        <b/>
        <sz val="9"/>
        <color theme="7" tint="-0.499984740745262"/>
        <rFont val="Arial CE"/>
        <charset val="238"/>
      </rPr>
      <t xml:space="preserve"> GYALOG ÜTÉSI</t>
    </r>
    <r>
      <rPr>
        <b/>
        <i/>
        <u/>
        <sz val="9"/>
        <color theme="7" tint="-0.499984740745262"/>
        <rFont val="Arial CE"/>
        <charset val="238"/>
      </rPr>
      <t>(1)</t>
    </r>
    <r>
      <rPr>
        <b/>
        <sz val="9"/>
        <color theme="7" tint="-0.499984740745262"/>
        <rFont val="Arial CE"/>
        <charset val="238"/>
      </rPr>
      <t xml:space="preserve"> és</t>
    </r>
    <r>
      <rPr>
        <b/>
        <i/>
        <u/>
        <sz val="9"/>
        <color theme="7" tint="-0.499984740745262"/>
        <rFont val="Arial CE"/>
        <charset val="238"/>
      </rPr>
      <t xml:space="preserve"> LÉPÉSI (1/2) </t>
    </r>
    <r>
      <rPr>
        <b/>
        <sz val="9"/>
        <color theme="7" tint="-0.499984740745262"/>
        <rFont val="Arial CE"/>
        <charset val="238"/>
      </rPr>
      <t>lehetőségei</t>
    </r>
    <r>
      <rPr>
        <sz val="9"/>
        <color theme="7" tint="-0.499984740745262"/>
        <rFont val="Arial CE"/>
        <charset val="238"/>
      </rPr>
      <t xml:space="preserve"> üres táblán</t>
    </r>
    <r>
      <rPr>
        <b/>
        <i/>
        <sz val="9"/>
        <color theme="7" tint="-0.499984740745262"/>
        <rFont val="Arial CE"/>
        <charset val="238"/>
      </rPr>
      <t xml:space="preserve"> külön-külön</t>
    </r>
    <r>
      <rPr>
        <sz val="9"/>
        <color theme="7" tint="-0.499984740745262"/>
        <rFont val="Arial CE"/>
        <charset val="238"/>
      </rPr>
      <t xml:space="preserve"> és</t>
    </r>
    <r>
      <rPr>
        <b/>
        <i/>
        <sz val="9"/>
        <color theme="7" tint="-0.499984740745262"/>
        <rFont val="Arial CE"/>
        <charset val="238"/>
      </rPr>
      <t xml:space="preserve"> összesítve</t>
    </r>
    <r>
      <rPr>
        <sz val="9"/>
        <color theme="7" tint="-0.499984740745262"/>
        <rFont val="Arial CE"/>
        <charset val="238"/>
      </rPr>
      <t xml:space="preserve"> (az alsó sor az egyes - a, b, c, d, e, f, g, h - gyalogok </t>
    </r>
    <r>
      <rPr>
        <b/>
        <i/>
        <sz val="9"/>
        <color theme="7" tint="-0.499984740745262"/>
        <rFont val="Arial CE"/>
        <charset val="238"/>
      </rPr>
      <t>ALAPÉRTÉKEIT</t>
    </r>
    <r>
      <rPr>
        <sz val="9"/>
        <color theme="7" tint="-0.499984740745262"/>
        <rFont val="Arial CE"/>
        <charset val="238"/>
      </rPr>
      <t xml:space="preserve"> jelenti):</t>
    </r>
  </si>
  <si>
    <t>A:</t>
  </si>
  <si>
    <r>
      <t xml:space="preserve">A 8 </t>
    </r>
    <r>
      <rPr>
        <i/>
        <sz val="9"/>
        <color theme="7" tint="-0.499984740745262"/>
        <rFont val="Arial CE"/>
        <charset val="238"/>
      </rPr>
      <t>VILÁGOS GYALOG</t>
    </r>
    <r>
      <rPr>
        <b/>
        <sz val="9"/>
        <color theme="7" tint="-0.499984740745262"/>
        <rFont val="Arial CE"/>
        <charset val="238"/>
      </rPr>
      <t xml:space="preserve"> </t>
    </r>
    <r>
      <rPr>
        <b/>
        <i/>
        <u/>
        <sz val="9"/>
        <color theme="7" tint="-0.499984740745262"/>
        <rFont val="Arial CE"/>
        <charset val="238"/>
      </rPr>
      <t>TELJES ÉRTÉKE</t>
    </r>
    <r>
      <rPr>
        <b/>
        <u/>
        <sz val="9"/>
        <color theme="7" tint="-0.499984740745262"/>
        <rFont val="Arial CE"/>
        <charset val="238"/>
      </rPr>
      <t xml:space="preserve">  ÜRES TÁBLÁN</t>
    </r>
    <r>
      <rPr>
        <b/>
        <sz val="9"/>
        <color theme="7" tint="-0.499984740745262"/>
        <rFont val="Arial CE"/>
        <charset val="238"/>
      </rPr>
      <t xml:space="preserve">, </t>
    </r>
    <r>
      <rPr>
        <b/>
        <i/>
        <sz val="9"/>
        <color theme="7" tint="-0.499984740745262"/>
        <rFont val="Arial CE"/>
        <charset val="238"/>
      </rPr>
      <t>külön-külön</t>
    </r>
    <r>
      <rPr>
        <sz val="9"/>
        <color theme="7" tint="-0.499984740745262"/>
        <rFont val="Arial CE"/>
        <charset val="238"/>
      </rPr>
      <t xml:space="preserve"> és</t>
    </r>
    <r>
      <rPr>
        <b/>
        <i/>
        <sz val="9"/>
        <color theme="7" tint="-0.499984740745262"/>
        <rFont val="Arial CE"/>
        <charset val="238"/>
      </rPr>
      <t xml:space="preserve"> összesítve IS</t>
    </r>
    <r>
      <rPr>
        <sz val="9"/>
        <color theme="7" tint="-0.499984740745262"/>
        <rFont val="Arial CE"/>
        <charset val="238"/>
      </rPr>
      <t xml:space="preserve"> (az alsó sor az egyes - a, b, c, d, e, f, g, h - gyalogok </t>
    </r>
    <r>
      <rPr>
        <b/>
        <i/>
        <sz val="9"/>
        <color theme="7" tint="-0.499984740745262"/>
        <rFont val="Arial CE"/>
        <charset val="238"/>
      </rPr>
      <t>ALAPÉRTÉKEIT</t>
    </r>
    <r>
      <rPr>
        <sz val="9"/>
        <color theme="7" tint="-0.499984740745262"/>
        <rFont val="Arial CE"/>
        <charset val="238"/>
      </rPr>
      <t xml:space="preserve"> jelenti):</t>
    </r>
  </si>
  <si>
    <r>
      <t>a VEZÉR (1456 pontos) értékének (</t>
    </r>
    <r>
      <rPr>
        <b/>
        <sz val="12"/>
        <color theme="1"/>
        <rFont val="Calibri"/>
        <family val="2"/>
        <charset val="238"/>
        <scheme val="minor"/>
      </rPr>
      <t>VÉ</t>
    </r>
    <r>
      <rPr>
        <sz val="12"/>
        <color theme="1"/>
        <rFont val="Calibri"/>
        <family val="2"/>
        <charset val="238"/>
        <scheme val="minor"/>
      </rPr>
      <t xml:space="preserve">) és az adott gyalog ALAPÉRTÉKE </t>
    </r>
    <r>
      <rPr>
        <i/>
        <sz val="12"/>
        <color theme="1"/>
        <rFont val="Calibri"/>
        <family val="2"/>
        <charset val="238"/>
        <scheme val="minor"/>
      </rPr>
      <t>különbségének</t>
    </r>
  </si>
  <si>
    <r>
      <t xml:space="preserve">A </t>
    </r>
    <r>
      <rPr>
        <b/>
        <sz val="12"/>
        <color theme="1"/>
        <rFont val="Calibri"/>
        <family val="2"/>
        <charset val="238"/>
        <scheme val="minor"/>
      </rPr>
      <t>gyalogok</t>
    </r>
    <r>
      <rPr>
        <sz val="12"/>
        <color theme="1"/>
        <rFont val="Calibri"/>
        <family val="2"/>
        <charset val="238"/>
        <scheme val="minor"/>
      </rPr>
      <t xml:space="preserve"> TELJES ÉRTÉKÉNEK (</t>
    </r>
    <r>
      <rPr>
        <b/>
        <sz val="12"/>
        <color theme="1"/>
        <rFont val="Calibri"/>
        <family val="2"/>
        <charset val="238"/>
        <scheme val="minor"/>
      </rPr>
      <t>gyTé</t>
    </r>
    <r>
      <rPr>
        <sz val="12"/>
        <color theme="1"/>
        <rFont val="Calibri"/>
        <family val="2"/>
        <charset val="238"/>
        <scheme val="minor"/>
      </rPr>
      <t>)meghatározásakor az adott gyalog ALAPÉRTÉKÉHEZ (</t>
    </r>
    <r>
      <rPr>
        <b/>
        <sz val="12"/>
        <color theme="1"/>
        <rFont val="Calibri"/>
        <family val="2"/>
        <charset val="238"/>
        <scheme val="minor"/>
      </rPr>
      <t>gyAé</t>
    </r>
    <r>
      <rPr>
        <sz val="12"/>
        <color theme="1"/>
        <rFont val="Calibri"/>
        <family val="2"/>
        <charset val="238"/>
        <scheme val="minor"/>
      </rPr>
      <t>) hozzáadom</t>
    </r>
  </si>
  <si>
    <r>
      <t>az adott gyalog által LEKÜZDENDÓ AKADÁLYOK (</t>
    </r>
    <r>
      <rPr>
        <b/>
        <sz val="12"/>
        <color theme="1"/>
        <rFont val="Calibri"/>
        <family val="2"/>
        <charset val="238"/>
        <scheme val="minor"/>
      </rPr>
      <t>gyLA</t>
    </r>
    <r>
      <rPr>
        <sz val="12"/>
        <color theme="1"/>
        <rFont val="Calibri"/>
        <family val="2"/>
        <charset val="238"/>
        <scheme val="minor"/>
      </rPr>
      <t xml:space="preserve">) száma 1-gyel növelt értékének </t>
    </r>
    <r>
      <rPr>
        <i/>
        <sz val="12"/>
        <color theme="1"/>
        <rFont val="Calibri"/>
        <family val="2"/>
        <charset val="238"/>
        <scheme val="minor"/>
      </rPr>
      <t>hányadosát:</t>
    </r>
  </si>
  <si>
    <t>gyTé=gyAé+(VÉ-GyAé)/(gyLA+1).</t>
  </si>
  <si>
    <r>
      <t>A gyalog tehát akkor válik Vezérré, ha a tört nevezője 1 lesz (</t>
    </r>
    <r>
      <rPr>
        <i/>
        <sz val="12"/>
        <color theme="1"/>
        <rFont val="Calibri"/>
        <family val="2"/>
        <charset val="238"/>
        <scheme val="minor"/>
      </rPr>
      <t>ha gyLA=0</t>
    </r>
    <r>
      <rPr>
        <sz val="12"/>
        <color theme="1"/>
        <rFont val="Calibri"/>
        <family val="2"/>
        <charset val="238"/>
        <scheme val="minor"/>
      </rPr>
      <t>), vagyis ha a gyalog leküzdi valamennyi akadályt.</t>
    </r>
  </si>
  <si>
    <t>A gyalognak útja során többféle akadályt kell leküzdenie.</t>
  </si>
  <si>
    <r>
      <rPr>
        <b/>
        <sz val="12"/>
        <color theme="1"/>
        <rFont val="Calibri"/>
        <family val="2"/>
        <charset val="238"/>
        <scheme val="minor"/>
      </rPr>
      <t xml:space="preserve">Üres tábla </t>
    </r>
    <r>
      <rPr>
        <sz val="12"/>
        <color theme="1"/>
        <rFont val="Calibri"/>
        <family val="2"/>
        <charset val="238"/>
        <scheme val="minor"/>
      </rPr>
      <t xml:space="preserve">esetén </t>
    </r>
    <r>
      <rPr>
        <i/>
        <sz val="12"/>
        <color theme="1"/>
        <rFont val="Calibri"/>
        <family val="2"/>
        <charset val="238"/>
        <scheme val="minor"/>
      </rPr>
      <t>ez az egyetlen</t>
    </r>
    <r>
      <rPr>
        <sz val="12"/>
        <color theme="1"/>
        <rFont val="Calibri"/>
        <family val="2"/>
        <charset val="238"/>
        <scheme val="minor"/>
      </rPr>
      <t xml:space="preserve"> akadály, vagyis </t>
    </r>
    <r>
      <rPr>
        <i/>
        <sz val="12"/>
        <color theme="1"/>
        <rFont val="Calibri"/>
        <family val="2"/>
        <charset val="238"/>
        <scheme val="minor"/>
      </rPr>
      <t xml:space="preserve">ekkor </t>
    </r>
    <r>
      <rPr>
        <i/>
        <u/>
        <sz val="12"/>
        <color theme="1"/>
        <rFont val="Calibri"/>
        <family val="2"/>
        <charset val="238"/>
        <scheme val="minor"/>
      </rPr>
      <t>GyLA=M,</t>
    </r>
    <r>
      <rPr>
        <sz val="12"/>
        <color theme="1"/>
        <rFont val="Calibri"/>
        <family val="2"/>
        <charset val="238"/>
        <scheme val="minor"/>
      </rPr>
      <t xml:space="preserve"> tehát ekkor </t>
    </r>
    <r>
      <rPr>
        <i/>
        <sz val="12"/>
        <color theme="1"/>
        <rFont val="Calibri"/>
        <family val="2"/>
        <charset val="238"/>
        <scheme val="minor"/>
      </rPr>
      <t>gyTé=gyAé+(VÉ-GyAé)/(M+1).</t>
    </r>
  </si>
  <si>
    <t>Bs</t>
  </si>
  <si>
    <t>gys</t>
  </si>
  <si>
    <t>Hs</t>
  </si>
  <si>
    <t>FSs</t>
  </si>
  <si>
    <t>FVv</t>
  </si>
  <si>
    <t>Hv</t>
  </si>
  <si>
    <r>
      <t xml:space="preserve">A 8 </t>
    </r>
    <r>
      <rPr>
        <i/>
        <sz val="9"/>
        <color theme="7" tint="-0.499984740745262"/>
        <rFont val="Arial CE"/>
        <charset val="238"/>
      </rPr>
      <t>VILÁGOS GYALOG</t>
    </r>
    <r>
      <rPr>
        <b/>
        <sz val="9"/>
        <color theme="7" tint="-0.499984740745262"/>
        <rFont val="Arial CE"/>
        <charset val="238"/>
      </rPr>
      <t xml:space="preserve"> </t>
    </r>
    <r>
      <rPr>
        <b/>
        <i/>
        <sz val="9"/>
        <color theme="7" tint="-0.499984740745262"/>
        <rFont val="Arial CE"/>
        <charset val="238"/>
      </rPr>
      <t>TELJES ÉRTÉKE</t>
    </r>
    <r>
      <rPr>
        <b/>
        <sz val="9"/>
        <color theme="7" tint="-0.499984740745262"/>
        <rFont val="Arial CE"/>
        <charset val="238"/>
      </rPr>
      <t xml:space="preserve"> RÉSZLEGESEN TELÍTETT TÁBLÁN, </t>
    </r>
    <r>
      <rPr>
        <b/>
        <i/>
        <sz val="9"/>
        <color theme="7" tint="-0.499984740745262"/>
        <rFont val="Arial CE"/>
        <charset val="238"/>
      </rPr>
      <t>külön-külön</t>
    </r>
    <r>
      <rPr>
        <sz val="9"/>
        <color theme="7" tint="-0.499984740745262"/>
        <rFont val="Arial CE"/>
        <charset val="238"/>
      </rPr>
      <t xml:space="preserve"> és</t>
    </r>
    <r>
      <rPr>
        <b/>
        <i/>
        <sz val="9"/>
        <color theme="7" tint="-0.499984740745262"/>
        <rFont val="Arial CE"/>
        <charset val="238"/>
      </rPr>
      <t xml:space="preserve"> összesítve IS</t>
    </r>
    <r>
      <rPr>
        <sz val="9"/>
        <color theme="7" tint="-0.499984740745262"/>
        <rFont val="Arial CE"/>
        <charset val="238"/>
      </rPr>
      <t xml:space="preserve"> (az alsó sor az egyes - a, b, c, d, e, f, g, h - gyalogok </t>
    </r>
    <r>
      <rPr>
        <b/>
        <i/>
        <sz val="9"/>
        <color theme="7" tint="-0.499984740745262"/>
        <rFont val="Arial CE"/>
        <charset val="238"/>
      </rPr>
      <t>ALAPÉRTÉKEIT</t>
    </r>
    <r>
      <rPr>
        <sz val="9"/>
        <color theme="7" tint="-0.499984740745262"/>
        <rFont val="Arial CE"/>
        <charset val="238"/>
      </rPr>
      <t xml:space="preserve"> jelenti):</t>
    </r>
  </si>
  <si>
    <r>
      <rPr>
        <b/>
        <u/>
        <sz val="12"/>
        <color theme="1"/>
        <rFont val="Calibri"/>
        <family val="2"/>
        <charset val="238"/>
        <scheme val="minor"/>
      </rPr>
      <t>2.</t>
    </r>
    <r>
      <rPr>
        <b/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charset val="238"/>
        <scheme val="minor"/>
      </rPr>
      <t>a gyalog előtt álló ELLENSÉGES BÁBUK száma (</t>
    </r>
    <r>
      <rPr>
        <b/>
        <sz val="12"/>
        <color theme="1"/>
        <rFont val="Calibri"/>
        <family val="2"/>
        <charset val="238"/>
        <scheme val="minor"/>
      </rPr>
      <t>EB</t>
    </r>
    <r>
      <rPr>
        <sz val="12"/>
        <color theme="1"/>
        <rFont val="Calibri"/>
        <family val="2"/>
        <charset val="238"/>
        <scheme val="minor"/>
      </rPr>
      <t>), amiket 2-szeres szorzóval veszek figyelembe az egyenletben (</t>
    </r>
    <r>
      <rPr>
        <i/>
        <u/>
        <sz val="12"/>
        <color theme="1"/>
        <rFont val="Calibri"/>
        <family val="2"/>
        <charset val="238"/>
        <scheme val="minor"/>
      </rPr>
      <t>EB*2</t>
    </r>
    <r>
      <rPr>
        <sz val="12"/>
        <color theme="1"/>
        <rFont val="Calibri"/>
        <family val="2"/>
        <charset val="238"/>
        <scheme val="minor"/>
      </rPr>
      <t>).</t>
    </r>
  </si>
  <si>
    <r>
      <rPr>
        <b/>
        <u/>
        <sz val="12"/>
        <color theme="1"/>
        <rFont val="Calibri"/>
        <family val="2"/>
        <charset val="238"/>
        <scheme val="minor"/>
      </rPr>
      <t>1.</t>
    </r>
    <r>
      <rPr>
        <b/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charset val="238"/>
        <scheme val="minor"/>
      </rPr>
      <t>a megteendő út hossza, az előtte lévő MEZŐK száma (</t>
    </r>
    <r>
      <rPr>
        <b/>
        <sz val="12"/>
        <color theme="1"/>
        <rFont val="Calibri"/>
        <family val="2"/>
        <charset val="238"/>
        <scheme val="minor"/>
      </rPr>
      <t>M</t>
    </r>
    <r>
      <rPr>
        <sz val="12"/>
        <color theme="1"/>
        <rFont val="Calibri"/>
        <family val="2"/>
        <charset val="238"/>
        <scheme val="minor"/>
      </rPr>
      <t>), amit az egyenletben 1-szeres szorzóval veszek figyelembe (</t>
    </r>
    <r>
      <rPr>
        <i/>
        <u/>
        <sz val="12"/>
        <color theme="1"/>
        <rFont val="Calibri"/>
        <family val="2"/>
        <charset val="238"/>
        <scheme val="minor"/>
      </rPr>
      <t>M</t>
    </r>
    <r>
      <rPr>
        <sz val="12"/>
        <color theme="1"/>
        <rFont val="Calibri"/>
        <family val="2"/>
        <charset val="238"/>
        <scheme val="minor"/>
      </rPr>
      <t>).</t>
    </r>
  </si>
  <si>
    <r>
      <rPr>
        <b/>
        <u/>
        <sz val="12"/>
        <color theme="1"/>
        <rFont val="Calibri"/>
        <family val="2"/>
        <charset val="238"/>
        <scheme val="minor"/>
      </rPr>
      <t>3.</t>
    </r>
    <r>
      <rPr>
        <b/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charset val="238"/>
        <scheme val="minor"/>
      </rPr>
      <t>a gyalog előtt álló BARÁTI BÁBUK száma (</t>
    </r>
    <r>
      <rPr>
        <b/>
        <sz val="12"/>
        <color theme="1"/>
        <rFont val="Calibri"/>
        <family val="2"/>
        <charset val="238"/>
        <scheme val="minor"/>
      </rPr>
      <t>BB</t>
    </r>
    <r>
      <rPr>
        <sz val="12"/>
        <color theme="1"/>
        <rFont val="Calibri"/>
        <family val="2"/>
        <charset val="238"/>
        <scheme val="minor"/>
      </rPr>
      <t>), amiket 1-szeres szorzóval veszek figyelembe az egyenletben (</t>
    </r>
    <r>
      <rPr>
        <i/>
        <u/>
        <sz val="12"/>
        <color theme="1"/>
        <rFont val="Calibri"/>
        <family val="2"/>
        <charset val="238"/>
        <scheme val="minor"/>
      </rPr>
      <t>BB</t>
    </r>
    <r>
      <rPr>
        <sz val="12"/>
        <color theme="1"/>
        <rFont val="Calibri"/>
        <family val="2"/>
        <charset val="238"/>
        <scheme val="minor"/>
      </rPr>
      <t>).</t>
    </r>
  </si>
  <si>
    <r>
      <rPr>
        <b/>
        <u/>
        <sz val="12"/>
        <color theme="1"/>
        <rFont val="Calibri"/>
        <family val="2"/>
        <charset val="238"/>
        <scheme val="minor"/>
      </rPr>
      <t>4.</t>
    </r>
    <r>
      <rPr>
        <b/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charset val="238"/>
        <scheme val="minor"/>
      </rPr>
      <t>a gyalog előtt álló mezők ELLENSÉGES ELLENŐRZÉSE (</t>
    </r>
    <r>
      <rPr>
        <b/>
        <sz val="12"/>
        <color theme="1"/>
        <rFont val="Calibri"/>
        <family val="2"/>
        <charset val="238"/>
        <scheme val="minor"/>
      </rPr>
      <t>EE</t>
    </r>
    <r>
      <rPr>
        <sz val="12"/>
        <color theme="1"/>
        <rFont val="Calibri"/>
        <family val="2"/>
        <charset val="238"/>
        <scheme val="minor"/>
      </rPr>
      <t>), amiket ugyan csak 1-szeres szorzóval veszek figyelembe (</t>
    </r>
    <r>
      <rPr>
        <i/>
        <u/>
        <sz val="12"/>
        <color theme="1"/>
        <rFont val="Calibri"/>
        <family val="2"/>
        <charset val="238"/>
        <scheme val="minor"/>
      </rPr>
      <t>EE</t>
    </r>
    <r>
      <rPr>
        <sz val="12"/>
        <color theme="1"/>
        <rFont val="Calibri"/>
        <family val="2"/>
        <charset val="238"/>
        <scheme val="minor"/>
      </rPr>
      <t>),</t>
    </r>
  </si>
  <si>
    <r>
      <t xml:space="preserve">de egy </t>
    </r>
    <r>
      <rPr>
        <i/>
        <sz val="12"/>
        <color theme="1"/>
        <rFont val="Calibri"/>
        <family val="2"/>
        <charset val="238"/>
        <scheme val="minor"/>
      </rPr>
      <t>ugyanazon mezőn több EE-t is</t>
    </r>
    <r>
      <rPr>
        <sz val="12"/>
        <color theme="1"/>
        <rFont val="Calibri"/>
        <family val="2"/>
        <charset val="238"/>
        <scheme val="minor"/>
      </rPr>
      <t xml:space="preserve"> (valamennyit) beszámítom az egyenletbe.</t>
    </r>
  </si>
  <si>
    <r>
      <t xml:space="preserve">A gyalogok által leküzdendő </t>
    </r>
    <r>
      <rPr>
        <i/>
        <sz val="12"/>
        <color theme="1"/>
        <rFont val="Calibri"/>
        <family val="2"/>
        <charset val="238"/>
        <scheme val="minor"/>
      </rPr>
      <t>további akadályok</t>
    </r>
    <r>
      <rPr>
        <sz val="12"/>
        <color theme="1"/>
        <rFont val="Calibri"/>
        <family val="2"/>
        <charset val="238"/>
        <scheme val="minor"/>
      </rPr>
      <t xml:space="preserve">, melyeknek ÖSSZEGE adja meg </t>
    </r>
    <r>
      <rPr>
        <b/>
        <sz val="12"/>
        <color theme="1"/>
        <rFont val="Calibri"/>
        <family val="2"/>
        <charset val="238"/>
        <scheme val="minor"/>
      </rPr>
      <t>GyLA</t>
    </r>
    <r>
      <rPr>
        <sz val="12"/>
        <color theme="1"/>
        <rFont val="Calibri"/>
        <family val="2"/>
        <charset val="238"/>
        <scheme val="minor"/>
      </rPr>
      <t xml:space="preserve"> teljes értékét.</t>
    </r>
  </si>
  <si>
    <t>A gyalogok TELJES ÉRTÉKÉT meghatározó TELJES EGYENLET tehát a következő:</t>
  </si>
  <si>
    <t>gyTé=gyAé+(VÉ-GyAé)/(M+EB*2+BB+EE+1).</t>
  </si>
  <si>
    <r>
      <rPr>
        <u/>
        <sz val="12"/>
        <color theme="1"/>
        <rFont val="Calibri"/>
        <family val="2"/>
        <charset val="238"/>
        <scheme val="minor"/>
      </rPr>
      <t>Megjegyzés: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i/>
        <sz val="12"/>
        <color theme="1"/>
        <rFont val="Calibri"/>
        <family val="2"/>
        <charset val="238"/>
        <scheme val="minor"/>
      </rPr>
      <t>az üres táblán ugyanezeken a helyeken álló gyalogok összértéke</t>
    </r>
    <r>
      <rPr>
        <b/>
        <i/>
        <sz val="12"/>
        <color theme="1"/>
        <rFont val="Calibri"/>
        <family val="2"/>
        <charset val="238"/>
        <scheme val="minor"/>
      </rPr>
      <t xml:space="preserve"> 4318</t>
    </r>
    <r>
      <rPr>
        <i/>
        <sz val="12"/>
        <color theme="1"/>
        <rFont val="Calibri"/>
        <family val="2"/>
        <charset val="238"/>
        <scheme val="minor"/>
      </rPr>
      <t xml:space="preserve"> pont volt.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</si>
</sst>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0.0"/>
    <numFmt numFmtId="166" formatCode="_-* #,##0\ _F_t_-;\-* #,##0\ _F_t_-;_-* &quot;-&quot;??\ _F_t_-;_-@_-"/>
  </numFmts>
  <fonts count="35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  <font>
      <b/>
      <sz val="12"/>
      <name val="Arial CE"/>
      <charset val="238"/>
    </font>
    <font>
      <b/>
      <sz val="12"/>
      <color theme="0"/>
      <name val="Arial CE"/>
      <charset val="238"/>
    </font>
    <font>
      <b/>
      <sz val="10"/>
      <color theme="0"/>
      <name val="Arial CE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u/>
      <sz val="12"/>
      <color rgb="FFFFFF00"/>
      <name val="Arial CE"/>
      <charset val="238"/>
    </font>
    <font>
      <b/>
      <sz val="9"/>
      <color theme="7" tint="-0.499984740745262"/>
      <name val="Arial CE"/>
      <charset val="238"/>
    </font>
    <font>
      <b/>
      <i/>
      <sz val="9"/>
      <color theme="7" tint="-0.499984740745262"/>
      <name val="Arial CE"/>
      <charset val="238"/>
    </font>
    <font>
      <b/>
      <i/>
      <u/>
      <sz val="9"/>
      <color theme="7" tint="-0.499984740745262"/>
      <name val="Arial CE"/>
      <charset val="238"/>
    </font>
    <font>
      <sz val="9"/>
      <color theme="7" tint="-0.499984740745262"/>
      <name val="Arial CE"/>
      <charset val="238"/>
    </font>
    <font>
      <b/>
      <sz val="13"/>
      <color theme="7" tint="-0.499984740745262"/>
      <name val="Calibri"/>
      <family val="2"/>
      <charset val="238"/>
      <scheme val="minor"/>
    </font>
    <font>
      <b/>
      <sz val="13"/>
      <color rgb="FFFFFF00"/>
      <name val="Calibri"/>
      <family val="2"/>
      <charset val="238"/>
      <scheme val="minor"/>
    </font>
    <font>
      <b/>
      <u/>
      <sz val="12"/>
      <color theme="7" tint="-0.499984740745262"/>
      <name val="Arial CE"/>
      <charset val="238"/>
    </font>
    <font>
      <i/>
      <sz val="9"/>
      <color theme="7" tint="-0.499984740745262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u/>
      <sz val="9"/>
      <color indexed="81"/>
      <name val="Tahoma"/>
      <family val="2"/>
      <charset val="238"/>
    </font>
    <font>
      <b/>
      <sz val="12"/>
      <color rgb="FFFFFF00"/>
      <name val="Arial CE"/>
      <charset val="238"/>
    </font>
    <font>
      <b/>
      <u/>
      <sz val="9"/>
      <color theme="7" tint="-0.499984740745262"/>
      <name val="Arial CE"/>
      <charset val="238"/>
    </font>
    <font>
      <b/>
      <i/>
      <u/>
      <sz val="9"/>
      <color indexed="81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u/>
      <sz val="12"/>
      <color theme="1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sz val="12"/>
      <color theme="7" tint="-0.499984740745262"/>
      <name val="Arial CE"/>
      <charset val="238"/>
    </font>
    <font>
      <b/>
      <u/>
      <sz val="11"/>
      <color rgb="FFFFFF00"/>
      <name val="Arial CE"/>
      <charset val="238"/>
    </font>
    <font>
      <b/>
      <sz val="11"/>
      <name val="Arial CE"/>
      <charset val="238"/>
    </font>
    <font>
      <b/>
      <sz val="13"/>
      <name val="Arial CE"/>
      <charset val="238"/>
    </font>
    <font>
      <b/>
      <sz val="13"/>
      <color theme="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1" fontId="4" fillId="3" borderId="0" xfId="1" applyNumberFormat="1" applyFont="1" applyFill="1" applyAlignment="1">
      <alignment horizontal="center"/>
    </xf>
    <xf numFmtId="1" fontId="0" fillId="0" borderId="0" xfId="0" applyNumberFormat="1"/>
    <xf numFmtId="1" fontId="6" fillId="0" borderId="0" xfId="0" applyNumberFormat="1" applyFont="1"/>
    <xf numFmtId="0" fontId="1" fillId="0" borderId="0" xfId="1"/>
    <xf numFmtId="166" fontId="8" fillId="3" borderId="0" xfId="4" applyNumberFormat="1" applyFont="1" applyFill="1" applyAlignment="1"/>
    <xf numFmtId="165" fontId="2" fillId="2" borderId="0" xfId="1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/>
    </xf>
    <xf numFmtId="165" fontId="13" fillId="2" borderId="0" xfId="0" applyNumberFormat="1" applyFont="1" applyFill="1"/>
    <xf numFmtId="165" fontId="14" fillId="3" borderId="0" xfId="0" applyNumberFormat="1" applyFont="1" applyFill="1"/>
    <xf numFmtId="166" fontId="15" fillId="2" borderId="0" xfId="4" applyNumberFormat="1" applyFont="1" applyFill="1" applyAlignment="1"/>
    <xf numFmtId="0" fontId="3" fillId="0" borderId="0" xfId="1" applyFont="1" applyAlignment="1">
      <alignment horizontal="center"/>
    </xf>
    <xf numFmtId="166" fontId="20" fillId="3" borderId="0" xfId="4" applyNumberFormat="1" applyFont="1" applyFill="1" applyAlignment="1"/>
    <xf numFmtId="1" fontId="2" fillId="2" borderId="0" xfId="1" applyNumberFormat="1" applyFont="1" applyFill="1" applyAlignment="1">
      <alignment horizontal="center"/>
    </xf>
    <xf numFmtId="1" fontId="5" fillId="3" borderId="0" xfId="1" applyNumberFormat="1" applyFont="1" applyFill="1" applyAlignment="1">
      <alignment horizontal="center"/>
    </xf>
    <xf numFmtId="0" fontId="25" fillId="0" borderId="0" xfId="0" applyFont="1"/>
    <xf numFmtId="0" fontId="28" fillId="0" borderId="0" xfId="0" applyFont="1"/>
    <xf numFmtId="0" fontId="27" fillId="0" borderId="0" xfId="0" applyFont="1"/>
    <xf numFmtId="166" fontId="30" fillId="2" borderId="0" xfId="4" applyNumberFormat="1" applyFont="1" applyFill="1" applyAlignment="1"/>
    <xf numFmtId="166" fontId="31" fillId="3" borderId="0" xfId="4" applyNumberFormat="1" applyFont="1" applyFill="1" applyAlignment="1"/>
    <xf numFmtId="0" fontId="32" fillId="0" borderId="0" xfId="1" applyFont="1" applyAlignment="1">
      <alignment horizontal="center"/>
    </xf>
    <xf numFmtId="1" fontId="33" fillId="2" borderId="0" xfId="1" applyNumberFormat="1" applyFont="1" applyFill="1" applyAlignment="1">
      <alignment horizontal="center"/>
    </xf>
    <xf numFmtId="1" fontId="34" fillId="3" borderId="0" xfId="1" applyNumberFormat="1" applyFont="1" applyFill="1" applyAlignment="1">
      <alignment horizontal="center"/>
    </xf>
    <xf numFmtId="165" fontId="34" fillId="3" borderId="0" xfId="1" applyNumberFormat="1" applyFont="1" applyFill="1" applyAlignment="1">
      <alignment horizontal="center"/>
    </xf>
    <xf numFmtId="165" fontId="33" fillId="2" borderId="0" xfId="1" applyNumberFormat="1" applyFont="1" applyFill="1" applyAlignment="1">
      <alignment horizontal="center"/>
    </xf>
    <xf numFmtId="0" fontId="29" fillId="0" borderId="0" xfId="0" applyFont="1"/>
    <xf numFmtId="0" fontId="9" fillId="2" borderId="0" xfId="1" applyFont="1" applyFill="1" applyAlignment="1">
      <alignment horizontal="center" wrapText="1"/>
    </xf>
  </cellXfs>
  <cellStyles count="5">
    <cellStyle name="Ezres" xfId="4" builtinId="3"/>
    <cellStyle name="Ezres 2" xfId="2" xr:uid="{00000000-0005-0000-0000-000001000000}"/>
    <cellStyle name="Normál" xfId="0" builtinId="0"/>
    <cellStyle name="Normál 2" xfId="1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F13" sqref="F13"/>
    </sheetView>
  </sheetViews>
  <sheetFormatPr defaultColWidth="3.59765625" defaultRowHeight="20" customHeight="1" x14ac:dyDescent="0.45"/>
  <cols>
    <col min="2" max="9" width="5.59765625" customWidth="1"/>
    <col min="10" max="10" width="8.73046875" customWidth="1"/>
  </cols>
  <sheetData>
    <row r="1" spans="1:10" ht="39" customHeight="1" x14ac:dyDescent="0.45">
      <c r="A1" s="30" t="s">
        <v>20</v>
      </c>
      <c r="B1" s="30"/>
      <c r="C1" s="30"/>
      <c r="D1" s="30"/>
      <c r="E1" s="30"/>
      <c r="F1" s="30"/>
      <c r="G1" s="30"/>
      <c r="H1" s="30"/>
      <c r="I1" s="30"/>
      <c r="J1" s="9">
        <f>SUM(B3:I10)</f>
        <v>280</v>
      </c>
    </row>
    <row r="2" spans="1:10" s="8" customFormat="1" ht="10.5" customHeight="1" x14ac:dyDescent="0.35"/>
    <row r="3" spans="1:10" ht="30" customHeight="1" x14ac:dyDescent="0.45">
      <c r="A3" s="24">
        <v>8</v>
      </c>
      <c r="B3" s="4">
        <v>21</v>
      </c>
      <c r="C3" s="5">
        <v>21</v>
      </c>
      <c r="D3" s="4">
        <v>21</v>
      </c>
      <c r="E3" s="5">
        <v>21</v>
      </c>
      <c r="F3" s="4">
        <v>21</v>
      </c>
      <c r="G3" s="5">
        <v>21</v>
      </c>
      <c r="H3" s="4">
        <v>21</v>
      </c>
      <c r="I3" s="5">
        <v>21</v>
      </c>
    </row>
    <row r="4" spans="1:10" ht="30" customHeight="1" x14ac:dyDescent="0.45">
      <c r="A4" s="24">
        <v>7</v>
      </c>
      <c r="B4" s="3">
        <v>1.5</v>
      </c>
      <c r="C4" s="2">
        <v>2.5</v>
      </c>
      <c r="D4" s="3">
        <v>2.5</v>
      </c>
      <c r="E4" s="2">
        <v>2.5</v>
      </c>
      <c r="F4" s="3">
        <v>2.5</v>
      </c>
      <c r="G4" s="2">
        <v>2.5</v>
      </c>
      <c r="H4" s="3">
        <v>2.5</v>
      </c>
      <c r="I4" s="2">
        <v>1.5</v>
      </c>
    </row>
    <row r="5" spans="1:10" ht="30" customHeight="1" x14ac:dyDescent="0.45">
      <c r="A5" s="24">
        <v>6</v>
      </c>
      <c r="B5" s="2">
        <v>1.5</v>
      </c>
      <c r="C5" s="3">
        <v>2.5</v>
      </c>
      <c r="D5" s="2">
        <v>2.5</v>
      </c>
      <c r="E5" s="3">
        <v>2.5</v>
      </c>
      <c r="F5" s="2">
        <v>2.5</v>
      </c>
      <c r="G5" s="3">
        <v>2.5</v>
      </c>
      <c r="H5" s="2">
        <v>2.5</v>
      </c>
      <c r="I5" s="3">
        <v>1.5</v>
      </c>
    </row>
    <row r="6" spans="1:10" ht="30" customHeight="1" x14ac:dyDescent="0.45">
      <c r="A6" s="24">
        <v>5</v>
      </c>
      <c r="B6" s="3">
        <v>1.5</v>
      </c>
      <c r="C6" s="2">
        <v>2.5</v>
      </c>
      <c r="D6" s="3">
        <v>2.5</v>
      </c>
      <c r="E6" s="2">
        <v>2.5</v>
      </c>
      <c r="F6" s="3">
        <v>2.5</v>
      </c>
      <c r="G6" s="2">
        <v>2.5</v>
      </c>
      <c r="H6" s="3">
        <v>2.5</v>
      </c>
      <c r="I6" s="2">
        <v>1.5</v>
      </c>
    </row>
    <row r="7" spans="1:10" ht="30" customHeight="1" x14ac:dyDescent="0.45">
      <c r="A7" s="24">
        <v>4</v>
      </c>
      <c r="B7" s="2">
        <v>1.5</v>
      </c>
      <c r="C7" s="3">
        <v>2.5</v>
      </c>
      <c r="D7" s="2">
        <v>2.5</v>
      </c>
      <c r="E7" s="3">
        <v>2.5</v>
      </c>
      <c r="F7" s="2">
        <v>2.5</v>
      </c>
      <c r="G7" s="3">
        <v>2.5</v>
      </c>
      <c r="H7" s="2">
        <v>2.5</v>
      </c>
      <c r="I7" s="3">
        <v>1.5</v>
      </c>
    </row>
    <row r="8" spans="1:10" ht="30" customHeight="1" x14ac:dyDescent="0.45">
      <c r="A8" s="24">
        <v>3</v>
      </c>
      <c r="B8" s="3">
        <v>1.5</v>
      </c>
      <c r="C8" s="2">
        <v>2.5</v>
      </c>
      <c r="D8" s="3">
        <v>2.5</v>
      </c>
      <c r="E8" s="2">
        <v>2.5</v>
      </c>
      <c r="F8" s="3">
        <v>2.5</v>
      </c>
      <c r="G8" s="2">
        <v>2.5</v>
      </c>
      <c r="H8" s="3">
        <v>2.5</v>
      </c>
      <c r="I8" s="2">
        <v>1.5</v>
      </c>
    </row>
    <row r="9" spans="1:10" ht="30" customHeight="1" x14ac:dyDescent="0.45">
      <c r="A9" s="24">
        <v>2</v>
      </c>
      <c r="B9" s="2">
        <v>2</v>
      </c>
      <c r="C9" s="3">
        <v>3</v>
      </c>
      <c r="D9" s="2">
        <v>3</v>
      </c>
      <c r="E9" s="3">
        <v>3</v>
      </c>
      <c r="F9" s="2">
        <v>3</v>
      </c>
      <c r="G9" s="3">
        <v>3</v>
      </c>
      <c r="H9" s="2">
        <v>3</v>
      </c>
      <c r="I9" s="3">
        <v>2</v>
      </c>
    </row>
    <row r="10" spans="1:10" ht="30" customHeight="1" x14ac:dyDescent="0.45">
      <c r="A10" s="24">
        <v>1</v>
      </c>
      <c r="B10" s="5"/>
      <c r="C10" s="4"/>
      <c r="D10" s="5"/>
      <c r="E10" s="4"/>
      <c r="F10" s="5"/>
      <c r="G10" s="4"/>
      <c r="H10" s="5"/>
      <c r="I10" s="4"/>
    </row>
    <row r="11" spans="1:10" ht="16.5" customHeight="1" x14ac:dyDescent="0.45">
      <c r="A11" s="1"/>
      <c r="B11" s="15" t="s">
        <v>1</v>
      </c>
      <c r="C11" s="15" t="s">
        <v>2</v>
      </c>
      <c r="D11" s="15" t="s">
        <v>3</v>
      </c>
      <c r="E11" s="15" t="s">
        <v>4</v>
      </c>
      <c r="F11" s="15" t="s">
        <v>5</v>
      </c>
      <c r="G11" s="15" t="s">
        <v>6</v>
      </c>
      <c r="H11" s="15" t="s">
        <v>0</v>
      </c>
      <c r="I11" s="15" t="s">
        <v>7</v>
      </c>
    </row>
    <row r="12" spans="1:10" ht="20" customHeight="1" x14ac:dyDescent="0.5">
      <c r="A12" s="16" t="s">
        <v>21</v>
      </c>
      <c r="B12" s="12">
        <f>SUM(B3:B10)</f>
        <v>30.5</v>
      </c>
      <c r="C12" s="12">
        <f t="shared" ref="C12:I12" si="0">SUM(C3:C10)</f>
        <v>36.5</v>
      </c>
      <c r="D12" s="12">
        <f t="shared" si="0"/>
        <v>36.5</v>
      </c>
      <c r="E12" s="12">
        <f t="shared" si="0"/>
        <v>36.5</v>
      </c>
      <c r="F12" s="12">
        <f t="shared" si="0"/>
        <v>36.5</v>
      </c>
      <c r="G12" s="12">
        <f t="shared" si="0"/>
        <v>36.5</v>
      </c>
      <c r="H12" s="12">
        <f t="shared" si="0"/>
        <v>36.5</v>
      </c>
      <c r="I12" s="12">
        <f t="shared" si="0"/>
        <v>30.5</v>
      </c>
      <c r="J12" s="9">
        <f>SUM(B12:I12)</f>
        <v>280</v>
      </c>
    </row>
  </sheetData>
  <mergeCells count="1">
    <mergeCell ref="A1:I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F13" sqref="F13"/>
    </sheetView>
  </sheetViews>
  <sheetFormatPr defaultColWidth="3.59765625" defaultRowHeight="20" customHeight="1" x14ac:dyDescent="0.45"/>
  <cols>
    <col min="2" max="9" width="5.59765625" customWidth="1"/>
    <col min="10" max="10" width="8.73046875" customWidth="1"/>
  </cols>
  <sheetData>
    <row r="1" spans="1:10" ht="39" customHeight="1" x14ac:dyDescent="0.45">
      <c r="A1" s="30" t="s">
        <v>19</v>
      </c>
      <c r="B1" s="30"/>
      <c r="C1" s="30"/>
      <c r="D1" s="30"/>
      <c r="E1" s="30"/>
      <c r="F1" s="30"/>
      <c r="G1" s="30"/>
      <c r="H1" s="30"/>
      <c r="I1" s="30"/>
      <c r="J1" s="9">
        <f>SUM(B3:I10)</f>
        <v>280</v>
      </c>
    </row>
    <row r="2" spans="1:10" s="8" customFormat="1" ht="10.5" customHeight="1" x14ac:dyDescent="0.35"/>
    <row r="3" spans="1:10" ht="30" customHeight="1" x14ac:dyDescent="0.45">
      <c r="A3" s="24">
        <v>8</v>
      </c>
      <c r="B3" s="4"/>
      <c r="C3" s="5"/>
      <c r="D3" s="4"/>
      <c r="E3" s="5"/>
      <c r="F3" s="4"/>
      <c r="G3" s="5"/>
      <c r="H3" s="4"/>
      <c r="I3" s="5"/>
    </row>
    <row r="4" spans="1:10" ht="30" customHeight="1" x14ac:dyDescent="0.45">
      <c r="A4" s="24">
        <v>7</v>
      </c>
      <c r="B4" s="3">
        <v>2</v>
      </c>
      <c r="C4" s="2">
        <v>3</v>
      </c>
      <c r="D4" s="3">
        <v>3</v>
      </c>
      <c r="E4" s="2">
        <v>3</v>
      </c>
      <c r="F4" s="3">
        <v>3</v>
      </c>
      <c r="G4" s="2">
        <v>3</v>
      </c>
      <c r="H4" s="3">
        <v>3</v>
      </c>
      <c r="I4" s="2">
        <v>2</v>
      </c>
    </row>
    <row r="5" spans="1:10" ht="30" customHeight="1" x14ac:dyDescent="0.45">
      <c r="A5" s="24">
        <v>6</v>
      </c>
      <c r="B5" s="2">
        <v>1.5</v>
      </c>
      <c r="C5" s="3">
        <v>2.5</v>
      </c>
      <c r="D5" s="2">
        <v>2.5</v>
      </c>
      <c r="E5" s="3">
        <v>2.5</v>
      </c>
      <c r="F5" s="2">
        <v>2.5</v>
      </c>
      <c r="G5" s="3">
        <v>2.5</v>
      </c>
      <c r="H5" s="2">
        <v>2.5</v>
      </c>
      <c r="I5" s="3">
        <v>1.5</v>
      </c>
    </row>
    <row r="6" spans="1:10" ht="30" customHeight="1" x14ac:dyDescent="0.45">
      <c r="A6" s="24">
        <v>5</v>
      </c>
      <c r="B6" s="3">
        <v>1.5</v>
      </c>
      <c r="C6" s="2">
        <v>2.5</v>
      </c>
      <c r="D6" s="3">
        <v>2.5</v>
      </c>
      <c r="E6" s="2">
        <v>2.5</v>
      </c>
      <c r="F6" s="3">
        <v>2.5</v>
      </c>
      <c r="G6" s="2">
        <v>2.5</v>
      </c>
      <c r="H6" s="3">
        <v>2.5</v>
      </c>
      <c r="I6" s="2">
        <v>1.5</v>
      </c>
    </row>
    <row r="7" spans="1:10" ht="30" customHeight="1" x14ac:dyDescent="0.45">
      <c r="A7" s="24">
        <v>4</v>
      </c>
      <c r="B7" s="2">
        <v>1.5</v>
      </c>
      <c r="C7" s="3">
        <v>2.5</v>
      </c>
      <c r="D7" s="2">
        <v>2.5</v>
      </c>
      <c r="E7" s="3">
        <v>2.5</v>
      </c>
      <c r="F7" s="2">
        <v>2.5</v>
      </c>
      <c r="G7" s="3">
        <v>2.5</v>
      </c>
      <c r="H7" s="2">
        <v>2.5</v>
      </c>
      <c r="I7" s="3">
        <v>1.5</v>
      </c>
    </row>
    <row r="8" spans="1:10" ht="30" customHeight="1" x14ac:dyDescent="0.45">
      <c r="A8" s="24">
        <v>3</v>
      </c>
      <c r="B8" s="3">
        <v>1.5</v>
      </c>
      <c r="C8" s="2">
        <v>2.5</v>
      </c>
      <c r="D8" s="3">
        <v>2.5</v>
      </c>
      <c r="E8" s="2">
        <v>2.5</v>
      </c>
      <c r="F8" s="3">
        <v>2.5</v>
      </c>
      <c r="G8" s="2">
        <v>2.5</v>
      </c>
      <c r="H8" s="3">
        <v>2.5</v>
      </c>
      <c r="I8" s="2">
        <v>1.5</v>
      </c>
    </row>
    <row r="9" spans="1:10" ht="30" customHeight="1" x14ac:dyDescent="0.45">
      <c r="A9" s="24">
        <v>2</v>
      </c>
      <c r="B9" s="2">
        <v>1.5</v>
      </c>
      <c r="C9" s="3">
        <v>2.5</v>
      </c>
      <c r="D9" s="2">
        <v>2.5</v>
      </c>
      <c r="E9" s="3">
        <v>2.5</v>
      </c>
      <c r="F9" s="2">
        <v>2.5</v>
      </c>
      <c r="G9" s="3">
        <v>2.5</v>
      </c>
      <c r="H9" s="2">
        <v>2.5</v>
      </c>
      <c r="I9" s="3">
        <v>1.5</v>
      </c>
    </row>
    <row r="10" spans="1:10" ht="30" customHeight="1" x14ac:dyDescent="0.45">
      <c r="A10" s="24">
        <v>1</v>
      </c>
      <c r="B10" s="5">
        <v>21</v>
      </c>
      <c r="C10" s="4">
        <v>21</v>
      </c>
      <c r="D10" s="5">
        <v>21</v>
      </c>
      <c r="E10" s="4">
        <v>21</v>
      </c>
      <c r="F10" s="5">
        <v>21</v>
      </c>
      <c r="G10" s="4">
        <v>21</v>
      </c>
      <c r="H10" s="5">
        <v>21</v>
      </c>
      <c r="I10" s="4">
        <v>21</v>
      </c>
    </row>
    <row r="11" spans="1:10" ht="16.5" customHeight="1" x14ac:dyDescent="0.45">
      <c r="A11" s="1"/>
      <c r="B11" s="15" t="s">
        <v>1</v>
      </c>
      <c r="C11" s="15" t="s">
        <v>2</v>
      </c>
      <c r="D11" s="15" t="s">
        <v>3</v>
      </c>
      <c r="E11" s="15" t="s">
        <v>4</v>
      </c>
      <c r="F11" s="15" t="s">
        <v>5</v>
      </c>
      <c r="G11" s="15" t="s">
        <v>6</v>
      </c>
      <c r="H11" s="15" t="s">
        <v>0</v>
      </c>
      <c r="I11" s="15" t="s">
        <v>7</v>
      </c>
    </row>
    <row r="12" spans="1:10" ht="20" customHeight="1" x14ac:dyDescent="0.5">
      <c r="A12" s="22" t="s">
        <v>21</v>
      </c>
      <c r="B12" s="13">
        <f>SUM(B3:B10)</f>
        <v>30.5</v>
      </c>
      <c r="C12" s="13">
        <f t="shared" ref="C12:I12" si="0">SUM(C3:C10)</f>
        <v>36.5</v>
      </c>
      <c r="D12" s="13">
        <f t="shared" si="0"/>
        <v>36.5</v>
      </c>
      <c r="E12" s="13">
        <f t="shared" si="0"/>
        <v>36.5</v>
      </c>
      <c r="F12" s="13">
        <f t="shared" si="0"/>
        <v>36.5</v>
      </c>
      <c r="G12" s="13">
        <f t="shared" si="0"/>
        <v>36.5</v>
      </c>
      <c r="H12" s="13">
        <f t="shared" si="0"/>
        <v>36.5</v>
      </c>
      <c r="I12" s="13">
        <f t="shared" si="0"/>
        <v>30.5</v>
      </c>
      <c r="J12" s="14">
        <f>SUM(B12:I12)</f>
        <v>280</v>
      </c>
    </row>
  </sheetData>
  <mergeCells count="1">
    <mergeCell ref="A1:I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abSelected="1" workbookViewId="0">
      <selection activeCell="U10" sqref="U10"/>
    </sheetView>
  </sheetViews>
  <sheetFormatPr defaultColWidth="3.59765625" defaultRowHeight="20" customHeight="1" x14ac:dyDescent="0.45"/>
  <cols>
    <col min="2" max="9" width="5.59765625" customWidth="1"/>
    <col min="10" max="10" width="9.33203125" customWidth="1"/>
  </cols>
  <sheetData>
    <row r="1" spans="1:11" ht="39" customHeight="1" x14ac:dyDescent="0.45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23">
        <f>SUM(B3:I10)</f>
        <v>4317.7928571428574</v>
      </c>
    </row>
    <row r="2" spans="1:11" s="8" customFormat="1" ht="10.5" customHeight="1" x14ac:dyDescent="0.35"/>
    <row r="3" spans="1:11" ht="30" customHeight="1" x14ac:dyDescent="0.5">
      <c r="A3" s="24">
        <v>8</v>
      </c>
      <c r="B3" s="17"/>
      <c r="C3" s="18"/>
      <c r="D3" s="17"/>
      <c r="E3" s="18"/>
      <c r="F3" s="17"/>
      <c r="G3" s="18"/>
      <c r="H3" s="17">
        <f>H$12+(1456-H$12)/(0+1)</f>
        <v>1456</v>
      </c>
      <c r="I3" s="18"/>
      <c r="K3" s="19" t="s">
        <v>24</v>
      </c>
    </row>
    <row r="4" spans="1:11" ht="30" customHeight="1" x14ac:dyDescent="0.5">
      <c r="A4" s="24">
        <v>7</v>
      </c>
      <c r="B4" s="11"/>
      <c r="C4" s="10"/>
      <c r="D4" s="11"/>
      <c r="E4" s="10"/>
      <c r="F4" s="11"/>
      <c r="G4" s="10">
        <f>G$12+(1456-G$12)/(1+1)</f>
        <v>746.25</v>
      </c>
      <c r="H4" s="11"/>
      <c r="I4" s="10"/>
      <c r="K4" s="19" t="s">
        <v>23</v>
      </c>
    </row>
    <row r="5" spans="1:11" ht="30" customHeight="1" x14ac:dyDescent="0.5">
      <c r="A5" s="24">
        <v>6</v>
      </c>
      <c r="B5" s="10"/>
      <c r="C5" s="11"/>
      <c r="D5" s="10"/>
      <c r="E5" s="11"/>
      <c r="F5" s="10">
        <f>F$12+(1456-F$12)/(2+1)</f>
        <v>509.66666666666669</v>
      </c>
      <c r="G5" s="11"/>
      <c r="H5" s="10"/>
      <c r="I5" s="11"/>
      <c r="K5" s="19" t="s">
        <v>25</v>
      </c>
    </row>
    <row r="6" spans="1:11" ht="30" customHeight="1" x14ac:dyDescent="0.5">
      <c r="A6" s="24">
        <v>5</v>
      </c>
      <c r="B6" s="11"/>
      <c r="C6" s="10"/>
      <c r="D6" s="11"/>
      <c r="E6" s="10">
        <f>E$12+(1456-E$12)/(3+1)</f>
        <v>391.375</v>
      </c>
      <c r="F6" s="11"/>
      <c r="G6" s="10"/>
      <c r="H6" s="11"/>
      <c r="I6" s="10">
        <f>I$12+(1456-I$12)/(3+1)</f>
        <v>386.875</v>
      </c>
      <c r="K6" s="20" t="s">
        <v>26</v>
      </c>
    </row>
    <row r="7" spans="1:11" ht="30" customHeight="1" x14ac:dyDescent="0.5">
      <c r="A7" s="24">
        <v>4</v>
      </c>
      <c r="B7" s="10"/>
      <c r="C7" s="11"/>
      <c r="D7" s="10">
        <f>D$12+(1456-D$12)/(4+1)</f>
        <v>320.39999999999998</v>
      </c>
      <c r="E7" s="11"/>
      <c r="F7" s="10"/>
      <c r="G7" s="11"/>
      <c r="H7" s="10"/>
      <c r="I7" s="11"/>
      <c r="K7" s="19" t="s">
        <v>27</v>
      </c>
    </row>
    <row r="8" spans="1:11" ht="30" customHeight="1" x14ac:dyDescent="0.5">
      <c r="A8" s="24">
        <v>3</v>
      </c>
      <c r="B8" s="11"/>
      <c r="C8" s="10">
        <f>C$12+(1456-C$12)/(5+1)</f>
        <v>273.08333333333337</v>
      </c>
      <c r="D8" s="11"/>
      <c r="E8" s="10"/>
      <c r="F8" s="11"/>
      <c r="G8" s="10"/>
      <c r="H8" s="11"/>
      <c r="I8" s="10"/>
      <c r="K8" s="21" t="s">
        <v>28</v>
      </c>
    </row>
    <row r="9" spans="1:11" ht="30" customHeight="1" x14ac:dyDescent="0.5">
      <c r="A9" s="24">
        <v>2</v>
      </c>
      <c r="B9" s="10">
        <f>B$12+(1456-B$12)/(6+1)</f>
        <v>234.14285714285714</v>
      </c>
      <c r="C9" s="11"/>
      <c r="D9" s="10"/>
      <c r="E9" s="11"/>
      <c r="F9" s="10"/>
      <c r="G9" s="11"/>
      <c r="H9" s="10"/>
      <c r="I9" s="11"/>
      <c r="K9" s="19" t="s">
        <v>38</v>
      </c>
    </row>
    <row r="10" spans="1:11" ht="30" customHeight="1" x14ac:dyDescent="0.5">
      <c r="A10" s="24">
        <v>1</v>
      </c>
      <c r="B10" s="18"/>
      <c r="C10" s="17"/>
      <c r="D10" s="18"/>
      <c r="E10" s="17"/>
      <c r="F10" s="18"/>
      <c r="G10" s="17"/>
      <c r="H10" s="18"/>
      <c r="I10" s="17"/>
      <c r="K10" s="19" t="s">
        <v>29</v>
      </c>
    </row>
    <row r="11" spans="1:11" ht="16.5" customHeight="1" x14ac:dyDescent="0.45">
      <c r="A11" s="1"/>
      <c r="B11" s="15" t="s">
        <v>1</v>
      </c>
      <c r="C11" s="15" t="s">
        <v>2</v>
      </c>
      <c r="D11" s="15" t="s">
        <v>3</v>
      </c>
      <c r="E11" s="15" t="s">
        <v>4</v>
      </c>
      <c r="F11" s="15" t="s">
        <v>5</v>
      </c>
      <c r="G11" s="15" t="s">
        <v>6</v>
      </c>
      <c r="H11" s="15" t="s">
        <v>0</v>
      </c>
      <c r="I11" s="15" t="s">
        <v>7</v>
      </c>
    </row>
    <row r="12" spans="1:11" ht="20" customHeight="1" x14ac:dyDescent="0.5">
      <c r="A12" s="16" t="s">
        <v>21</v>
      </c>
      <c r="B12" s="12">
        <f>gyv!B12</f>
        <v>30.5</v>
      </c>
      <c r="C12" s="12">
        <f>gyv!C12</f>
        <v>36.5</v>
      </c>
      <c r="D12" s="12">
        <f>gyv!D12</f>
        <v>36.5</v>
      </c>
      <c r="E12" s="12">
        <f>gyv!E12</f>
        <v>36.5</v>
      </c>
      <c r="F12" s="12">
        <f>gyv!F12</f>
        <v>36.5</v>
      </c>
      <c r="G12" s="12">
        <f>gyv!G12</f>
        <v>36.5</v>
      </c>
      <c r="H12" s="12">
        <f>gyv!H12</f>
        <v>36.5</v>
      </c>
      <c r="I12" s="12">
        <f>gyv!I12</f>
        <v>30.5</v>
      </c>
      <c r="J12" s="9">
        <f>SUM(B12:I12)</f>
        <v>280</v>
      </c>
    </row>
  </sheetData>
  <mergeCells count="1">
    <mergeCell ref="A1:I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A2" sqref="A2"/>
    </sheetView>
  </sheetViews>
  <sheetFormatPr defaultColWidth="3.59765625" defaultRowHeight="20" customHeight="1" x14ac:dyDescent="0.45"/>
  <cols>
    <col min="2" max="9" width="5.59765625" customWidth="1"/>
    <col min="10" max="10" width="9.33203125" customWidth="1"/>
  </cols>
  <sheetData>
    <row r="1" spans="1:11" ht="39" customHeight="1" x14ac:dyDescent="0.45">
      <c r="A1" s="30" t="s">
        <v>36</v>
      </c>
      <c r="B1" s="30"/>
      <c r="C1" s="30"/>
      <c r="D1" s="30"/>
      <c r="E1" s="30"/>
      <c r="F1" s="30"/>
      <c r="G1" s="30"/>
      <c r="H1" s="30"/>
      <c r="I1" s="30"/>
      <c r="J1" s="23">
        <f>SUM(B3:I10)</f>
        <v>3219.8251633986929</v>
      </c>
    </row>
    <row r="2" spans="1:11" s="8" customFormat="1" ht="10.5" customHeight="1" x14ac:dyDescent="0.35"/>
    <row r="3" spans="1:11" ht="30" customHeight="1" x14ac:dyDescent="0.5">
      <c r="A3" s="24">
        <v>8</v>
      </c>
      <c r="B3" s="25" t="s">
        <v>30</v>
      </c>
      <c r="C3" s="26" t="s">
        <v>32</v>
      </c>
      <c r="D3" s="25"/>
      <c r="E3" s="26"/>
      <c r="F3" s="25" t="s">
        <v>35</v>
      </c>
      <c r="G3" s="26" t="s">
        <v>33</v>
      </c>
      <c r="H3" s="17">
        <f>H$12+(1456-H$12)/(0+0*2+0+0+1)</f>
        <v>1456</v>
      </c>
      <c r="I3" s="26"/>
      <c r="K3" s="19" t="s">
        <v>42</v>
      </c>
    </row>
    <row r="4" spans="1:11" ht="30" customHeight="1" x14ac:dyDescent="0.5">
      <c r="A4" s="24">
        <v>7</v>
      </c>
      <c r="B4" s="27"/>
      <c r="C4" s="28"/>
      <c r="D4" s="27"/>
      <c r="E4" s="28"/>
      <c r="F4" s="27"/>
      <c r="G4" s="10">
        <f>G$12+(1456-G$12)/(1+1*2+0+0+1)</f>
        <v>391.375</v>
      </c>
      <c r="H4" s="27"/>
      <c r="I4" s="28"/>
      <c r="K4" s="19" t="s">
        <v>37</v>
      </c>
    </row>
    <row r="5" spans="1:11" ht="30" customHeight="1" x14ac:dyDescent="0.5">
      <c r="A5" s="24">
        <v>6</v>
      </c>
      <c r="B5" s="28"/>
      <c r="C5" s="27" t="s">
        <v>31</v>
      </c>
      <c r="D5" s="28" t="s">
        <v>34</v>
      </c>
      <c r="E5" s="27"/>
      <c r="F5" s="10">
        <f>F$12+(1456-F$12)/(2+0*2+1+1+1)</f>
        <v>320.39999999999998</v>
      </c>
      <c r="G5" s="27"/>
      <c r="H5" s="10"/>
      <c r="I5" s="27"/>
      <c r="K5" s="19" t="s">
        <v>39</v>
      </c>
    </row>
    <row r="6" spans="1:11" ht="30" customHeight="1" x14ac:dyDescent="0.5">
      <c r="A6" s="24">
        <v>5</v>
      </c>
      <c r="B6" s="27" t="s">
        <v>31</v>
      </c>
      <c r="C6" s="28"/>
      <c r="D6" s="27"/>
      <c r="E6" s="10">
        <f>E$12+(1456-E$12)/(3+0*2+0+2+1)</f>
        <v>273.08333333333337</v>
      </c>
      <c r="F6" s="27"/>
      <c r="G6" s="28"/>
      <c r="H6" s="27"/>
      <c r="I6" s="10">
        <f>I$12+(1456-I$12)/(3+0*2+0+1+1)</f>
        <v>315.60000000000002</v>
      </c>
      <c r="K6" s="19" t="s">
        <v>40</v>
      </c>
    </row>
    <row r="7" spans="1:11" ht="30" customHeight="1" x14ac:dyDescent="0.5">
      <c r="A7" s="24">
        <v>4</v>
      </c>
      <c r="B7" s="28"/>
      <c r="C7" s="27"/>
      <c r="D7" s="10">
        <f>D$12+(1456-D$12)/(4+0*2+1+3+1)</f>
        <v>194.22222222222223</v>
      </c>
      <c r="E7" s="27"/>
      <c r="F7" s="28"/>
      <c r="G7" s="27"/>
      <c r="H7" s="28"/>
      <c r="I7" s="27"/>
      <c r="K7" s="19" t="s">
        <v>41</v>
      </c>
    </row>
    <row r="8" spans="1:11" ht="30" customHeight="1" x14ac:dyDescent="0.5">
      <c r="A8" s="24">
        <v>3</v>
      </c>
      <c r="B8" s="27"/>
      <c r="C8" s="10">
        <f>C$12+(1456-C$12)/(5+2*2+0+2+1)</f>
        <v>154.79166666666669</v>
      </c>
      <c r="D8" s="27"/>
      <c r="E8" s="28"/>
      <c r="F8" s="27"/>
      <c r="G8" s="28"/>
      <c r="H8" s="27"/>
      <c r="I8" s="28"/>
      <c r="K8" s="21" t="s">
        <v>43</v>
      </c>
    </row>
    <row r="9" spans="1:11" ht="30" customHeight="1" x14ac:dyDescent="0.5">
      <c r="A9" s="24">
        <v>2</v>
      </c>
      <c r="B9" s="10">
        <f>B$12+(1456-B$12)/(6+2*2+0+6+1)</f>
        <v>114.35294117647059</v>
      </c>
      <c r="C9" s="27"/>
      <c r="D9" s="28"/>
      <c r="E9" s="27"/>
      <c r="F9" s="28"/>
      <c r="G9" s="27"/>
      <c r="H9" s="28"/>
      <c r="I9" s="27"/>
      <c r="K9" s="29" t="s">
        <v>44</v>
      </c>
    </row>
    <row r="10" spans="1:11" ht="30" customHeight="1" x14ac:dyDescent="0.5">
      <c r="A10" s="24">
        <v>1</v>
      </c>
      <c r="B10" s="26"/>
      <c r="C10" s="25"/>
      <c r="D10" s="26"/>
      <c r="E10" s="25"/>
      <c r="F10" s="26"/>
      <c r="G10" s="25"/>
      <c r="H10" s="26"/>
      <c r="I10" s="25"/>
      <c r="K10" s="19" t="s">
        <v>45</v>
      </c>
    </row>
    <row r="11" spans="1:11" ht="16.5" customHeight="1" x14ac:dyDescent="0.45">
      <c r="A11" s="1"/>
      <c r="B11" s="15" t="s">
        <v>1</v>
      </c>
      <c r="C11" s="15" t="s">
        <v>2</v>
      </c>
      <c r="D11" s="15" t="s">
        <v>3</v>
      </c>
      <c r="E11" s="15" t="s">
        <v>4</v>
      </c>
      <c r="F11" s="15" t="s">
        <v>5</v>
      </c>
      <c r="G11" s="15" t="s">
        <v>6</v>
      </c>
      <c r="H11" s="15" t="s">
        <v>0</v>
      </c>
      <c r="I11" s="15" t="s">
        <v>7</v>
      </c>
    </row>
    <row r="12" spans="1:11" ht="20" customHeight="1" x14ac:dyDescent="0.5">
      <c r="A12" s="16" t="s">
        <v>21</v>
      </c>
      <c r="B12" s="12">
        <f>gyv!B12</f>
        <v>30.5</v>
      </c>
      <c r="C12" s="12">
        <f>gyv!C12</f>
        <v>36.5</v>
      </c>
      <c r="D12" s="12">
        <f>gyv!D12</f>
        <v>36.5</v>
      </c>
      <c r="E12" s="12">
        <f>gyv!E12</f>
        <v>36.5</v>
      </c>
      <c r="F12" s="12">
        <f>gyv!F12</f>
        <v>36.5</v>
      </c>
      <c r="G12" s="12">
        <f>gyv!G12</f>
        <v>36.5</v>
      </c>
      <c r="H12" s="12">
        <f>gyv!H12</f>
        <v>36.5</v>
      </c>
      <c r="I12" s="12">
        <f>gyv!I12</f>
        <v>30.5</v>
      </c>
      <c r="J12" s="9">
        <f>SUM(B12:I12)</f>
        <v>280</v>
      </c>
    </row>
  </sheetData>
  <mergeCells count="1">
    <mergeCell ref="A1:I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C3" sqref="C3"/>
    </sheetView>
  </sheetViews>
  <sheetFormatPr defaultRowHeight="14.25" x14ac:dyDescent="0.45"/>
  <sheetData>
    <row r="1" spans="1:4" x14ac:dyDescent="0.45">
      <c r="A1" t="s">
        <v>9</v>
      </c>
      <c r="B1" t="s">
        <v>11</v>
      </c>
      <c r="C1" s="7">
        <f>$A$2+$A$3/($A$4+$A$5+$A$6*2+3)</f>
        <v>139</v>
      </c>
      <c r="D1" s="7">
        <f>$A$2+$A$3/($A$4+$A$5+$A$6*2+3)</f>
        <v>139</v>
      </c>
    </row>
    <row r="2" spans="1:4" x14ac:dyDescent="0.45">
      <c r="A2">
        <v>35</v>
      </c>
      <c r="B2" t="s">
        <v>12</v>
      </c>
      <c r="C2" s="7">
        <f>$A$2+$A$3/($A$4+$A$5+$A$6*2+4)</f>
        <v>132.06666666666666</v>
      </c>
      <c r="D2" s="7">
        <f>$A$2+$A$3/($A$4+$A$5+$A$6*2+4)</f>
        <v>132.06666666666666</v>
      </c>
    </row>
    <row r="3" spans="1:4" x14ac:dyDescent="0.45">
      <c r="A3">
        <v>1456</v>
      </c>
      <c r="B3" t="s">
        <v>13</v>
      </c>
      <c r="C3" s="7">
        <f>$A$2+$A$3/($A$4+$A$5+$A$6*2+5)</f>
        <v>126</v>
      </c>
      <c r="D3" s="7">
        <f>$A$2+$A$3/($A$4+$A$5+$A$6*2+5)</f>
        <v>126</v>
      </c>
    </row>
    <row r="4" spans="1:4" x14ac:dyDescent="0.45">
      <c r="A4">
        <v>6</v>
      </c>
      <c r="B4" t="s">
        <v>14</v>
      </c>
      <c r="C4" s="7">
        <f>$A$2+$A$3/($A$4+$A$5+$A$6*2+7)</f>
        <v>115.88888888888889</v>
      </c>
      <c r="D4" s="7">
        <f>$A$2+$A$3/($A$4-2+$A$5+$A$6*2+9)</f>
        <v>115.88888888888889</v>
      </c>
    </row>
    <row r="5" spans="1:4" x14ac:dyDescent="0.45">
      <c r="A5">
        <v>1</v>
      </c>
      <c r="B5" t="s">
        <v>15</v>
      </c>
      <c r="C5" s="7">
        <f>$A$2+$A$3/($A$4+$A$5+$A$6*2+7)</f>
        <v>115.88888888888889</v>
      </c>
      <c r="D5" s="7">
        <f>$A$2+$A$3/($A$4+$A$5+$A$6*2+8)</f>
        <v>111.63157894736842</v>
      </c>
    </row>
    <row r="6" spans="1:4" x14ac:dyDescent="0.45">
      <c r="A6">
        <v>2</v>
      </c>
      <c r="B6" t="s">
        <v>16</v>
      </c>
      <c r="C6" s="7">
        <f>$A$2+$A$3/($A$4+$A$5+$A$6*2+5)</f>
        <v>126</v>
      </c>
      <c r="D6" s="7">
        <f>$A$2+$A$3/($A$4+$A$5+($A$6+1)*2+5)</f>
        <v>115.88888888888889</v>
      </c>
    </row>
    <row r="7" spans="1:4" x14ac:dyDescent="0.45">
      <c r="B7" t="s">
        <v>10</v>
      </c>
      <c r="C7" s="7">
        <f>$A$2+$A$3/($A$4+$A$5+$A$6*2+4)</f>
        <v>132.06666666666666</v>
      </c>
      <c r="D7" s="7">
        <f>$A$2+$A$3/($A$4+$A$5+($A$6-1)*2+6)</f>
        <v>132.06666666666666</v>
      </c>
    </row>
    <row r="8" spans="1:4" x14ac:dyDescent="0.45">
      <c r="B8" t="s">
        <v>8</v>
      </c>
      <c r="C8" s="7">
        <f>$A$2+$A$3/($A$4+$A$5+$A$6*2+3)</f>
        <v>139</v>
      </c>
      <c r="D8" s="7">
        <f>$A$2+$A$3/($A$4+$A$5+$A$6*2+4)</f>
        <v>132.06666666666666</v>
      </c>
    </row>
    <row r="9" spans="1:4" x14ac:dyDescent="0.45">
      <c r="D9" t="s">
        <v>18</v>
      </c>
    </row>
    <row r="10" spans="1:4" x14ac:dyDescent="0.45">
      <c r="D10" t="s">
        <v>17</v>
      </c>
    </row>
    <row r="11" spans="1:4" x14ac:dyDescent="0.45">
      <c r="C11" s="6">
        <f>SUM(C1:C8)</f>
        <v>1025.911111111111</v>
      </c>
      <c r="D11" s="6">
        <f>SUM(D1:D8)</f>
        <v>1004.6093567251462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gyv</vt:lpstr>
      <vt:lpstr>gys</vt:lpstr>
      <vt:lpstr>gyTév1</vt:lpstr>
      <vt:lpstr>gytÉv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2023-12-19T09:51:52Z</dcterms:modified>
</cp:coreProperties>
</file>