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Cache/pivotCacheDefinition10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ESERCIZIO EXCEL 17_03_23\"/>
    </mc:Choice>
  </mc:AlternateContent>
  <xr:revisionPtr revIDLastSave="0" documentId="13_ncr:1_{A8CC61DA-544E-4DDA-9238-0A1C42DB62AB}" xr6:coauthVersionLast="47" xr6:coauthVersionMax="47" xr10:uidLastSave="{00000000-0000-0000-0000-000000000000}"/>
  <bookViews>
    <workbookView xWindow="-120" yWindow="-120" windowWidth="29040" windowHeight="15720" activeTab="6" xr2:uid="{FEBFDFF5-C7DF-4FEE-B397-0DED34440024}"/>
  </bookViews>
  <sheets>
    <sheet name="FATTURE" sheetId="1" r:id="rId1"/>
    <sheet name="FATTURAZIONE" sheetId="3" r:id="rId2"/>
    <sheet name="CLIENTI" sheetId="7" r:id="rId3"/>
    <sheet name="TARIFFA" sheetId="13" r:id="rId4"/>
    <sheet name="PIVOT" sheetId="12" r:id="rId5"/>
    <sheet name="MASCHERA" sheetId="2" r:id="rId6"/>
    <sheet name="DASHBOARD FATTURAZIONE" sheetId="5" r:id="rId7"/>
  </sheets>
  <definedNames>
    <definedName name="_xlnm._FilterDatabase" localSheetId="1" hidden="1">FATTURAZIONE!$M$1:$M$500</definedName>
    <definedName name="_xlcn.WorksheetConnection_FATTURAZIONE.xlsxCLIENTI1" hidden="1">CLIENTI[]</definedName>
    <definedName name="_xlcn.WorksheetConnection_FATTURAZIONE.xlsxFATTURE1" hidden="1">FATTURE[]</definedName>
    <definedName name="_xlcn.WorksheetConnection_FATTURAZIONE.xlsxTabella11" hidden="1">Tabella1[]</definedName>
    <definedName name="CLIENTE" localSheetId="1">FATTURAZIONE!$C$2:$C$500</definedName>
    <definedName name="CLIENTE">FATTURE!$C$2:$C$500</definedName>
    <definedName name="DATA_FATTURA" localSheetId="1">FATTURAZIONE!$B$2:$B$500</definedName>
    <definedName name="DATA_FATTURA">FATTURE!$B$2:$B$500</definedName>
    <definedName name="DATA_SCADENZA" localSheetId="1">FATTURAZIONE!$E$2:$E$500</definedName>
    <definedName name="DATA_SCADENZA">FATTURE!$E$2:$E$500</definedName>
    <definedName name="DatiEsterni_1" localSheetId="2" hidden="1">'CLIENTI'!$A$1:$D$9</definedName>
    <definedName name="DatiEsterni_1" localSheetId="1" hidden="1">FATTURAZIONE!$A$1:$I$500</definedName>
    <definedName name="DatiEsterni_2" localSheetId="3" hidden="1">TARIFFA!$A$1:$B$5</definedName>
    <definedName name="FiltroDati_STATO">#N/A</definedName>
    <definedName name="IMPORTO_NETTO" localSheetId="1">FATTURAZIONE!$F$2:$F$500</definedName>
    <definedName name="IMPORTO_NETTO">FATTURE!$F$2:$F$500</definedName>
    <definedName name="IVA" localSheetId="1">FATTURAZIONE!$G$2:$G$500</definedName>
    <definedName name="IVA">FATTURE!$G$2:$G$500</definedName>
    <definedName name="LORDO">FATTURE!$H$2:$H$500</definedName>
    <definedName name="LORDO_DI_IMPORTO">FATTURAZIONE!$H$2:$H$500</definedName>
    <definedName name="N°_FATTURA" localSheetId="1">FATTURAZIONE!$A$2:$A$500</definedName>
    <definedName name="N°_FATTURA">FATTURE!$A$2:$A$500</definedName>
    <definedName name="OGGETTO" localSheetId="1">FATTURAZIONE!$D$2:$D$500</definedName>
    <definedName name="OGGETTO">FATTURE!$D$2:$D$500</definedName>
    <definedName name="SequenzaTemporale_DATA_SCADENZA">#N/A</definedName>
    <definedName name="STATO">FATTURAZIONE!$J$2:$J$500</definedName>
  </definedNames>
  <calcPr calcId="191029"/>
  <pivotCaches>
    <pivotCache cacheId="0" r:id="rId8"/>
  </pivotCaches>
  <extLst>
    <ext xmlns:x14="http://schemas.microsoft.com/office/spreadsheetml/2009/9/main" uri="{876F7934-8845-4945-9796-88D515C7AA90}">
      <x14:pivotCaches>
        <pivotCache cacheId="1" r:id="rId9"/>
      </x14:pivotCaches>
    </ex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306" r:id="rId11"/>
        <pivotCache cacheId="309" r:id="rId12"/>
        <pivotCache cacheId="312" r:id="rId13"/>
        <pivotCache cacheId="315" r:id="rId14"/>
        <pivotCache cacheId="318" r:id="rId15"/>
        <pivotCache cacheId="321" r:id="rId16"/>
        <pivotCache cacheId="324" r:id="rId17"/>
      </x15:pivotCaches>
    </ext>
    <ext xmlns:x15="http://schemas.microsoft.com/office/spreadsheetml/2010/11/main" uri="{983426D0-5260-488c-9760-48F4B6AC55F4}">
      <x15:pivotTableReferences>
        <x15:pivotTableReference r:id="rId18"/>
        <x15:pivotTableReference r:id="rId19"/>
        <x15:pivotTableReference r:id="rId20"/>
        <x15:pivotTableReference r:id="rId21"/>
        <x15:pivotTableReference r:id="rId22"/>
        <x15:pivotTableReference r:id="rId23"/>
        <x15:pivotTableReference r:id="rId24"/>
      </x15:pivotTableReferences>
    </ext>
    <ext xmlns:x15="http://schemas.microsoft.com/office/spreadsheetml/2010/11/main" uri="{A2CB5862-8E78-49c6-8D9D-AF26E26ADB89}">
      <x15:timelineCachePivotCaches>
        <pivotCache cacheId="9" r:id="rId25"/>
      </x15:timelineCachePivotCaches>
    </ext>
    <ext xmlns:x15="http://schemas.microsoft.com/office/spreadsheetml/2010/11/main" uri="{D0CA8CA8-9F24-4464-BF8E-62219DCF47F9}">
      <x15:timelineCacheRefs>
        <x15:timelineCacheRef r:id="rId2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1" name="Tabella1" connection="WorksheetConnection_FATTURAZIONE.xlsx!Tabella1"/>
          <x15:modelTable id="FATTURE" name="FATTURE" connection="WorksheetConnection_FATTURAZIONE.xlsx!FATTURE"/>
          <x15:modelTable id="CLIENTI" name="CLIENTI" connection="WorksheetConnection_FATTURAZIONE.xlsx!CLIENTI"/>
        </x15:modelTables>
        <x15:modelRelationships>
          <x15:modelRelationship fromTable="FATTURE" fromColumn="CLIENTE" toTable="CLIENTI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G2" i="1"/>
  <c r="H2" i="1" s="1"/>
  <c r="G3" i="1"/>
  <c r="H3" i="1"/>
  <c r="G4" i="1"/>
  <c r="H4" i="1"/>
  <c r="G5" i="1"/>
  <c r="H5" i="1"/>
  <c r="G6" i="1"/>
  <c r="H6" i="1" s="1"/>
  <c r="G7" i="1"/>
  <c r="H7" i="1"/>
  <c r="G8" i="1"/>
  <c r="H8" i="1"/>
  <c r="G9" i="1"/>
  <c r="H9" i="1"/>
  <c r="G10" i="1"/>
  <c r="H10" i="1" s="1"/>
  <c r="G11" i="1"/>
  <c r="H11" i="1"/>
  <c r="G12" i="1"/>
  <c r="H12" i="1"/>
  <c r="G13" i="1"/>
  <c r="H13" i="1"/>
  <c r="G14" i="1"/>
  <c r="H14" i="1" s="1"/>
  <c r="G15" i="1"/>
  <c r="H15" i="1"/>
  <c r="G16" i="1"/>
  <c r="H16" i="1"/>
  <c r="G17" i="1"/>
  <c r="H17" i="1"/>
  <c r="G18" i="1"/>
  <c r="H18" i="1" s="1"/>
  <c r="G19" i="1"/>
  <c r="H19" i="1"/>
  <c r="G20" i="1"/>
  <c r="H20" i="1"/>
  <c r="G21" i="1"/>
  <c r="H21" i="1"/>
  <c r="G22" i="1"/>
  <c r="H22" i="1" s="1"/>
  <c r="G23" i="1"/>
  <c r="H23" i="1"/>
  <c r="G24" i="1"/>
  <c r="H24" i="1"/>
  <c r="G25" i="1"/>
  <c r="H25" i="1"/>
  <c r="G26" i="1"/>
  <c r="H26" i="1" s="1"/>
  <c r="G27" i="1"/>
  <c r="H27" i="1"/>
  <c r="G28" i="1"/>
  <c r="H28" i="1"/>
  <c r="G29" i="1"/>
  <c r="H29" i="1"/>
  <c r="G30" i="1"/>
  <c r="H30" i="1" s="1"/>
  <c r="G31" i="1"/>
  <c r="H31" i="1"/>
  <c r="G32" i="1"/>
  <c r="H32" i="1"/>
  <c r="G33" i="1"/>
  <c r="H33" i="1"/>
  <c r="G34" i="1"/>
  <c r="H34" i="1" s="1"/>
  <c r="G35" i="1"/>
  <c r="H35" i="1"/>
  <c r="G36" i="1"/>
  <c r="H36" i="1"/>
  <c r="G37" i="1"/>
  <c r="H37" i="1"/>
  <c r="G38" i="1"/>
  <c r="H38" i="1" s="1"/>
  <c r="G39" i="1"/>
  <c r="H39" i="1"/>
  <c r="G40" i="1"/>
  <c r="H40" i="1"/>
  <c r="G41" i="1"/>
  <c r="H41" i="1"/>
  <c r="G42" i="1"/>
  <c r="H42" i="1" s="1"/>
  <c r="G43" i="1"/>
  <c r="H43" i="1"/>
  <c r="G44" i="1"/>
  <c r="H44" i="1"/>
  <c r="G45" i="1"/>
  <c r="H45" i="1"/>
  <c r="G46" i="1"/>
  <c r="H46" i="1" s="1"/>
  <c r="G47" i="1"/>
  <c r="H47" i="1"/>
  <c r="G48" i="1"/>
  <c r="H48" i="1"/>
  <c r="G49" i="1"/>
  <c r="H49" i="1"/>
  <c r="G50" i="1"/>
  <c r="H50" i="1" s="1"/>
  <c r="G51" i="1"/>
  <c r="H51" i="1"/>
  <c r="G52" i="1"/>
  <c r="H52" i="1"/>
  <c r="G53" i="1"/>
  <c r="H53" i="1"/>
  <c r="G54" i="1"/>
  <c r="H54" i="1" s="1"/>
  <c r="G55" i="1"/>
  <c r="H55" i="1"/>
  <c r="G56" i="1"/>
  <c r="H56" i="1"/>
  <c r="G57" i="1"/>
  <c r="H57" i="1"/>
  <c r="G58" i="1"/>
  <c r="H58" i="1" s="1"/>
  <c r="G59" i="1"/>
  <c r="H59" i="1"/>
  <c r="G60" i="1"/>
  <c r="H60" i="1"/>
  <c r="G61" i="1"/>
  <c r="H61" i="1"/>
  <c r="G62" i="1"/>
  <c r="H62" i="1" s="1"/>
  <c r="G63" i="1"/>
  <c r="H63" i="1"/>
  <c r="G64" i="1"/>
  <c r="H64" i="1"/>
  <c r="G65" i="1"/>
  <c r="H65" i="1"/>
  <c r="G66" i="1"/>
  <c r="H66" i="1" s="1"/>
  <c r="G67" i="1"/>
  <c r="H67" i="1"/>
  <c r="G68" i="1"/>
  <c r="H68" i="1"/>
  <c r="G69" i="1"/>
  <c r="H69" i="1"/>
  <c r="G70" i="1"/>
  <c r="H70" i="1" s="1"/>
  <c r="G71" i="1"/>
  <c r="H71" i="1"/>
  <c r="G72" i="1"/>
  <c r="H72" i="1"/>
  <c r="G73" i="1"/>
  <c r="H73" i="1"/>
  <c r="G74" i="1"/>
  <c r="H74" i="1" s="1"/>
  <c r="G75" i="1"/>
  <c r="H75" i="1"/>
  <c r="G76" i="1"/>
  <c r="H76" i="1"/>
  <c r="G77" i="1"/>
  <c r="H77" i="1"/>
  <c r="G78" i="1"/>
  <c r="H78" i="1" s="1"/>
  <c r="G79" i="1"/>
  <c r="H79" i="1"/>
  <c r="G80" i="1"/>
  <c r="H80" i="1"/>
  <c r="G81" i="1"/>
  <c r="H81" i="1"/>
  <c r="G82" i="1"/>
  <c r="H82" i="1" s="1"/>
  <c r="G83" i="1"/>
  <c r="H83" i="1"/>
  <c r="G84" i="1"/>
  <c r="H84" i="1"/>
  <c r="G85" i="1"/>
  <c r="H85" i="1"/>
  <c r="G86" i="1"/>
  <c r="H86" i="1" s="1"/>
  <c r="G87" i="1"/>
  <c r="H87" i="1"/>
  <c r="G88" i="1"/>
  <c r="H88" i="1"/>
  <c r="G89" i="1"/>
  <c r="H89" i="1"/>
  <c r="G90" i="1"/>
  <c r="H90" i="1" s="1"/>
  <c r="G91" i="1"/>
  <c r="H91" i="1"/>
  <c r="G92" i="1"/>
  <c r="H92" i="1"/>
  <c r="G93" i="1"/>
  <c r="H93" i="1"/>
  <c r="G94" i="1"/>
  <c r="H94" i="1" s="1"/>
  <c r="G95" i="1"/>
  <c r="H95" i="1"/>
  <c r="G96" i="1"/>
  <c r="H96" i="1"/>
  <c r="G97" i="1"/>
  <c r="H97" i="1"/>
  <c r="G98" i="1"/>
  <c r="H98" i="1" s="1"/>
  <c r="G99" i="1"/>
  <c r="H99" i="1"/>
  <c r="G100" i="1"/>
  <c r="H100" i="1"/>
  <c r="G101" i="1"/>
  <c r="H101" i="1"/>
  <c r="G102" i="1"/>
  <c r="H102" i="1" s="1"/>
  <c r="G103" i="1"/>
  <c r="H103" i="1"/>
  <c r="G104" i="1"/>
  <c r="H104" i="1"/>
  <c r="G105" i="1"/>
  <c r="H105" i="1"/>
  <c r="G106" i="1"/>
  <c r="H106" i="1" s="1"/>
  <c r="G107" i="1"/>
  <c r="H107" i="1"/>
  <c r="G108" i="1"/>
  <c r="H108" i="1"/>
  <c r="G109" i="1"/>
  <c r="H109" i="1"/>
  <c r="G110" i="1"/>
  <c r="H110" i="1" s="1"/>
  <c r="G111" i="1"/>
  <c r="H111" i="1"/>
  <c r="G112" i="1"/>
  <c r="H112" i="1"/>
  <c r="G113" i="1"/>
  <c r="H113" i="1"/>
  <c r="G114" i="1"/>
  <c r="H114" i="1" s="1"/>
  <c r="G115" i="1"/>
  <c r="H115" i="1"/>
  <c r="G116" i="1"/>
  <c r="H116" i="1"/>
  <c r="G117" i="1"/>
  <c r="H117" i="1"/>
  <c r="G118" i="1"/>
  <c r="H118" i="1" s="1"/>
  <c r="G119" i="1"/>
  <c r="H119" i="1"/>
  <c r="G120" i="1"/>
  <c r="H120" i="1"/>
  <c r="G121" i="1"/>
  <c r="H121" i="1"/>
  <c r="G122" i="1"/>
  <c r="H122" i="1" s="1"/>
  <c r="G123" i="1"/>
  <c r="H123" i="1"/>
  <c r="G124" i="1"/>
  <c r="H124" i="1"/>
  <c r="G125" i="1"/>
  <c r="H125" i="1"/>
  <c r="G126" i="1"/>
  <c r="H126" i="1" s="1"/>
  <c r="G127" i="1"/>
  <c r="H127" i="1"/>
  <c r="G128" i="1"/>
  <c r="H128" i="1"/>
  <c r="G129" i="1"/>
  <c r="H129" i="1"/>
  <c r="G130" i="1"/>
  <c r="H130" i="1" s="1"/>
  <c r="G131" i="1"/>
  <c r="H131" i="1"/>
  <c r="G132" i="1"/>
  <c r="H132" i="1"/>
  <c r="G133" i="1"/>
  <c r="H133" i="1"/>
  <c r="G134" i="1"/>
  <c r="H134" i="1" s="1"/>
  <c r="G135" i="1"/>
  <c r="H135" i="1"/>
  <c r="G136" i="1"/>
  <c r="H136" i="1"/>
  <c r="G137" i="1"/>
  <c r="H137" i="1"/>
  <c r="G138" i="1"/>
  <c r="H138" i="1" s="1"/>
  <c r="G139" i="1"/>
  <c r="H139" i="1"/>
  <c r="G140" i="1"/>
  <c r="H140" i="1"/>
  <c r="G141" i="1"/>
  <c r="H141" i="1"/>
  <c r="G142" i="1"/>
  <c r="H142" i="1" s="1"/>
  <c r="G143" i="1"/>
  <c r="H143" i="1"/>
  <c r="G144" i="1"/>
  <c r="H144" i="1"/>
  <c r="G145" i="1"/>
  <c r="H145" i="1"/>
  <c r="G146" i="1"/>
  <c r="H146" i="1" s="1"/>
  <c r="G147" i="1"/>
  <c r="H147" i="1"/>
  <c r="G148" i="1"/>
  <c r="H148" i="1"/>
  <c r="G149" i="1"/>
  <c r="H149" i="1"/>
  <c r="G150" i="1"/>
  <c r="H150" i="1" s="1"/>
  <c r="G151" i="1"/>
  <c r="H151" i="1"/>
  <c r="G152" i="1"/>
  <c r="H152" i="1"/>
  <c r="G153" i="1"/>
  <c r="H153" i="1"/>
  <c r="G154" i="1"/>
  <c r="H154" i="1" s="1"/>
  <c r="G155" i="1"/>
  <c r="H155" i="1"/>
  <c r="G156" i="1"/>
  <c r="H156" i="1"/>
  <c r="G157" i="1"/>
  <c r="H157" i="1"/>
  <c r="G158" i="1"/>
  <c r="H158" i="1" s="1"/>
  <c r="G159" i="1"/>
  <c r="H159" i="1"/>
  <c r="G160" i="1"/>
  <c r="H160" i="1"/>
  <c r="G161" i="1"/>
  <c r="H161" i="1"/>
  <c r="G162" i="1"/>
  <c r="H162" i="1" s="1"/>
  <c r="G163" i="1"/>
  <c r="H163" i="1"/>
  <c r="G164" i="1"/>
  <c r="H164" i="1"/>
  <c r="G165" i="1"/>
  <c r="H165" i="1"/>
  <c r="G166" i="1"/>
  <c r="H166" i="1" s="1"/>
  <c r="G167" i="1"/>
  <c r="H167" i="1"/>
  <c r="G168" i="1"/>
  <c r="H168" i="1"/>
  <c r="G169" i="1"/>
  <c r="H169" i="1"/>
  <c r="G170" i="1"/>
  <c r="H170" i="1" s="1"/>
  <c r="G171" i="1"/>
  <c r="H171" i="1"/>
  <c r="G172" i="1"/>
  <c r="H172" i="1"/>
  <c r="G173" i="1"/>
  <c r="H173" i="1"/>
  <c r="G174" i="1"/>
  <c r="H174" i="1" s="1"/>
  <c r="G175" i="1"/>
  <c r="H175" i="1"/>
  <c r="G176" i="1"/>
  <c r="H176" i="1"/>
  <c r="G177" i="1"/>
  <c r="H177" i="1"/>
  <c r="G178" i="1"/>
  <c r="H178" i="1" s="1"/>
  <c r="G179" i="1"/>
  <c r="H179" i="1"/>
  <c r="G180" i="1"/>
  <c r="H180" i="1"/>
  <c r="G181" i="1"/>
  <c r="H181" i="1"/>
  <c r="G182" i="1"/>
  <c r="H182" i="1" s="1"/>
  <c r="G183" i="1"/>
  <c r="H183" i="1"/>
  <c r="G184" i="1"/>
  <c r="H184" i="1"/>
  <c r="G185" i="1"/>
  <c r="H185" i="1"/>
  <c r="G186" i="1"/>
  <c r="H186" i="1" s="1"/>
  <c r="G187" i="1"/>
  <c r="H187" i="1"/>
  <c r="G188" i="1"/>
  <c r="H188" i="1"/>
  <c r="G189" i="1"/>
  <c r="H189" i="1"/>
  <c r="G190" i="1"/>
  <c r="H190" i="1" s="1"/>
  <c r="G191" i="1"/>
  <c r="H191" i="1"/>
  <c r="G192" i="1"/>
  <c r="H192" i="1"/>
  <c r="G193" i="1"/>
  <c r="H193" i="1"/>
  <c r="G194" i="1"/>
  <c r="H194" i="1" s="1"/>
  <c r="G195" i="1"/>
  <c r="H195" i="1"/>
  <c r="G196" i="1"/>
  <c r="H196" i="1"/>
  <c r="G197" i="1"/>
  <c r="H197" i="1"/>
  <c r="G198" i="1"/>
  <c r="H198" i="1" s="1"/>
  <c r="G199" i="1"/>
  <c r="H199" i="1"/>
  <c r="G200" i="1"/>
  <c r="H200" i="1"/>
  <c r="G201" i="1"/>
  <c r="H201" i="1"/>
  <c r="G202" i="1"/>
  <c r="H202" i="1" s="1"/>
  <c r="G203" i="1"/>
  <c r="H203" i="1"/>
  <c r="G204" i="1"/>
  <c r="H204" i="1"/>
  <c r="G205" i="1"/>
  <c r="H205" i="1"/>
  <c r="G206" i="1"/>
  <c r="H206" i="1" s="1"/>
  <c r="G207" i="1"/>
  <c r="H207" i="1"/>
  <c r="G208" i="1"/>
  <c r="H208" i="1"/>
  <c r="G209" i="1"/>
  <c r="H209" i="1"/>
  <c r="G210" i="1"/>
  <c r="H210" i="1" s="1"/>
  <c r="G211" i="1"/>
  <c r="H211" i="1"/>
  <c r="G212" i="1"/>
  <c r="H212" i="1"/>
  <c r="G213" i="1"/>
  <c r="H213" i="1"/>
  <c r="G214" i="1"/>
  <c r="H214" i="1" s="1"/>
  <c r="G215" i="1"/>
  <c r="H215" i="1"/>
  <c r="G216" i="1"/>
  <c r="H216" i="1"/>
  <c r="G217" i="1"/>
  <c r="H217" i="1"/>
  <c r="G218" i="1"/>
  <c r="H218" i="1" s="1"/>
  <c r="G219" i="1"/>
  <c r="H219" i="1"/>
  <c r="G220" i="1"/>
  <c r="H220" i="1"/>
  <c r="G221" i="1"/>
  <c r="H221" i="1"/>
  <c r="G222" i="1"/>
  <c r="H222" i="1" s="1"/>
  <c r="G223" i="1"/>
  <c r="H223" i="1"/>
  <c r="G224" i="1"/>
  <c r="H224" i="1"/>
  <c r="G225" i="1"/>
  <c r="H225" i="1"/>
  <c r="G226" i="1"/>
  <c r="H226" i="1" s="1"/>
  <c r="G227" i="1"/>
  <c r="H227" i="1"/>
  <c r="G228" i="1"/>
  <c r="H228" i="1"/>
  <c r="G229" i="1"/>
  <c r="H229" i="1"/>
  <c r="G230" i="1"/>
  <c r="H230" i="1" s="1"/>
  <c r="G231" i="1"/>
  <c r="H231" i="1"/>
  <c r="G232" i="1"/>
  <c r="H232" i="1"/>
  <c r="G233" i="1"/>
  <c r="H233" i="1"/>
  <c r="G234" i="1"/>
  <c r="H234" i="1" s="1"/>
  <c r="G235" i="1"/>
  <c r="H235" i="1"/>
  <c r="G236" i="1"/>
  <c r="H236" i="1"/>
  <c r="G237" i="1"/>
  <c r="H237" i="1"/>
  <c r="G238" i="1"/>
  <c r="H238" i="1" s="1"/>
  <c r="G239" i="1"/>
  <c r="H239" i="1"/>
  <c r="G240" i="1"/>
  <c r="H240" i="1"/>
  <c r="G241" i="1"/>
  <c r="H241" i="1"/>
  <c r="G242" i="1"/>
  <c r="H242" i="1" s="1"/>
  <c r="G243" i="1"/>
  <c r="H243" i="1"/>
  <c r="G244" i="1"/>
  <c r="H244" i="1"/>
  <c r="G245" i="1"/>
  <c r="H245" i="1"/>
  <c r="G246" i="1"/>
  <c r="H246" i="1" s="1"/>
  <c r="G247" i="1"/>
  <c r="H247" i="1"/>
  <c r="G248" i="1"/>
  <c r="H248" i="1"/>
  <c r="G249" i="1"/>
  <c r="H249" i="1"/>
  <c r="G250" i="1"/>
  <c r="H250" i="1" s="1"/>
  <c r="G251" i="1"/>
  <c r="H251" i="1"/>
  <c r="G252" i="1"/>
  <c r="H252" i="1"/>
  <c r="G253" i="1"/>
  <c r="H253" i="1"/>
  <c r="G254" i="1"/>
  <c r="H254" i="1" s="1"/>
  <c r="G255" i="1"/>
  <c r="H255" i="1"/>
  <c r="G256" i="1"/>
  <c r="H256" i="1"/>
  <c r="G257" i="1"/>
  <c r="H257" i="1"/>
  <c r="G258" i="1"/>
  <c r="H258" i="1" s="1"/>
  <c r="G259" i="1"/>
  <c r="H259" i="1"/>
  <c r="G260" i="1"/>
  <c r="H260" i="1"/>
  <c r="G261" i="1"/>
  <c r="H261" i="1"/>
  <c r="G262" i="1"/>
  <c r="H262" i="1" s="1"/>
  <c r="G263" i="1"/>
  <c r="H263" i="1"/>
  <c r="G264" i="1"/>
  <c r="H264" i="1"/>
  <c r="G265" i="1"/>
  <c r="H265" i="1"/>
  <c r="G266" i="1"/>
  <c r="H266" i="1" s="1"/>
  <c r="G267" i="1"/>
  <c r="H267" i="1"/>
  <c r="G268" i="1"/>
  <c r="H268" i="1"/>
  <c r="G269" i="1"/>
  <c r="H269" i="1"/>
  <c r="G270" i="1"/>
  <c r="H270" i="1" s="1"/>
  <c r="G271" i="1"/>
  <c r="H271" i="1"/>
  <c r="G272" i="1"/>
  <c r="H272" i="1"/>
  <c r="G273" i="1"/>
  <c r="H273" i="1"/>
  <c r="G274" i="1"/>
  <c r="H274" i="1" s="1"/>
  <c r="G275" i="1"/>
  <c r="H275" i="1"/>
  <c r="G276" i="1"/>
  <c r="H276" i="1"/>
  <c r="G277" i="1"/>
  <c r="H277" i="1"/>
  <c r="G278" i="1"/>
  <c r="H278" i="1" s="1"/>
  <c r="G279" i="1"/>
  <c r="H279" i="1"/>
  <c r="G280" i="1"/>
  <c r="H280" i="1"/>
  <c r="G281" i="1"/>
  <c r="H281" i="1"/>
  <c r="G282" i="1"/>
  <c r="H282" i="1" s="1"/>
  <c r="G283" i="1"/>
  <c r="H283" i="1"/>
  <c r="G284" i="1"/>
  <c r="H284" i="1"/>
  <c r="G285" i="1"/>
  <c r="H285" i="1"/>
  <c r="G286" i="1"/>
  <c r="H286" i="1" s="1"/>
  <c r="G287" i="1"/>
  <c r="H287" i="1"/>
  <c r="G288" i="1"/>
  <c r="H288" i="1"/>
  <c r="G289" i="1"/>
  <c r="H289" i="1"/>
  <c r="G290" i="1"/>
  <c r="H290" i="1" s="1"/>
  <c r="G291" i="1"/>
  <c r="H291" i="1"/>
  <c r="G292" i="1"/>
  <c r="H292" i="1"/>
  <c r="G293" i="1"/>
  <c r="H293" i="1"/>
  <c r="G294" i="1"/>
  <c r="H294" i="1" s="1"/>
  <c r="G295" i="1"/>
  <c r="H295" i="1"/>
  <c r="G296" i="1"/>
  <c r="H296" i="1"/>
  <c r="G297" i="1"/>
  <c r="H297" i="1"/>
  <c r="G298" i="1"/>
  <c r="H298" i="1" s="1"/>
  <c r="G299" i="1"/>
  <c r="H299" i="1"/>
  <c r="G300" i="1"/>
  <c r="H300" i="1"/>
  <c r="G301" i="1"/>
  <c r="H301" i="1"/>
  <c r="G302" i="1"/>
  <c r="H302" i="1" s="1"/>
  <c r="G303" i="1"/>
  <c r="H303" i="1"/>
  <c r="G304" i="1"/>
  <c r="H304" i="1"/>
  <c r="G305" i="1"/>
  <c r="H305" i="1"/>
  <c r="G306" i="1"/>
  <c r="H306" i="1" s="1"/>
  <c r="G307" i="1"/>
  <c r="H307" i="1"/>
  <c r="G308" i="1"/>
  <c r="H308" i="1"/>
  <c r="G309" i="1"/>
  <c r="H309" i="1"/>
  <c r="G310" i="1"/>
  <c r="H310" i="1" s="1"/>
  <c r="G311" i="1"/>
  <c r="H311" i="1"/>
  <c r="G312" i="1"/>
  <c r="H312" i="1"/>
  <c r="G313" i="1"/>
  <c r="H313" i="1"/>
  <c r="G314" i="1"/>
  <c r="H314" i="1" s="1"/>
  <c r="G315" i="1"/>
  <c r="H315" i="1"/>
  <c r="G316" i="1"/>
  <c r="H316" i="1"/>
  <c r="G317" i="1"/>
  <c r="H317" i="1"/>
  <c r="G318" i="1"/>
  <c r="H318" i="1" s="1"/>
  <c r="G319" i="1"/>
  <c r="H319" i="1"/>
  <c r="G320" i="1"/>
  <c r="H320" i="1"/>
  <c r="G321" i="1"/>
  <c r="H321" i="1"/>
  <c r="G322" i="1"/>
  <c r="H322" i="1" s="1"/>
  <c r="G323" i="1"/>
  <c r="H323" i="1"/>
  <c r="G324" i="1"/>
  <c r="H324" i="1"/>
  <c r="G325" i="1"/>
  <c r="H325" i="1"/>
  <c r="G326" i="1"/>
  <c r="H326" i="1" s="1"/>
  <c r="G327" i="1"/>
  <c r="H327" i="1"/>
  <c r="G328" i="1"/>
  <c r="H328" i="1"/>
  <c r="G329" i="1"/>
  <c r="H329" i="1"/>
  <c r="G330" i="1"/>
  <c r="H330" i="1" s="1"/>
  <c r="G331" i="1"/>
  <c r="H331" i="1"/>
  <c r="G332" i="1"/>
  <c r="H332" i="1"/>
  <c r="G333" i="1"/>
  <c r="H333" i="1"/>
  <c r="G334" i="1"/>
  <c r="H334" i="1" s="1"/>
  <c r="G335" i="1"/>
  <c r="H335" i="1"/>
  <c r="G336" i="1"/>
  <c r="H336" i="1"/>
  <c r="G337" i="1"/>
  <c r="H337" i="1"/>
  <c r="G338" i="1"/>
  <c r="H338" i="1" s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 s="1"/>
  <c r="G489" i="1"/>
  <c r="H489" i="1"/>
  <c r="G490" i="1"/>
  <c r="H490" i="1"/>
  <c r="G491" i="1"/>
  <c r="H491" i="1"/>
  <c r="G492" i="1"/>
  <c r="H492" i="1" s="1"/>
  <c r="G493" i="1"/>
  <c r="H493" i="1"/>
  <c r="G494" i="1"/>
  <c r="H494" i="1"/>
  <c r="G495" i="1"/>
  <c r="H495" i="1"/>
  <c r="G496" i="1"/>
  <c r="H496" i="1" s="1"/>
  <c r="G497" i="1"/>
  <c r="H497" i="1"/>
  <c r="G498" i="1"/>
  <c r="H498" i="1"/>
  <c r="G499" i="1"/>
  <c r="H499" i="1"/>
  <c r="G500" i="1"/>
  <c r="H500" i="1" s="1"/>
  <c r="C7" i="2"/>
  <c r="C5" i="2"/>
  <c r="C6" i="2"/>
  <c r="C8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2" i="1"/>
  <c r="G8" i="12"/>
  <c r="C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6478D5-D698-4E5D-B8FD-50169EBE614B}" keepAlive="1" name="Query - CLIENTI" description="Connessione alla query 'CLIENTI' nella cartella di lavoro." type="5" refreshedVersion="8" background="1" saveData="1">
    <dbPr connection="Provider=Microsoft.Mashup.OleDb.1;Data Source=$Workbook$;Location=CLIENTI;Extended Properties=&quot;&quot;" command="SELECT * FROM [CLIENTI]"/>
  </connection>
  <connection id="2" xr16:uid="{1108B935-5826-4A15-BA63-9FD5F8026B0E}" keepAlive="1" name="Query - FATTURE" description="Connessione alla query 'FATTURE' nella cartella di lavoro." type="5" refreshedVersion="8" background="1" saveData="1">
    <dbPr connection="Provider=Microsoft.Mashup.OleDb.1;Data Source=$Workbook$;Location=FATTURE;Extended Properties=&quot;&quot;" command="SELECT * FROM [FATTURE]"/>
  </connection>
  <connection id="3" xr16:uid="{54B93E36-E655-4580-A9BF-46AB270E5E03}" keepAlive="1" name="Query - TARIFFA" description="Connessione alla query 'TARIFFA' nella cartella di lavoro." type="5" refreshedVersion="8" background="1" saveData="1">
    <dbPr connection="Provider=Microsoft.Mashup.OleDb.1;Data Source=$Workbook$;Location=TARIFFA;Extended Properties=&quot;&quot;" command="SELECT * FROM [TARIFFA]"/>
  </connection>
  <connection id="4" xr16:uid="{A5F85D02-9619-4725-8D7D-E6E14B25D8F7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60CD019B-E03F-46E2-BCAF-CB1E49EDF6B2}" name="WorksheetConnection_FATTURAZIONE.xlsx!CLIENTI" type="102" refreshedVersion="8" minRefreshableVersion="5">
    <extLst>
      <ext xmlns:x15="http://schemas.microsoft.com/office/spreadsheetml/2010/11/main" uri="{DE250136-89BD-433C-8126-D09CA5730AF9}">
        <x15:connection id="CLIENTI">
          <x15:rangePr sourceName="_xlcn.WorksheetConnection_FATTURAZIONE.xlsxCLIENTI1"/>
        </x15:connection>
      </ext>
    </extLst>
  </connection>
  <connection id="6" xr16:uid="{50664042-D0F6-4DF8-BD91-EE38B15B4A94}" name="WorksheetConnection_FATTURAZIONE.xlsx!FATTURE" type="102" refreshedVersion="8" minRefreshableVersion="5">
    <extLst>
      <ext xmlns:x15="http://schemas.microsoft.com/office/spreadsheetml/2010/11/main" uri="{DE250136-89BD-433C-8126-D09CA5730AF9}">
        <x15:connection id="FATTURE">
          <x15:rangePr sourceName="_xlcn.WorksheetConnection_FATTURAZIONE.xlsxFATTURE1"/>
        </x15:connection>
      </ext>
    </extLst>
  </connection>
  <connection id="7" xr16:uid="{5B53D8C1-914F-4275-ADA7-160B4CFEB9AD}" name="WorksheetConnection_FATTURAZIONE.xlsx!Tabella1" type="102" refreshedVersion="8" minRefreshableVersion="5">
    <extLst>
      <ext xmlns:x15="http://schemas.microsoft.com/office/spreadsheetml/2010/11/main" uri="{DE250136-89BD-433C-8126-D09CA5730AF9}">
        <x15:connection id="Tabella1">
          <x15:rangePr sourceName="_xlcn.WorksheetConnection_FATTURAZIONE.xlsxTabella11"/>
        </x15:connection>
      </ext>
    </extLst>
  </connection>
</connections>
</file>

<file path=xl/sharedStrings.xml><?xml version="1.0" encoding="utf-8"?>
<sst xmlns="http://schemas.openxmlformats.org/spreadsheetml/2006/main" count="2073" uniqueCount="53">
  <si>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</si>
  <si>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</si>
  <si>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</si>
  <si>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</si>
  <si>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</si>
  <si>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</si>
  <si>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</si>
  <si>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</si>
  <si>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</si>
  <si>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IOTA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</si>
  <si>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</si>
  <si>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</si>
  <si>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</si>
  <si>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</si>
  <si>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</si>
  <si>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</si>
  <si>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</si>
  <si>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 NETTO</t>
  </si>
  <si>
    <t>IVA</t>
  </si>
  <si>
    <t>LORDO</t>
  </si>
  <si>
    <t>LORDO DI IMPORTO</t>
  </si>
  <si>
    <t>ROSSI</t>
  </si>
  <si>
    <t>STATO</t>
  </si>
  <si>
    <t>LUOGO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</si>
  <si>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</si>
  <si>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</si>
  <si>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</si>
  <si>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</si>
  <si>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</si>
  <si>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</si>
  <si>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</si>
  <si>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</si>
  <si>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</si>
  <si>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</si>
  <si>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</si>
  <si>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</si>
  <si>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</si>
  <si>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</si>
  <si>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</si>
  <si>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</si>
  <si>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</si>
  <si>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</si>
  <si>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ROSSI@ROSSI.it</t>
  </si>
  <si>
    <t>Verona</t>
  </si>
  <si>
    <t>Via Rosa, 7</t>
  </si>
  <si>
    <t>ZETA@ZETA.it</t>
  </si>
  <si>
    <t>Bari</t>
  </si>
  <si>
    <t>Via Marrone, 12</t>
  </si>
  <si>
    <t>DELTA@DELTA.it</t>
  </si>
  <si>
    <t>Somma di IMPORTO NETTO</t>
  </si>
  <si>
    <t>Etichette di riga</t>
  </si>
  <si>
    <t>Totale complessivo</t>
  </si>
  <si>
    <t>TARIFFA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</si>
</sst>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8" x14ac:knownFonts="1">
    <font>
      <sz val="11"/>
      <color theme="1"/>
      <name val="Calibri"/>
      <family val="2"/>
      <scheme val="minor"/>
    </font>
    <font>
      <sz val="11"/>
      <name val="Avenir Next LT Pro"/>
      <family val="2"/>
    </font>
    <font>
      <sz val="11"/>
      <color theme="1"/>
      <name val="Avenir Next LT Pro"/>
      <family val="2"/>
    </font>
    <font>
      <b/>
      <sz val="26"/>
      <color theme="0"/>
      <name val="Avenir Next LT Pro"/>
      <family val="2"/>
    </font>
    <font>
      <sz val="26"/>
      <color rgb="FF002060"/>
      <name val="Avenir Next LT Pro"/>
      <family val="2"/>
    </font>
    <font>
      <sz val="26"/>
      <color theme="1"/>
      <name val="Avenir Next LT Pro"/>
      <family val="2"/>
    </font>
    <font>
      <sz val="26"/>
      <color theme="0"/>
      <name val="Avenir Next LT Pro"/>
      <family val="2"/>
    </font>
    <font>
      <b/>
      <sz val="11"/>
      <color theme="0"/>
      <name val="Avenir Next LT Pro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165" fontId="2" fillId="0" borderId="2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164" fontId="1" fillId="0" borderId="6" xfId="0" applyNumberFormat="1" applyFont="1" applyBorder="1" applyAlignment="1">
      <alignment horizontal="left" vertical="center"/>
    </xf>
    <xf numFmtId="165" fontId="2" fillId="0" borderId="6" xfId="0" applyNumberFormat="1" applyFont="1" applyBorder="1" applyAlignment="1">
      <alignment horizontal="left" vertical="center"/>
    </xf>
    <xf numFmtId="0" fontId="2" fillId="2" borderId="0" xfId="0" applyFont="1" applyFill="1"/>
    <xf numFmtId="0" fontId="3" fillId="4" borderId="0" xfId="0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0" fontId="4" fillId="3" borderId="0" xfId="0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7" fillId="0" borderId="3" xfId="0" applyFont="1" applyBorder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vertical="center"/>
    </xf>
    <xf numFmtId="0" fontId="3" fillId="2" borderId="0" xfId="0" applyFont="1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/>
    <xf numFmtId="165" fontId="2" fillId="0" borderId="0" xfId="0" applyNumberFormat="1" applyFont="1"/>
    <xf numFmtId="0" fontId="4" fillId="3" borderId="0" xfId="0" applyFont="1" applyFill="1" applyAlignment="1" applyProtection="1">
      <alignment horizontal="center"/>
      <protection locked="0"/>
    </xf>
    <xf numFmtId="0" fontId="2" fillId="0" borderId="0" xfId="0" applyNumberFormat="1" applyFont="1"/>
    <xf numFmtId="0" fontId="2" fillId="0" borderId="0" xfId="0" pivotButton="1" applyFont="1"/>
  </cellXfs>
  <cellStyles count="1">
    <cellStyle name="Normale" xfId="0" builtinId="0"/>
  </cellStyles>
  <dxfs count="42"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#,##0.00\ &quot;€&quot;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#,##0.00\ &quot;€&quot;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#,##0.00\ &quot;€&quot;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#,##0.00\ &quot;€&quot;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#,##0.00\ &quot;€&quot;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#,##0.00\ &quot;€&quot;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#,##0.00\ &quot;€&quot;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#,##0.00\ &quot;€&quot;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Avenir Next LT Pr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venir Next LT Pro"/>
        <family val="2"/>
        <scheme val="none"/>
      </font>
      <numFmt numFmtId="164" formatCode="&quot;€&quot;\ #,##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venir Next LT Pro"/>
        <family val="2"/>
        <scheme val="none"/>
      </font>
      <numFmt numFmtId="19" formatCode="dd/mm/yyyy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venir Next LT Pro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venir Next LT Pro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venir Next LT Pro"/>
        <family val="2"/>
        <scheme val="none"/>
      </font>
      <numFmt numFmtId="19" formatCode="dd/mm/yyyy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venir Next LT Pro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ivotTable" Target="pivotTables/pivotTable1.xml"/><Relationship Id="rId26" Type="http://schemas.microsoft.com/office/2011/relationships/timelineCache" Target="timelineCaches/timelineCache1.xml"/><Relationship Id="rId39" Type="http://schemas.openxmlformats.org/officeDocument/2006/relationships/customXml" Target="../customXml/item7.xml"/><Relationship Id="rId21" Type="http://schemas.openxmlformats.org/officeDocument/2006/relationships/pivotTable" Target="pivotTables/pivotTable4.xml"/><Relationship Id="rId34" Type="http://schemas.openxmlformats.org/officeDocument/2006/relationships/customXml" Target="../customXml/item2.xml"/><Relationship Id="rId42" Type="http://schemas.openxmlformats.org/officeDocument/2006/relationships/customXml" Target="../customXml/item10.xml"/><Relationship Id="rId47" Type="http://schemas.openxmlformats.org/officeDocument/2006/relationships/customXml" Target="../customXml/item15.xml"/><Relationship Id="rId50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9" Type="http://schemas.openxmlformats.org/officeDocument/2006/relationships/styles" Target="styles.xml"/><Relationship Id="rId11" Type="http://schemas.openxmlformats.org/officeDocument/2006/relationships/pivotCacheDefinition" Target="pivotCache/pivotCacheDefinition3.xml"/><Relationship Id="rId24" Type="http://schemas.openxmlformats.org/officeDocument/2006/relationships/pivotTable" Target="pivotTables/pivotTable7.xml"/><Relationship Id="rId32" Type="http://schemas.openxmlformats.org/officeDocument/2006/relationships/calcChain" Target="calcChain.xml"/><Relationship Id="rId37" Type="http://schemas.openxmlformats.org/officeDocument/2006/relationships/customXml" Target="../customXml/item5.xml"/><Relationship Id="rId40" Type="http://schemas.openxmlformats.org/officeDocument/2006/relationships/customXml" Target="../customXml/item8.xml"/><Relationship Id="rId45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pivotTable" Target="pivotTables/pivotTable6.xml"/><Relationship Id="rId28" Type="http://schemas.openxmlformats.org/officeDocument/2006/relationships/connections" Target="connections.xml"/><Relationship Id="rId36" Type="http://schemas.openxmlformats.org/officeDocument/2006/relationships/customXml" Target="../customXml/item4.xml"/><Relationship Id="rId49" Type="http://schemas.openxmlformats.org/officeDocument/2006/relationships/customXml" Target="../customXml/item17.xml"/><Relationship Id="rId10" Type="http://schemas.microsoft.com/office/2007/relationships/slicerCache" Target="slicerCaches/slicerCache1.xml"/><Relationship Id="rId19" Type="http://schemas.openxmlformats.org/officeDocument/2006/relationships/pivotTable" Target="pivotTables/pivotTable2.xml"/><Relationship Id="rId31" Type="http://schemas.openxmlformats.org/officeDocument/2006/relationships/powerPivotData" Target="model/item.data"/><Relationship Id="rId44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6.xml"/><Relationship Id="rId22" Type="http://schemas.openxmlformats.org/officeDocument/2006/relationships/pivotTable" Target="pivotTables/pivotTable5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3.xml"/><Relationship Id="rId43" Type="http://schemas.openxmlformats.org/officeDocument/2006/relationships/customXml" Target="../customXml/item11.xml"/><Relationship Id="rId48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1.xml"/><Relationship Id="rId51" Type="http://schemas.openxmlformats.org/officeDocument/2006/relationships/customXml" Target="../customXml/item19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pivotCacheDefinition" Target="pivotCache/pivotCacheDefinition10.xml"/><Relationship Id="rId33" Type="http://schemas.openxmlformats.org/officeDocument/2006/relationships/customXml" Target="../customXml/item1.xml"/><Relationship Id="rId38" Type="http://schemas.openxmlformats.org/officeDocument/2006/relationships/customXml" Target="../customXml/item6.xml"/><Relationship Id="rId46" Type="http://schemas.openxmlformats.org/officeDocument/2006/relationships/customXml" Target="../customXml/item14.xml"/><Relationship Id="rId20" Type="http://schemas.openxmlformats.org/officeDocument/2006/relationships/pivotTable" Target="pivotTables/pivotTable3.xml"/><Relationship Id="rId41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US" sz="1200"/>
              <a:t>FATTURAZIONE NETTA PER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OMEGA</c:v>
              </c:pt>
              <c:pt idx="5">
                <c:v>ROSSI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310860</c:v>
              </c:pt>
              <c:pt idx="1">
                <c:v>203500</c:v>
              </c:pt>
              <c:pt idx="2">
                <c:v>101090</c:v>
              </c:pt>
              <c:pt idx="3">
                <c:v>202800</c:v>
              </c:pt>
              <c:pt idx="4">
                <c:v>204320</c:v>
              </c:pt>
              <c:pt idx="5">
                <c:v>298520</c:v>
              </c:pt>
              <c:pt idx="6">
                <c:v>100325</c:v>
              </c:pt>
              <c:pt idx="7">
                <c:v>299940</c:v>
              </c:pt>
            </c:numLit>
          </c:val>
          <c:extLst>
            <c:ext xmlns:c16="http://schemas.microsoft.com/office/drawing/2014/chart" uri="{C3380CC4-5D6E-409C-BE32-E72D297353CC}">
              <c16:uniqueId val="{00000000-1A80-461B-849C-34C380F7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5132224"/>
        <c:axId val="1854040848"/>
      </c:barChart>
      <c:catAx>
        <c:axId val="1215132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it-IT"/>
          </a:p>
        </c:txPr>
        <c:crossAx val="18540408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54040848"/>
        <c:scaling>
          <c:orientation val="minMax"/>
        </c:scaling>
        <c:delete val="0"/>
        <c:axPos val="l"/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151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bg1">
          <a:alpha val="30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it-IT"/>
    </a:p>
  </c:txPr>
  <c:extLst>
    <c:ext xmlns:c15="http://schemas.microsoft.com/office/drawing/2012/chart" uri="{723BEF56-08C2-4564-9609-F4CBC75E7E54}">
      <c15:pivotSource>
        <c15:name>[ESERCITAZIONE 5 MODULO M2 - DASHBOARD FATTURAZIONE.xlsx]PivotChartTable5</c15:name>
        <c15:fmtId val="0"/>
      </c15:pivotSource>
      <c15:pivotOptions>
        <c15:dropZoneFilter val="1"/>
      </c15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it-IT" sz="1200">
                <a:latin typeface="Avenir Next LT Pro" panose="020B0504020202020204" pitchFamily="34" charset="0"/>
              </a:rPr>
              <a:t>FATTURAZIONE</a:t>
            </a:r>
            <a:r>
              <a:rPr lang="it-IT" sz="1200" baseline="0">
                <a:latin typeface="Avenir Next LT Pro" panose="020B0504020202020204" pitchFamily="34" charset="0"/>
              </a:rPr>
              <a:t> LORDA PER CLIENTE</a:t>
            </a:r>
            <a:endParaRPr lang="it-IT" sz="1200">
              <a:latin typeface="Avenir Next LT Pro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bg2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IMPORTO LORDO</c:v>
          </c:tx>
          <c:spPr>
            <a:noFill/>
            <a:ln w="9525" cap="flat" cmpd="sng" algn="ctr">
              <a:solidFill>
                <a:schemeClr val="accent1">
                  <a:shade val="76000"/>
                </a:schemeClr>
              </a:solidFill>
              <a:miter lim="800000"/>
            </a:ln>
            <a:effectLst>
              <a:glow rad="63500">
                <a:schemeClr val="accent1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OMEGA</c:v>
              </c:pt>
              <c:pt idx="5">
                <c:v>ROSSI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254803.2789</c:v>
              </c:pt>
              <c:pt idx="1">
                <c:v>166803.27859999999</c:v>
              </c:pt>
              <c:pt idx="2">
                <c:v>82860.655599999998</c:v>
              </c:pt>
              <c:pt idx="3">
                <c:v>166229.508</c:v>
              </c:pt>
              <c:pt idx="4">
                <c:v>167475.41</c:v>
              </c:pt>
              <c:pt idx="5">
                <c:v>244688.52439999999</c:v>
              </c:pt>
              <c:pt idx="6">
                <c:v>82233.606400000004</c:v>
              </c:pt>
              <c:pt idx="7">
                <c:v>245852.45929999999</c:v>
              </c:pt>
            </c:numLit>
          </c:val>
          <c:extLst>
            <c:ext xmlns:c16="http://schemas.microsoft.com/office/drawing/2014/chart" uri="{C3380CC4-5D6E-409C-BE32-E72D297353CC}">
              <c16:uniqueId val="{00000000-E291-4694-BFB9-7DFB3A12E4C6}"/>
            </c:ext>
          </c:extLst>
        </c:ser>
        <c:ser>
          <c:idx val="1"/>
          <c:order val="1"/>
          <c:tx>
            <c:v>IVA</c:v>
          </c:tx>
          <c:spPr>
            <a:noFill/>
            <a:ln w="9525" cap="flat" cmpd="sng" algn="ctr">
              <a:solidFill>
                <a:schemeClr val="bg2"/>
              </a:solidFill>
              <a:miter lim="800000"/>
            </a:ln>
            <a:effectLst>
              <a:glow rad="63500">
                <a:schemeClr val="accent1">
                  <a:tint val="77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OMEGA</c:v>
              </c:pt>
              <c:pt idx="5">
                <c:v>ROSSI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56056.721100000002</c:v>
              </c:pt>
              <c:pt idx="1">
                <c:v>36696.721400000002</c:v>
              </c:pt>
              <c:pt idx="2">
                <c:v>18229.344400000002</c:v>
              </c:pt>
              <c:pt idx="3">
                <c:v>36570.491999999998</c:v>
              </c:pt>
              <c:pt idx="4">
                <c:v>36844.589999999997</c:v>
              </c:pt>
              <c:pt idx="5">
                <c:v>53831.475599999998</c:v>
              </c:pt>
              <c:pt idx="6">
                <c:v>18091.393599999999</c:v>
              </c:pt>
              <c:pt idx="7">
                <c:v>54087.540699999998</c:v>
              </c:pt>
            </c:numLit>
          </c:val>
          <c:extLst>
            <c:ext xmlns:c16="http://schemas.microsoft.com/office/drawing/2014/chart" uri="{C3380CC4-5D6E-409C-BE32-E72D297353CC}">
              <c16:uniqueId val="{00000001-E291-4694-BFB9-7DFB3A12E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1215138720"/>
        <c:axId val="1854043728"/>
      </c:barChart>
      <c:catAx>
        <c:axId val="12151387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it-IT"/>
          </a:p>
        </c:txPr>
        <c:crossAx val="185404372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54043728"/>
        <c:scaling>
          <c:orientation val="minMax"/>
        </c:scaling>
        <c:delete val="0"/>
        <c:axPos val="b"/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151387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bg1">
          <a:alpha val="30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[ESERCITAZIONE 5 MODULO M2 - DASHBOARD FATTURAZIONE.xlsx]PivotChartTable6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US" sz="1200">
                <a:latin typeface="Avenir Next LT Pro" panose="020B0504020202020204" pitchFamily="34" charset="0"/>
              </a:rPr>
              <a:t>FATTURAZIONE NETTA PER OGGETTO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627200</c:v>
              </c:pt>
              <c:pt idx="1">
                <c:v>368760</c:v>
              </c:pt>
              <c:pt idx="2">
                <c:v>482465</c:v>
              </c:pt>
              <c:pt idx="3">
                <c:v>242930</c:v>
              </c:pt>
            </c:numLit>
          </c:val>
          <c:extLst>
            <c:ext xmlns:c16="http://schemas.microsoft.com/office/drawing/2014/chart" uri="{C3380CC4-5D6E-409C-BE32-E72D297353CC}">
              <c16:uniqueId val="{00000000-1E40-4D4A-A611-FB1C2F9C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15123408"/>
        <c:axId val="1854041808"/>
      </c:barChart>
      <c:catAx>
        <c:axId val="1215123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it-IT"/>
          </a:p>
        </c:txPr>
        <c:crossAx val="185404180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54041808"/>
        <c:scaling>
          <c:orientation val="minMax"/>
        </c:scaling>
        <c:delete val="0"/>
        <c:axPos val="l"/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1512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bg1">
          <a:alpha val="30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[ESERCITAZIONE 5 MODULO M2 - DASHBOARD FATTURAZIONE.xlsx]PivotChartTable7</c15:name>
        <c15:fmtId val="0"/>
      </c15:pivotSource>
      <c15:pivotOptions>
        <c15:dropZoneFilter val="1"/>
      </c15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it-IT" sz="1200">
                <a:latin typeface="Avenir Next LT Pro" panose="020B0504020202020204" pitchFamily="34" charset="0"/>
              </a:rPr>
              <a:t>FARTTURAZIONE</a:t>
            </a:r>
            <a:r>
              <a:rPr lang="it-IT" sz="1200" baseline="0">
                <a:latin typeface="Avenir Next LT Pro" panose="020B0504020202020204" pitchFamily="34" charset="0"/>
              </a:rPr>
              <a:t> LORDA PER OGGETTO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bg2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IMPORTO LORDO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514098.36090000003</c:v>
              </c:pt>
              <c:pt idx="1">
                <c:v>302262.2954</c:v>
              </c:pt>
              <c:pt idx="2">
                <c:v>395463.11459999997</c:v>
              </c:pt>
              <c:pt idx="3">
                <c:v>199122.9503</c:v>
              </c:pt>
            </c:numLit>
          </c:val>
          <c:extLst>
            <c:ext xmlns:c16="http://schemas.microsoft.com/office/drawing/2014/chart" uri="{C3380CC4-5D6E-409C-BE32-E72D297353CC}">
              <c16:uniqueId val="{00000000-73B5-4E34-9DA2-559F4A5E8F83}"/>
            </c:ext>
          </c:extLst>
        </c:ser>
        <c:ser>
          <c:idx val="1"/>
          <c:order val="1"/>
          <c:tx>
            <c:v>IVA</c:v>
          </c:tx>
          <c:spPr>
            <a:noFill/>
            <a:ln w="9525" cap="flat" cmpd="sng" algn="ctr">
              <a:solidFill>
                <a:schemeClr val="bg2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113101.6391</c:v>
              </c:pt>
              <c:pt idx="1">
                <c:v>66497.704599999997</c:v>
              </c:pt>
              <c:pt idx="2">
                <c:v>87001.885399999999</c:v>
              </c:pt>
              <c:pt idx="3">
                <c:v>43807.049700000003</c:v>
              </c:pt>
            </c:numLit>
          </c:val>
          <c:extLst>
            <c:ext xmlns:c16="http://schemas.microsoft.com/office/drawing/2014/chart" uri="{C3380CC4-5D6E-409C-BE32-E72D297353CC}">
              <c16:uniqueId val="{00000001-73B5-4E34-9DA2-559F4A5E8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1215120160"/>
        <c:axId val="1854065328"/>
      </c:barChart>
      <c:catAx>
        <c:axId val="12151201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406532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54065328"/>
        <c:scaling>
          <c:orientation val="minMax"/>
        </c:scaling>
        <c:delete val="0"/>
        <c:axPos val="b"/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1512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bg1">
          <a:alpha val="30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[ESERCITAZIONE 5 MODULO M2 - DASHBOARD FATTURAZIONE.xlsx]PivotChartTable8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US" sz="1200">
                <a:latin typeface="Avenir Next LT Pro" panose="020B0504020202020204" pitchFamily="34" charset="0"/>
              </a:rPr>
              <a:t>FATTURATO</a:t>
            </a:r>
            <a:r>
              <a:rPr lang="en-US" sz="1200" baseline="0">
                <a:latin typeface="Avenir Next LT Pro" panose="020B0504020202020204" pitchFamily="34" charset="0"/>
              </a:rPr>
              <a:t> TOTALE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17"/>
              <c:pt idx="0">
                <c:v>01/01/2023</c:v>
              </c:pt>
              <c:pt idx="1">
                <c:v>02/01/2023</c:v>
              </c:pt>
              <c:pt idx="2">
                <c:v>03/01/2023</c:v>
              </c:pt>
              <c:pt idx="3">
                <c:v>04/01/2023</c:v>
              </c:pt>
              <c:pt idx="4">
                <c:v>05/01/2023</c:v>
              </c:pt>
              <c:pt idx="5">
                <c:v>06/01/2023</c:v>
              </c:pt>
              <c:pt idx="6">
                <c:v>07/01/2023</c:v>
              </c:pt>
              <c:pt idx="7">
                <c:v>08/01/2023</c:v>
              </c:pt>
              <c:pt idx="8">
                <c:v>09/01/2023</c:v>
              </c:pt>
              <c:pt idx="9">
                <c:v>10/01/2023</c:v>
              </c:pt>
              <c:pt idx="10">
                <c:v>11/01/2023</c:v>
              </c:pt>
              <c:pt idx="11">
                <c:v>12/01/2023</c:v>
              </c:pt>
              <c:pt idx="12">
                <c:v>13/01/2023</c:v>
              </c:pt>
              <c:pt idx="13">
                <c:v>14/01/2023</c:v>
              </c:pt>
              <c:pt idx="14">
                <c:v>15/01/2023</c:v>
              </c:pt>
              <c:pt idx="15">
                <c:v>16/01/2023</c:v>
              </c:pt>
              <c:pt idx="16">
                <c:v>17/01/2023</c:v>
              </c:pt>
            </c:strLit>
          </c:cat>
          <c:val>
            <c:numLit>
              <c:formatCode>General</c:formatCode>
              <c:ptCount val="17"/>
              <c:pt idx="0">
                <c:v>88870</c:v>
              </c:pt>
              <c:pt idx="1">
                <c:v>110450</c:v>
              </c:pt>
              <c:pt idx="2">
                <c:v>96490</c:v>
              </c:pt>
              <c:pt idx="3">
                <c:v>106220</c:v>
              </c:pt>
              <c:pt idx="4">
                <c:v>72550</c:v>
              </c:pt>
              <c:pt idx="5">
                <c:v>94760</c:v>
              </c:pt>
              <c:pt idx="6">
                <c:v>114490</c:v>
              </c:pt>
              <c:pt idx="7">
                <c:v>134100</c:v>
              </c:pt>
              <c:pt idx="8">
                <c:v>114240</c:v>
              </c:pt>
              <c:pt idx="9">
                <c:v>74440</c:v>
              </c:pt>
              <c:pt idx="10">
                <c:v>121275</c:v>
              </c:pt>
              <c:pt idx="11">
                <c:v>96050</c:v>
              </c:pt>
              <c:pt idx="12">
                <c:v>76920</c:v>
              </c:pt>
              <c:pt idx="13">
                <c:v>154030</c:v>
              </c:pt>
              <c:pt idx="14">
                <c:v>85440</c:v>
              </c:pt>
              <c:pt idx="15">
                <c:v>88380</c:v>
              </c:pt>
              <c:pt idx="16">
                <c:v>92650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531-48B0-9F09-6DF49A2A0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313040"/>
        <c:axId val="2100661968"/>
      </c:lineChart>
      <c:catAx>
        <c:axId val="201631304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it-IT"/>
          </a:p>
        </c:txPr>
        <c:crossAx val="2100661968"/>
        <c:crosses val="autoZero"/>
        <c:auto val="1"/>
        <c:lblAlgn val="ctr"/>
        <c:lblOffset val="100"/>
        <c:noMultiLvlLbl val="0"/>
      </c:catAx>
      <c:valAx>
        <c:axId val="2100661968"/>
        <c:scaling>
          <c:orientation val="minMax"/>
        </c:scaling>
        <c:delete val="0"/>
        <c:axPos val="l"/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163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bg1">
          <a:alpha val="30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[ESERCITAZIONE 5 MODULO M2 - DASHBOARD FATTURAZIONE.xlsx]PivotChartTable9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US" sz="1200">
                <a:latin typeface="Avenir Next LT Pro" panose="020B0504020202020204" pitchFamily="34" charset="0"/>
              </a:rPr>
              <a:t>FATTURE PAGATE/DA PAGARE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venir Next LT Pro" panose="020B05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  <a:miter lim="800000"/>
          </a:ln>
          <a:effectLst>
            <a:glow rad="63500">
              <a:schemeClr val="bg2">
                <a:lumMod val="90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solidFill>
              <a:schemeClr val="bg1"/>
            </a:solidFill>
            <a:miter lim="800000"/>
          </a:ln>
          <a:effectLst>
            <a:glow rad="63500">
              <a:schemeClr val="bg2">
                <a:lumMod val="90000"/>
                <a:alpha val="25000"/>
              </a:schemeClr>
            </a:glow>
          </a:effectLst>
        </c:spPr>
        <c:dLbl>
          <c:idx val="0"/>
          <c:layout>
            <c:manualLayout>
              <c:x val="-0.23262032085561499"/>
              <c:y val="-6.0465116279069767E-2"/>
            </c:manualLayout>
          </c:layout>
          <c:spPr>
            <a:solidFill>
              <a:srgbClr val="002060"/>
            </a:solidFill>
            <a:ln>
              <a:solidFill>
                <a:sysClr val="window" lastClr="FFFFFF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  <a:miter lim="800000"/>
          </a:ln>
          <a:effectLst>
            <a:glow rad="63500">
              <a:schemeClr val="bg2">
                <a:lumMod val="90000"/>
                <a:alpha val="25000"/>
              </a:schemeClr>
            </a:glow>
          </a:effectLst>
        </c:spPr>
        <c:dLbl>
          <c:idx val="0"/>
          <c:layout>
            <c:manualLayout>
              <c:x val="0.25668449197860965"/>
              <c:y val="3.255813953488372E-2"/>
            </c:manualLayout>
          </c:layout>
          <c:spPr>
            <a:solidFill>
              <a:srgbClr val="002060"/>
            </a:solidFill>
            <a:ln>
              <a:solidFill>
                <a:sysClr val="window" lastClr="FFFFFF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  <a:miter lim="800000"/>
          </a:ln>
          <a:effectLst>
            <a:glow rad="63500">
              <a:schemeClr val="bg2">
                <a:lumMod val="90000"/>
                <a:alpha val="25000"/>
              </a:schemeClr>
            </a:glow>
          </a:effectLst>
        </c:spPr>
        <c:dLbl>
          <c:idx val="0"/>
          <c:layout>
            <c:manualLayout>
              <c:x val="-0.26737967914438504"/>
              <c:y val="-9.3023255813953487E-3"/>
            </c:manualLayout>
          </c:layout>
          <c:tx>
            <c:rich>
              <a:bodyPr rot="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fld id="{358CA88E-2A0C-4D4A-B968-145D435F9EA9}" type="CATEGORYNAME">
                  <a:rPr lang="en-US">
                    <a:solidFill>
                      <a:schemeClr val="bg1"/>
                    </a:solidFill>
                  </a:rPr>
                  <a:pPr>
                    <a:defRPr sz="800">
                      <a:solidFill>
                        <a:schemeClr val="bg1"/>
                      </a:solidFill>
                      <a:latin typeface="Avenir Next LT Pro" panose="020B0504020202020204" pitchFamily="34" charset="0"/>
                    </a:defRPr>
                  </a:pPr>
                  <a:t>[NOME CATEGORIA]</a:t>
                </a:fld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7D1EA9AC-D9E8-4334-BCD8-5A5744737D18}" type="PERCENTAGE">
                  <a:rPr lang="en-US" baseline="0">
                    <a:solidFill>
                      <a:schemeClr val="bg1"/>
                    </a:solidFill>
                  </a:rPr>
                  <a:pPr>
                    <a:defRPr sz="800">
                      <a:solidFill>
                        <a:schemeClr val="bg1"/>
                      </a:solidFill>
                      <a:latin typeface="Avenir Next LT Pro" panose="020B0504020202020204" pitchFamily="34" charset="0"/>
                    </a:defRPr>
                  </a:pPr>
                  <a:t>[PERCENTUALE]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solidFill>
              <a:srgbClr val="002060"/>
            </a:solidFill>
            <a:ln>
              <a:solidFill>
                <a:sysClr val="window" lastClr="FFFFFF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Totale</c:v>
          </c:tx>
          <c:spPr>
            <a:ln>
              <a:noFill/>
              <a:miter lim="800000"/>
            </a:ln>
            <a:effectLst>
              <a:glow rad="63500">
                <a:schemeClr val="bg2">
                  <a:lumMod val="90000"/>
                  <a:alpha val="25000"/>
                </a:schemeClr>
              </a:glow>
            </a:effectLst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  <a:miter lim="800000"/>
              </a:ln>
              <a:effectLst>
                <a:glow rad="63500">
                  <a:schemeClr val="bg2">
                    <a:lumMod val="90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  <a:miter lim="800000"/>
              </a:ln>
              <a:effectLst>
                <a:glow rad="63500">
                  <a:schemeClr val="bg2">
                    <a:lumMod val="90000"/>
                    <a:alpha val="25000"/>
                  </a:schemeClr>
                </a:glow>
              </a:effectLst>
            </c:spPr>
          </c:dPt>
          <c:dLbls>
            <c:dLbl>
              <c:idx val="0"/>
              <c:layout>
                <c:manualLayout>
                  <c:x val="0.25668449197860965"/>
                  <c:y val="3.255813953488372E-2"/>
                </c:manualLayout>
              </c:layout>
              <c:spPr>
                <a:solidFill>
                  <a:srgbClr val="002060"/>
                </a:solidFill>
                <a:ln>
                  <a:solidFill>
                    <a:sysClr val="window" lastClr="FFFFFF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t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layout>
                <c:manualLayout>
                  <c:x val="-0.26737967914438504"/>
                  <c:y val="-9.3023255813953487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t" anchorCtr="0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bg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358CA88E-2A0C-4D4A-B968-145D435F9EA9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800">
                          <a:solidFill>
                            <a:schemeClr val="bg1"/>
                          </a:solidFill>
                          <a:latin typeface="Avenir Next LT Pro" panose="020B0504020202020204" pitchFamily="34" charset="0"/>
                        </a:defRPr>
                      </a:pPr>
                      <a:t>[NOME CATEGORIA]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7D1EA9AC-D9E8-4334-BCD8-5A5744737D18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800">
                          <a:solidFill>
                            <a:schemeClr val="bg1"/>
                          </a:solidFill>
                          <a:latin typeface="Avenir Next LT Pro" panose="020B0504020202020204" pitchFamily="34" charset="0"/>
                        </a:defRPr>
                      </a:pPr>
                      <a:t>[PERCENTUALE]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solidFill>
                  <a:srgbClr val="002060"/>
                </a:solidFill>
                <a:ln>
                  <a:solidFill>
                    <a:sysClr val="window" lastClr="FFFFFF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t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</c:extLst>
            </c:dLbl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2"/>
              <c:pt idx="0">
                <c:v>DA PAGARE</c:v>
              </c:pt>
              <c:pt idx="1">
                <c:v>PAGATA</c:v>
              </c:pt>
            </c:strLit>
          </c:cat>
          <c:val>
            <c:numLit>
              <c:formatCode>General</c:formatCode>
              <c:ptCount val="2"/>
              <c:pt idx="0">
                <c:v>14</c:v>
              </c:pt>
              <c:pt idx="1">
                <c:v>485</c:v>
              </c:pt>
            </c:numLit>
          </c:val>
          <c:extLst>
            <c:ext xmlns:c16="http://schemas.microsoft.com/office/drawing/2014/chart" uri="{C3380CC4-5D6E-409C-BE32-E72D297353CC}">
              <c16:uniqueId val="{00000004-9E7C-46D2-B018-ACFE5DF0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cap="flat">
      <a:solidFill>
        <a:schemeClr val="bg1">
          <a:alpha val="25000"/>
        </a:schemeClr>
      </a:solidFill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[ESERCITAZIONE 5 MODULO M2 - DASHBOARD FATTURAZIONE.xlsx]PivotChartTable10</c15:name>
        <c15:fmtId val="0"/>
      </c15:pivotSource>
      <c15:pivotOptions>
        <c15:dropZoneFilter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US" sz="1100">
                <a:latin typeface="Avenir Next LT Pro" panose="020B0504020202020204" pitchFamily="34" charset="0"/>
              </a:rPr>
              <a:t>N° FATTURE EMESSE</a:t>
            </a:r>
          </a:p>
          <a:p>
            <a:pPr>
              <a:defRPr sz="1100">
                <a:latin typeface="Avenir Next LT Pro" panose="020B0504020202020204" pitchFamily="34" charset="0"/>
              </a:defRPr>
            </a:pPr>
            <a:r>
              <a:rPr lang="en-US" sz="1100">
                <a:latin typeface="Avenir Next LT Pro" panose="020B0504020202020204" pitchFamily="34" charset="0"/>
              </a:rPr>
              <a:t>PER CLIENTE</a:t>
            </a:r>
          </a:p>
        </c:rich>
      </c:tx>
      <c:layout>
        <c:manualLayout>
          <c:xMode val="edge"/>
          <c:yMode val="edge"/>
          <c:x val="0.22990237249741466"/>
          <c:y val="5.5813953488372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venir Next LT Pro" panose="020B05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4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4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4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61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61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61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92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92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9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tint val="93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93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9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tint val="62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62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6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tint val="4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4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4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4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6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hade val="9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9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9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9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9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9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tint val="6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1">
                      <a:tint val="4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Milano
ALFA</c:v>
              </c:pt>
              <c:pt idx="1">
                <c:v>Roma
BETA</c:v>
              </c:pt>
              <c:pt idx="2">
                <c:v>Bari
DELTA</c:v>
              </c:pt>
              <c:pt idx="3">
                <c:v>Napoli
GAMMA</c:v>
              </c:pt>
              <c:pt idx="4">
                <c:v>Roma
OMEGA</c:v>
              </c:pt>
              <c:pt idx="5">
                <c:v>Cagliari
ROSSI</c:v>
              </c:pt>
              <c:pt idx="6">
                <c:v>Palermo
SIGMA</c:v>
              </c:pt>
              <c:pt idx="7">
                <c:v>Verona
ZETA</c:v>
              </c:pt>
            </c:strLit>
          </c:cat>
          <c:val>
            <c:numLit>
              <c:formatCode>General</c:formatCode>
              <c:ptCount val="8"/>
              <c:pt idx="0">
                <c:v>89</c:v>
              </c:pt>
              <c:pt idx="1">
                <c:v>59</c:v>
              </c:pt>
              <c:pt idx="2">
                <c:v>30</c:v>
              </c:pt>
              <c:pt idx="3">
                <c:v>59</c:v>
              </c:pt>
              <c:pt idx="4">
                <c:v>59</c:v>
              </c:pt>
              <c:pt idx="5">
                <c:v>87</c:v>
              </c:pt>
              <c:pt idx="6">
                <c:v>29</c:v>
              </c:pt>
              <c:pt idx="7">
                <c:v>87</c:v>
              </c:pt>
            </c:numLit>
          </c:val>
          <c:extLst>
            <c:ext xmlns:c16="http://schemas.microsoft.com/office/drawing/2014/chart" uri="{C3380CC4-5D6E-409C-BE32-E72D297353CC}">
              <c16:uniqueId val="{00000010-B5A1-4C42-BDA3-62892BAA2B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>
      <a:solidFill>
        <a:schemeClr val="bg1">
          <a:alpha val="25000"/>
        </a:schemeClr>
      </a:solidFill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[ESERCITAZIONE 5 MODULO M2 - DASHBOARD FATTURAZIONE.xlsx]PivotChartTable11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161925</xdr:colOff>
      <xdr:row>21</xdr:row>
      <xdr:rowOff>95250</xdr:rowOff>
    </xdr:from>
    <xdr:to>
      <xdr:col>28</xdr:col>
      <xdr:colOff>133350</xdr:colOff>
      <xdr:row>36</xdr:row>
      <xdr:rowOff>57150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40A01372-BBC1-4BAB-8A8F-9E1396854D01}"/>
            </a:ext>
          </a:extLst>
        </xdr:cNvPr>
        <xdr:cNvSpPr txBox="1"/>
      </xdr:nvSpPr>
      <xdr:spPr>
        <a:xfrm>
          <a:off x="15401925" y="4095750"/>
          <a:ext cx="1800225" cy="2819400"/>
        </a:xfrm>
        <a:prstGeom prst="rect">
          <a:avLst/>
        </a:prstGeom>
        <a:solidFill>
          <a:srgbClr val="002060"/>
        </a:solidFill>
        <a:ln w="9525" cmpd="sng"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it-IT" sz="4400" b="1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>
    <xdr:from>
      <xdr:col>8</xdr:col>
      <xdr:colOff>133350</xdr:colOff>
      <xdr:row>6</xdr:row>
      <xdr:rowOff>123825</xdr:rowOff>
    </xdr:from>
    <xdr:to>
      <xdr:col>16</xdr:col>
      <xdr:colOff>6350</xdr:colOff>
      <xdr:row>20</xdr:row>
      <xdr:rowOff>187325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9E377DA-85D2-8EC1-4D21-95ECAA53F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21</xdr:row>
      <xdr:rowOff>123825</xdr:rowOff>
    </xdr:from>
    <xdr:to>
      <xdr:col>16</xdr:col>
      <xdr:colOff>6350</xdr:colOff>
      <xdr:row>35</xdr:row>
      <xdr:rowOff>187325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1C2396C-A6CF-44B3-FF69-E6D989FFC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133350</xdr:colOff>
      <xdr:row>6</xdr:row>
      <xdr:rowOff>123825</xdr:rowOff>
    </xdr:from>
    <xdr:to>
      <xdr:col>24</xdr:col>
      <xdr:colOff>6350</xdr:colOff>
      <xdr:row>20</xdr:row>
      <xdr:rowOff>187325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C573007-5F43-ADFF-86E2-00A120243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133350</xdr:colOff>
      <xdr:row>21</xdr:row>
      <xdr:rowOff>123825</xdr:rowOff>
    </xdr:from>
    <xdr:to>
      <xdr:col>24</xdr:col>
      <xdr:colOff>6350</xdr:colOff>
      <xdr:row>35</xdr:row>
      <xdr:rowOff>187325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B16A5A3-A683-97FB-BD6A-D8567C23F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219075</xdr:colOff>
      <xdr:row>21</xdr:row>
      <xdr:rowOff>171449</xdr:rowOff>
    </xdr:from>
    <xdr:to>
      <xdr:col>28</xdr:col>
      <xdr:colOff>66675</xdr:colOff>
      <xdr:row>28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STATO">
              <a:extLst>
                <a:ext uri="{FF2B5EF4-FFF2-40B4-BE49-F238E27FC236}">
                  <a16:creationId xmlns:a16="http://schemas.microsoft.com/office/drawing/2014/main" id="{092BE711-BAAB-3AF2-7F06-36A909397B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59075" y="3971924"/>
              <a:ext cx="1676400" cy="11715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228601</xdr:colOff>
      <xdr:row>29</xdr:row>
      <xdr:rowOff>47626</xdr:rowOff>
    </xdr:from>
    <xdr:to>
      <xdr:col>28</xdr:col>
      <xdr:colOff>57150</xdr:colOff>
      <xdr:row>35</xdr:row>
      <xdr:rowOff>170700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9" name="DATA SCADENZA">
              <a:extLst>
                <a:ext uri="{FF2B5EF4-FFF2-40B4-BE49-F238E27FC236}">
                  <a16:creationId xmlns:a16="http://schemas.microsoft.com/office/drawing/2014/main" id="{6E005648-AC73-D606-E712-6ADECD3744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SCADENZ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68601" y="5295901"/>
              <a:ext cx="1657349" cy="1208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0</xdr:col>
      <xdr:colOff>114300</xdr:colOff>
      <xdr:row>6</xdr:row>
      <xdr:rowOff>123825</xdr:rowOff>
    </xdr:from>
    <xdr:to>
      <xdr:col>7</xdr:col>
      <xdr:colOff>596900</xdr:colOff>
      <xdr:row>20</xdr:row>
      <xdr:rowOff>187325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B322533-44BA-B2C3-7B69-CA0A366B9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104775</xdr:colOff>
      <xdr:row>21</xdr:row>
      <xdr:rowOff>133350</xdr:rowOff>
    </xdr:from>
    <xdr:to>
      <xdr:col>7</xdr:col>
      <xdr:colOff>587375</xdr:colOff>
      <xdr:row>36</xdr:row>
      <xdr:rowOff>6350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9E200F36-69CF-7751-3284-870A3EB4B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571500</xdr:colOff>
      <xdr:row>1</xdr:row>
      <xdr:rowOff>9525</xdr:rowOff>
    </xdr:from>
    <xdr:to>
      <xdr:col>15</xdr:col>
      <xdr:colOff>333375</xdr:colOff>
      <xdr:row>5</xdr:row>
      <xdr:rowOff>95250</xdr:rowOff>
    </xdr:to>
    <xdr:sp macro="" textlink="">
      <xdr:nvSpPr>
        <xdr:cNvPr id="12" name="CasellaDiTesto 11">
          <a:extLst>
            <a:ext uri="{FF2B5EF4-FFF2-40B4-BE49-F238E27FC236}">
              <a16:creationId xmlns:a16="http://schemas.microsoft.com/office/drawing/2014/main" id="{BC5E6228-DDCA-7BAB-9ED1-DE7A1C0AC64D}"/>
            </a:ext>
          </a:extLst>
        </xdr:cNvPr>
        <xdr:cNvSpPr txBox="1"/>
      </xdr:nvSpPr>
      <xdr:spPr>
        <a:xfrm>
          <a:off x="3619500" y="190500"/>
          <a:ext cx="5857875" cy="809625"/>
        </a:xfrm>
        <a:prstGeom prst="rect">
          <a:avLst/>
        </a:prstGeom>
        <a:solidFill>
          <a:srgbClr val="002060"/>
        </a:solidFill>
        <a:ln w="9525" cmpd="sng"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4400" b="1">
              <a:solidFill>
                <a:schemeClr val="bg1"/>
              </a:solidFill>
              <a:latin typeface="Avenir Next LT Pro" panose="020B0504020202020204" pitchFamily="34" charset="0"/>
            </a:rPr>
            <a:t>FATTURATO TOTALE</a:t>
          </a:r>
        </a:p>
      </xdr:txBody>
    </xdr:sp>
    <xdr:clientData/>
  </xdr:twoCellAnchor>
  <xdr:twoCellAnchor>
    <xdr:from>
      <xdr:col>15</xdr:col>
      <xdr:colOff>466726</xdr:colOff>
      <xdr:row>1</xdr:row>
      <xdr:rowOff>9523</xdr:rowOff>
    </xdr:from>
    <xdr:to>
      <xdr:col>23</xdr:col>
      <xdr:colOff>104775</xdr:colOff>
      <xdr:row>5</xdr:row>
      <xdr:rowOff>97123</xdr:rowOff>
    </xdr:to>
    <xdr:sp macro="" textlink="PIVOT!G8">
      <xdr:nvSpPr>
        <xdr:cNvPr id="13" name="CasellaDiTesto 12">
          <a:extLst>
            <a:ext uri="{FF2B5EF4-FFF2-40B4-BE49-F238E27FC236}">
              <a16:creationId xmlns:a16="http://schemas.microsoft.com/office/drawing/2014/main" id="{B1F0614E-792E-4FB7-B389-34B8D02E958B}"/>
            </a:ext>
          </a:extLst>
        </xdr:cNvPr>
        <xdr:cNvSpPr txBox="1"/>
      </xdr:nvSpPr>
      <xdr:spPr>
        <a:xfrm>
          <a:off x="9610726" y="190498"/>
          <a:ext cx="4514849" cy="811500"/>
        </a:xfrm>
        <a:prstGeom prst="rect">
          <a:avLst/>
        </a:prstGeom>
        <a:solidFill>
          <a:srgbClr val="002060"/>
        </a:solidFill>
        <a:ln w="9525" cmpd="sng"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4318988-E7DC-4175-8B3B-19E0B9357BD6}" type="TxLink">
            <a:rPr lang="en-US" sz="4400" b="1" i="0" u="none" strike="noStrike">
              <a:solidFill>
                <a:schemeClr val="bg1"/>
              </a:solidFill>
              <a:latin typeface="Avenir Next LT Pro" panose="020B0504020202020204" pitchFamily="34" charset="0"/>
              <a:ea typeface="Calibri"/>
              <a:cs typeface="Calibri"/>
            </a:rPr>
            <a:pPr algn="ctr"/>
            <a:t>1.721.355,00 €</a:t>
          </a:fld>
          <a:endParaRPr lang="it-IT" sz="16600" b="1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>
    <xdr:from>
      <xdr:col>24</xdr:col>
      <xdr:colOff>133349</xdr:colOff>
      <xdr:row>6</xdr:row>
      <xdr:rowOff>123825</xdr:rowOff>
    </xdr:from>
    <xdr:to>
      <xdr:col>29</xdr:col>
      <xdr:colOff>9525</xdr:colOff>
      <xdr:row>20</xdr:row>
      <xdr:rowOff>187325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A7C2FECD-A20F-CAF3-BC2F-C6045D8E4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e Antonino Pellegrino" refreshedDate="45005.88331041667" createdVersion="5" refreshedVersion="8" minRefreshableVersion="3" recordCount="0" supportSubquery="1" supportAdvancedDrill="1" xr:uid="{7FBEBDDE-0476-4F2C-9DCB-D25C5FCF079D}">
  <cacheSource type="external" connectionId="4"/>
  <cacheFields count="2">
    <cacheField name="[FATTURE].[CLIENTE].[CLIENTE]" caption="CLIENTE" numFmtId="0" hierarchy="6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Measures].[Somma di IMPORTO NETTO 2]" caption="Somma di IMPORTO NETTO 2" numFmtId="0" hierarchy="28" level="32767"/>
  </cacheFields>
  <cacheHierarchies count="36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LUOGO]" caption="LUOGO" attribute="1" defaultMemberUniqueName="[CLIENTI].[LUOGO].[All]" allUniqueName="[CLIENTI].[LUOGO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E].[N° FATTURA]" caption="N° FATTURA" attribute="1" defaultMemberUniqueName="[FATTURE].[N° FATTURA].[All]" allUniqueName="[FATTURE].[N° FATTURA].[All]" dimensionUniqueName="[FATTURE]" displayFolder="" count="0" memberValueDatatype="20" unbalanced="0"/>
    <cacheHierarchy uniqueName="[FATTURE].[DATA FATTURA]" caption="DATA FATTURA" attribute="1" time="1" defaultMemberUniqueName="[FATTURE].[DATA FATTURA].[All]" allUniqueName="[FATTURE].[DATA FATTURA].[All]" dimensionUniqueName="[FATTURE]" displayFolder="" count="0" memberValueDatatype="7" unbalanced="0"/>
    <cacheHierarchy uniqueName="[FATTURE].[CLIENTE]" caption="CLIENTE" attribute="1" defaultMemberUniqueName="[FATTURE].[CLIENTE].[All]" allUniqueName="[FATTURE].[CLIENTE].[All]" dimensionUniqueName="[FATTURE]" displayFolder="" count="2" memberValueDatatype="130" unbalanced="0">
      <fieldsUsage count="2">
        <fieldUsage x="-1"/>
        <fieldUsage x="0"/>
      </fieldsUsage>
    </cacheHierarchy>
    <cacheHierarchy uniqueName="[FATTURE].[OGGETTO]" caption="OGGETTO" attribute="1" defaultMemberUniqueName="[FATTURE].[OGGETTO].[All]" allUniqueName="[FATTURE].[OGGETTO].[All]" dimensionUniqueName="[FATTURE]" displayFolder="" count="0" memberValueDatatype="130" unbalanced="0"/>
    <cacheHierarchy uniqueName="[FATTURE].[DATA SCADENZA]" caption="DATA SCADENZA" attribute="1" time="1" defaultMemberUniqueName="[FATTURE].[DATA SCADENZA].[All]" allUniqueName="[FATTURE].[DATA SCADENZA].[All]" dimensionUniqueName="[FATTURE]" displayFolder="" count="0" memberValueDatatype="7" unbalanced="0"/>
    <cacheHierarchy uniqueName="[FATTURE].[IMPORTO NETTO]" caption="IMPORTO NETTO" attribute="1" defaultMemberUniqueName="[FATTURE].[IMPORTO NETTO].[All]" allUniqueName="[FATTURE].[IMPORTO NETTO].[All]" dimensionUniqueName="[FATTURE]" displayFolder="" count="0" memberValueDatatype="20" unbalanced="0"/>
    <cacheHierarchy uniqueName="[FATTURE].[IVA]" caption="IVA" attribute="1" defaultMemberUniqueName="[FATTURE].[IVA].[All]" allUniqueName="[FATTURE].[IVA].[All]" dimensionUniqueName="[FATTURE]" displayFolder="" count="0" memberValueDatatype="5" unbalanced="0"/>
    <cacheHierarchy uniqueName="[FATTURE].[LORDO DI IMPORTO]" caption="LORDO DI IMPORTO" attribute="1" defaultMemberUniqueName="[FATTURE].[LORDO DI IMPORTO].[All]" allUniqueName="[FATTURE].[LORDO DI IMPORTO].[All]" dimensionUniqueName="[FATTURE]" displayFolder="" count="0" memberValueDatatype="5" unbalanced="0"/>
    <cacheHierarchy uniqueName="[FATTURE].[STATO]" caption="STATO" attribute="1" defaultMemberUniqueName="[FATTURE].[STATO].[All]" allUniqueName="[FATTURE].[STATO].[All]" dimensionUniqueName="[FATTURE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].[IMPORTO NETTO]" caption="IMPORTO NETTO" attribute="1" defaultMemberUniqueName="[Tabella1].[IMPORTO NETTO].[All]" allUniqueName="[Tabella1].[IMPORTO NETTO].[All]" dimensionUniqueName="[Tabella1]" displayFolder="" count="0" memberValueDatatype="20" unbalanced="0"/>
    <cacheHierarchy uniqueName="[Tabella1].[IVA]" caption="IVA" attribute="1" defaultMemberUniqueName="[Tabella1].[IVA].[All]" allUniqueName="[Tabella1].[IVA].[All]" dimensionUniqueName="[Tabella1]" displayFolder="" count="0" memberValueDatatype="5" unbalanced="0"/>
    <cacheHierarchy uniqueName="[Tabella1].[LORDO]" caption="LORDO" attribute="1" defaultMemberUniqueName="[Tabella1].[LORDO].[All]" allUniqueName="[Tabella1].[LORDO].[All]" dimensionUniqueName="[Tabella1]" displayFolder="" count="0" memberValueDatatype="5" unbalanced="0"/>
    <cacheHierarchy uniqueName="[Measures].[__XL_Count FATTURE]" caption="__XL_Count FATTURE" measure="1" displayFolder="" measureGroup="FATTURE" count="0" hidden="1"/>
    <cacheHierarchy uniqueName="[Measures].[__XL_Count Tabella1]" caption="__XL_Count Tabella1" measure="1" displayFolder="" measureGroup="Tabella1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 NETTO]" caption="Somma di IMPORTO NETTO" measure="1" displayFolder="" measureGroup="Tabella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LORDO]" caption="Somma di LORDO" measure="1" displayFolder="" measureGroup="Tabella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IVA]" caption="Somma di IVA" measure="1" displayFolder="" measureGroup="Tabella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IMPORTO NETTO 2]" caption="Somma di IMPORTO NETTO 2" measure="1" displayFolder="" measureGroup="FATTUR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LORDO DI IMPORTO]" caption="Somma di LORDO DI IMPORTO" measure="1" displayFolder="" measureGroup="FATTUR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 2]" caption="Somma di IVA 2" measure="1" displayFolder="" measureGroup="FATTUR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CLIENTE]" caption="Conteggio di CLIENTE" measure="1" displayFolder="" measureGroup="FATTUR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TATO]" caption="Conteggio di STATO" measure="1" displayFolder="" measureGroup="FATTUR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N° FATTURA]" caption="Somma di N° FATTURA" measure="1" displayFolder="" measureGroup="FATTUR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N° FATTURA]" caption="Conteggio di N° FATTURA" measure="1" displayFolder="" measureGroup="FATTUR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IMPORTO NETTO]" caption="Conteggio di IMPORTO NETTO" measure="1" displayFolder="" measureGroup="FATTUR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CLIENTI" uniqueName="[CLIENTI]" caption="CLIENTI"/>
    <dimension name="FATTURE" uniqueName="[FATTURE]" caption="FATTURE"/>
    <dimension measure="1" name="Measures" uniqueName="[Measures]" caption="Measures"/>
    <dimension name="Tabella1" uniqueName="[Tabella1]" caption="Tabella1"/>
  </dimensions>
  <measureGroups count="3">
    <measureGroup name="CLIENTI" caption="CLIENTI"/>
    <measureGroup name="FATTURE" caption="FATTURE"/>
    <measureGroup name="Tabella1" caption="Tabella1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e Antonino Pellegrino" refreshedDate="45005.883263310185" createdVersion="3" refreshedVersion="8" minRefreshableVersion="3" recordCount="0" supportSubquery="1" supportAdvancedDrill="1" xr:uid="{45546737-C519-4E66-B692-B1D72CE57E43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6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LUOGO]" caption="LUOGO" attribute="1" defaultMemberUniqueName="[CLIENTI].[LUOGO].[All]" allUniqueName="[CLIENTI].[LUOGO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E].[N° FATTURA]" caption="N° FATTURA" attribute="1" defaultMemberUniqueName="[FATTURE].[N° FATTURA].[All]" allUniqueName="[FATTURE].[N° FATTURA].[All]" dimensionUniqueName="[FATTURE]" displayFolder="" count="0" memberValueDatatype="20" unbalanced="0"/>
    <cacheHierarchy uniqueName="[FATTURE].[DATA FATTURA]" caption="DATA FATTURA" attribute="1" time="1" defaultMemberUniqueName="[FATTURE].[DATA FATTURA].[All]" allUniqueName="[FATTURE].[DATA FATTURA].[All]" dimensionUniqueName="[FATTURE]" displayFolder="" count="0" memberValueDatatype="7" unbalanced="0"/>
    <cacheHierarchy uniqueName="[FATTURE].[CLIENTE]" caption="CLIENTE" attribute="1" defaultMemberUniqueName="[FATTURE].[CLIENTE].[All]" allUniqueName="[FATTURE].[CLIENTE].[All]" dimensionUniqueName="[FATTURE]" displayFolder="" count="0" memberValueDatatype="130" unbalanced="0"/>
    <cacheHierarchy uniqueName="[FATTURE].[OGGETTO]" caption="OGGETTO" attribute="1" defaultMemberUniqueName="[FATTURE].[OGGETTO].[All]" allUniqueName="[FATTURE].[OGGETTO].[All]" dimensionUniqueName="[FATTURE]" displayFolder="" count="0" memberValueDatatype="130" unbalanced="0"/>
    <cacheHierarchy uniqueName="[FATTURE].[DATA SCADENZA]" caption="DATA SCADENZA" attribute="1" time="1" defaultMemberUniqueName="[FATTURE].[DATA SCADENZA].[All]" allUniqueName="[FATTURE].[DATA SCADENZA].[All]" dimensionUniqueName="[FATTURE]" displayFolder="" count="2" memberValueDatatype="7" unbalanced="0"/>
    <cacheHierarchy uniqueName="[FATTURE].[IMPORTO NETTO]" caption="IMPORTO NETTO" attribute="1" defaultMemberUniqueName="[FATTURE].[IMPORTO NETTO].[All]" allUniqueName="[FATTURE].[IMPORTO NETTO].[All]" dimensionUniqueName="[FATTURE]" displayFolder="" count="0" memberValueDatatype="20" unbalanced="0"/>
    <cacheHierarchy uniqueName="[FATTURE].[IVA]" caption="IVA" attribute="1" defaultMemberUniqueName="[FATTURE].[IVA].[All]" allUniqueName="[FATTURE].[IVA].[All]" dimensionUniqueName="[FATTURE]" displayFolder="" count="0" memberValueDatatype="5" unbalanced="0"/>
    <cacheHierarchy uniqueName="[FATTURE].[LORDO DI IMPORTO]" caption="LORDO DI IMPORTO" attribute="1" defaultMemberUniqueName="[FATTURE].[LORDO DI IMPORTO].[All]" allUniqueName="[FATTURE].[LORDO DI IMPORTO].[All]" dimensionUniqueName="[FATTURE]" displayFolder="" count="0" memberValueDatatype="5" unbalanced="0"/>
    <cacheHierarchy uniqueName="[FATTURE].[STATO]" caption="STATO" attribute="1" defaultMemberUniqueName="[FATTURE].[STATO].[All]" allUniqueName="[FATTURE].[STATO].[All]" dimensionUniqueName="[FATTURE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].[IMPORTO NETTO]" caption="IMPORTO NETTO" attribute="1" defaultMemberUniqueName="[Tabella1].[IMPORTO NETTO].[All]" allUniqueName="[Tabella1].[IMPORTO NETTO].[All]" dimensionUniqueName="[Tabella1]" displayFolder="" count="0" memberValueDatatype="20" unbalanced="0"/>
    <cacheHierarchy uniqueName="[Tabella1].[IVA]" caption="IVA" attribute="1" defaultMemberUniqueName="[Tabella1].[IVA].[All]" allUniqueName="[Tabella1].[IVA].[All]" dimensionUniqueName="[Tabella1]" displayFolder="" count="0" memberValueDatatype="5" unbalanced="0"/>
    <cacheHierarchy uniqueName="[Tabella1].[LORDO]" caption="LORDO" attribute="1" defaultMemberUniqueName="[Tabella1].[LORDO].[All]" allUniqueName="[Tabella1].[LORDO].[All]" dimensionUniqueName="[Tabella1]" displayFolder="" count="0" memberValueDatatype="5" unbalanced="0"/>
    <cacheHierarchy uniqueName="[Measures].[__XL_Count FATTURE]" caption="__XL_Count FATTURE" measure="1" displayFolder="" measureGroup="FATTURE" count="0" hidden="1"/>
    <cacheHierarchy uniqueName="[Measures].[__XL_Count Tabella1]" caption="__XL_Count Tabella1" measure="1" displayFolder="" measureGroup="Tabella1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 NETTO]" caption="Somma di IMPORTO NETTO" measure="1" displayFolder="" measureGroup="Tabella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LORDO]" caption="Somma di LORDO" measure="1" displayFolder="" measureGroup="Tabella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IVA]" caption="Somma di IVA" measure="1" displayFolder="" measureGroup="Tabella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IMPORTO NETTO 2]" caption="Somma di IMPORTO NETTO 2" measure="1" displayFolder="" measureGroup="FATTUR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LORDO DI IMPORTO]" caption="Somma di LORDO DI IMPORTO" measure="1" displayFolder="" measureGroup="FATTUR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 2]" caption="Somma di IVA 2" measure="1" displayFolder="" measureGroup="FATTUR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CLIENTE]" caption="Conteggio di CLIENTE" measure="1" displayFolder="" measureGroup="FATTUR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TATO]" caption="Conteggio di STATO" measure="1" displayFolder="" measureGroup="FATTUR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N° FATTURA]" caption="Somma di N° FATTURA" measure="1" displayFolder="" measureGroup="FATTUR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N° FATTURA]" caption="Conteggio di N° FATTURA" measure="1" displayFolder="" measureGroup="FATTUR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IMPORTO NETTO]" caption="Conteggio di IMPORTO NETTO" measure="1" displayFolder="" measureGroup="FATTUR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70740891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e Antonino Pellegrino" refreshedDate="45005.883258912036" createdVersion="3" refreshedVersion="8" minRefreshableVersion="3" recordCount="0" supportSubquery="1" supportAdvancedDrill="1" xr:uid="{10B26AF2-D813-4398-B46C-E300A745B978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6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LUOGO]" caption="LUOGO" attribute="1" defaultMemberUniqueName="[CLIENTI].[LUOGO].[All]" allUniqueName="[CLIENTI].[LUOGO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E].[N° FATTURA]" caption="N° FATTURA" attribute="1" defaultMemberUniqueName="[FATTURE].[N° FATTURA].[All]" allUniqueName="[FATTURE].[N° FATTURA].[All]" dimensionUniqueName="[FATTURE]" displayFolder="" count="0" memberValueDatatype="20" unbalanced="0"/>
    <cacheHierarchy uniqueName="[FATTURE].[DATA FATTURA]" caption="DATA FATTURA" attribute="1" time="1" defaultMemberUniqueName="[FATTURE].[DATA FATTURA].[All]" allUniqueName="[FATTURE].[DATA FATTURA].[All]" dimensionUniqueName="[FATTURE]" displayFolder="" count="0" memberValueDatatype="7" unbalanced="0"/>
    <cacheHierarchy uniqueName="[FATTURE].[CLIENTE]" caption="CLIENTE" attribute="1" defaultMemberUniqueName="[FATTURE].[CLIENTE].[All]" allUniqueName="[FATTURE].[CLIENTE].[All]" dimensionUniqueName="[FATTURE]" displayFolder="" count="0" memberValueDatatype="130" unbalanced="0"/>
    <cacheHierarchy uniqueName="[FATTURE].[OGGETTO]" caption="OGGETTO" attribute="1" defaultMemberUniqueName="[FATTURE].[OGGETTO].[All]" allUniqueName="[FATTURE].[OGGETTO].[All]" dimensionUniqueName="[FATTURE]" displayFolder="" count="0" memberValueDatatype="130" unbalanced="0"/>
    <cacheHierarchy uniqueName="[FATTURE].[DATA SCADENZA]" caption="DATA SCADENZA" attribute="1" time="1" defaultMemberUniqueName="[FATTURE].[DATA SCADENZA].[All]" allUniqueName="[FATTURE].[DATA SCADENZA].[All]" dimensionUniqueName="[FATTURE]" displayFolder="" count="0" memberValueDatatype="7" unbalanced="0"/>
    <cacheHierarchy uniqueName="[FATTURE].[IMPORTO NETTO]" caption="IMPORTO NETTO" attribute="1" defaultMemberUniqueName="[FATTURE].[IMPORTO NETTO].[All]" allUniqueName="[FATTURE].[IMPORTO NETTO].[All]" dimensionUniqueName="[FATTURE]" displayFolder="" count="0" memberValueDatatype="20" unbalanced="0"/>
    <cacheHierarchy uniqueName="[FATTURE].[IVA]" caption="IVA" attribute="1" defaultMemberUniqueName="[FATTURE].[IVA].[All]" allUniqueName="[FATTURE].[IVA].[All]" dimensionUniqueName="[FATTURE]" displayFolder="" count="0" memberValueDatatype="5" unbalanced="0"/>
    <cacheHierarchy uniqueName="[FATTURE].[LORDO DI IMPORTO]" caption="LORDO DI IMPORTO" attribute="1" defaultMemberUniqueName="[FATTURE].[LORDO DI IMPORTO].[All]" allUniqueName="[FATTURE].[LORDO DI IMPORTO].[All]" dimensionUniqueName="[FATTURE]" displayFolder="" count="0" memberValueDatatype="5" unbalanced="0"/>
    <cacheHierarchy uniqueName="[FATTURE].[STATO]" caption="STATO" attribute="1" defaultMemberUniqueName="[FATTURE].[STATO].[All]" allUniqueName="[FATTURE].[STATO].[All]" dimensionUniqueName="[FATTURE]" displayFolder="" count="2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].[IMPORTO NETTO]" caption="IMPORTO NETTO" attribute="1" defaultMemberUniqueName="[Tabella1].[IMPORTO NETTO].[All]" allUniqueName="[Tabella1].[IMPORTO NETTO].[All]" dimensionUniqueName="[Tabella1]" displayFolder="" count="0" memberValueDatatype="20" unbalanced="0"/>
    <cacheHierarchy uniqueName="[Tabella1].[IVA]" caption="IVA" attribute="1" defaultMemberUniqueName="[Tabella1].[IVA].[All]" allUniqueName="[Tabella1].[IVA].[All]" dimensionUniqueName="[Tabella1]" displayFolder="" count="0" memberValueDatatype="5" unbalanced="0"/>
    <cacheHierarchy uniqueName="[Tabella1].[LORDO]" caption="LORDO" attribute="1" defaultMemberUniqueName="[Tabella1].[LORDO].[All]" allUniqueName="[Tabella1].[LORDO].[All]" dimensionUniqueName="[Tabella1]" displayFolder="" count="0" memberValueDatatype="5" unbalanced="0"/>
    <cacheHierarchy uniqueName="[Measures].[__XL_Count FATTURE]" caption="__XL_Count FATTURE" measure="1" displayFolder="" measureGroup="FATTURE" count="0" hidden="1"/>
    <cacheHierarchy uniqueName="[Measures].[__XL_Count Tabella1]" caption="__XL_Count Tabella1" measure="1" displayFolder="" measureGroup="Tabella1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 NETTO]" caption="Somma di IMPORTO NETTO" measure="1" displayFolder="" measureGroup="Tabella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LORDO]" caption="Somma di LORDO" measure="1" displayFolder="" measureGroup="Tabella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IVA]" caption="Somma di IVA" measure="1" displayFolder="" measureGroup="Tabella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IMPORTO NETTO 2]" caption="Somma di IMPORTO NETTO 2" measure="1" displayFolder="" measureGroup="FATTUR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LORDO DI IMPORTO]" caption="Somma di LORDO DI IMPORTO" measure="1" displayFolder="" measureGroup="FATTUR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 2]" caption="Somma di IVA 2" measure="1" displayFolder="" measureGroup="FATTUR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CLIENTE]" caption="Conteggio di CLIENTE" measure="1" displayFolder="" measureGroup="FATTUR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TATO]" caption="Conteggio di STATO" measure="1" displayFolder="" measureGroup="FATTUR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N° FATTURA]" caption="Somma di N° FATTURA" measure="1" displayFolder="" measureGroup="FATTUR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N° FATTURA]" caption="Conteggio di N° FATTURA" measure="1" displayFolder="" measureGroup="FATTUR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IMPORTO NETTO]" caption="Conteggio di IMPORTO NETTO" measure="1" displayFolder="" measureGroup="FATTUR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094264274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e Antonino Pellegrino" refreshedDate="45006.842328587962" createdVersion="5" refreshedVersion="8" minRefreshableVersion="3" recordCount="0" supportSubquery="1" supportAdvancedDrill="1" xr:uid="{E4515BC6-7405-4EC1-B1AA-DAF7AA3092A0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omma di IMPORTO NETTO 2]" caption="Somma di IMPORTO NETTO 2" numFmtId="0" hierarchy="28" level="32767"/>
    <cacheField name="[FATTURE].[CLIENTE].[CLIENTE]" caption="CLIENTE" numFmtId="0" hierarchy="6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FATTURE].[STATO].[STATO]" caption="STATO" numFmtId="0" hierarchy="12" level="1">
      <sharedItems containsSemiMixedTypes="0" containsNonDate="0" containsString="0"/>
    </cacheField>
  </cacheFields>
  <cacheHierarchies count="36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LUOGO]" caption="LUOGO" attribute="1" defaultMemberUniqueName="[CLIENTI].[LUOGO].[All]" allUniqueName="[CLIENTI].[LUOGO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E].[N° FATTURA]" caption="N° FATTURA" attribute="1" defaultMemberUniqueName="[FATTURE].[N° FATTURA].[All]" allUniqueName="[FATTURE].[N° FATTURA].[All]" dimensionUniqueName="[FATTURE]" displayFolder="" count="0" memberValueDatatype="20" unbalanced="0"/>
    <cacheHierarchy uniqueName="[FATTURE].[DATA FATTURA]" caption="DATA FATTURA" attribute="1" time="1" defaultMemberUniqueName="[FATTURE].[DATA FATTURA].[All]" allUniqueName="[FATTURE].[DATA FATTURA].[All]" dimensionUniqueName="[FATTURE]" displayFolder="" count="0" memberValueDatatype="7" unbalanced="0"/>
    <cacheHierarchy uniqueName="[FATTURE].[CLIENTE]" caption="CLIENTE" attribute="1" defaultMemberUniqueName="[FATTURE].[CLIENTE].[All]" allUniqueName="[FATTURE].[CLIENTE].[All]" dimensionUniqueName="[FATTURE]" displayFolder="" count="2" memberValueDatatype="130" unbalanced="0">
      <fieldsUsage count="2">
        <fieldUsage x="-1"/>
        <fieldUsage x="1"/>
      </fieldsUsage>
    </cacheHierarchy>
    <cacheHierarchy uniqueName="[FATTURE].[OGGETTO]" caption="OGGETTO" attribute="1" defaultMemberUniqueName="[FATTURE].[OGGETTO].[All]" allUniqueName="[FATTURE].[OGGETTO].[All]" dimensionUniqueName="[FATTURE]" displayFolder="" count="0" memberValueDatatype="130" unbalanced="0"/>
    <cacheHierarchy uniqueName="[FATTURE].[DATA SCADENZA]" caption="DATA SCADENZA" attribute="1" time="1" defaultMemberUniqueName="[FATTURE].[DATA SCADENZA].[All]" allUniqueName="[FATTURE].[DATA SCADENZA].[All]" dimensionUniqueName="[FATTURE]" displayFolder="" count="2" memberValueDatatype="7" unbalanced="0"/>
    <cacheHierarchy uniqueName="[FATTURE].[IMPORTO NETTO]" caption="IMPORTO NETTO" attribute="1" defaultMemberUniqueName="[FATTURE].[IMPORTO NETTO].[All]" allUniqueName="[FATTURE].[IMPORTO NETTO].[All]" dimensionUniqueName="[FATTURE]" displayFolder="" count="0" memberValueDatatype="20" unbalanced="0"/>
    <cacheHierarchy uniqueName="[FATTURE].[IVA]" caption="IVA" attribute="1" defaultMemberUniqueName="[FATTURE].[IVA].[All]" allUniqueName="[FATTURE].[IVA].[All]" dimensionUniqueName="[FATTURE]" displayFolder="" count="0" memberValueDatatype="5" unbalanced="0"/>
    <cacheHierarchy uniqueName="[FATTURE].[LORDO DI IMPORTO]" caption="LORDO DI IMPORTO" attribute="1" defaultMemberUniqueName="[FATTURE].[LORDO DI IMPORTO].[All]" allUniqueName="[FATTURE].[LORDO DI IMPORTO].[All]" dimensionUniqueName="[FATTURE]" displayFolder="" count="0" memberValueDatatype="5" unbalanced="0"/>
    <cacheHierarchy uniqueName="[FATTURE].[STATO]" caption="STATO" attribute="1" defaultMemberUniqueName="[FATTURE].[STATO].[All]" allUniqueName="[FATTURE].[STATO].[All]" dimensionUniqueName="[FATTURE]" displayFolder="" count="2" memberValueDatatype="130" unbalanced="0">
      <fieldsUsage count="2">
        <fieldUsage x="-1"/>
        <fieldUsage x="2"/>
      </fieldsUsage>
    </cacheHierarchy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].[IMPORTO NETTO]" caption="IMPORTO NETTO" attribute="1" defaultMemberUniqueName="[Tabella1].[IMPORTO NETTO].[All]" allUniqueName="[Tabella1].[IMPORTO NETTO].[All]" dimensionUniqueName="[Tabella1]" displayFolder="" count="0" memberValueDatatype="20" unbalanced="0"/>
    <cacheHierarchy uniqueName="[Tabella1].[IVA]" caption="IVA" attribute="1" defaultMemberUniqueName="[Tabella1].[IVA].[All]" allUniqueName="[Tabella1].[IVA].[All]" dimensionUniqueName="[Tabella1]" displayFolder="" count="0" memberValueDatatype="5" unbalanced="0"/>
    <cacheHierarchy uniqueName="[Tabella1].[LORDO]" caption="LORDO" attribute="1" defaultMemberUniqueName="[Tabella1].[LORDO].[All]" allUniqueName="[Tabella1].[LORDO].[All]" dimensionUniqueName="[Tabella1]" displayFolder="" count="0" memberValueDatatype="5" unbalanced="0"/>
    <cacheHierarchy uniqueName="[Measures].[__XL_Count FATTURE]" caption="__XL_Count FATTURE" measure="1" displayFolder="" measureGroup="FATTURE" count="0" hidden="1"/>
    <cacheHierarchy uniqueName="[Measures].[__XL_Count Tabella1]" caption="__XL_Count Tabella1" measure="1" displayFolder="" measureGroup="Tabella1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 NETTO]" caption="Somma di IMPORTO NETTO" measure="1" displayFolder="" measureGroup="Tabella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LORDO]" caption="Somma di LORDO" measure="1" displayFolder="" measureGroup="Tabella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IVA]" caption="Somma di IVA" measure="1" displayFolder="" measureGroup="Tabella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IMPORTO NETTO 2]" caption="Somma di IMPORTO NETTO 2" measure="1" displayFolder="" measureGroup="FATTUR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LORDO DI IMPORTO]" caption="Somma di LORDO DI IMPORTO" measure="1" displayFolder="" measureGroup="FATTUR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 2]" caption="Somma di IVA 2" measure="1" displayFolder="" measureGroup="FATTUR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CLIENTE]" caption="Conteggio di CLIENTE" measure="1" displayFolder="" measureGroup="FATTUR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TATO]" caption="Conteggio di STATO" measure="1" displayFolder="" measureGroup="FATTUR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N° FATTURA]" caption="Somma di N° FATTURA" measure="1" displayFolder="" measureGroup="FATTUR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N° FATTURA]" caption="Conteggio di N° FATTURA" measure="1" displayFolder="" measureGroup="FATTUR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IMPORTO NETTO]" caption="Conteggio di IMPORTO NETTO" measure="1" displayFolder="" measureGroup="FATTUR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CLIENTI" uniqueName="[CLIENTI]" caption="CLIENTI"/>
    <dimension name="FATTURE" uniqueName="[FATTURE]" caption="FATTURE"/>
    <dimension measure="1" name="Measures" uniqueName="[Measures]" caption="Measures"/>
    <dimension name="Tabella1" uniqueName="[Tabella1]" caption="Tabella1"/>
  </dimensions>
  <measureGroups count="3">
    <measureGroup name="CLIENTI" caption="CLIENTI"/>
    <measureGroup name="FATTURE" caption="FATTURE"/>
    <measureGroup name="Tabella1" caption="Tabella1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pivotCacheId="196640404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e Antonino Pellegrino" refreshedDate="45006.842329050924" createdVersion="5" refreshedVersion="8" minRefreshableVersion="3" recordCount="0" supportSubquery="1" supportAdvancedDrill="1" xr:uid="{409D1B36-8F0B-4C14-8FE2-0ECAD3DE896C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FATTURE].[STATO].[STATO]" caption="STATO" numFmtId="0" hierarchy="12" level="1">
      <sharedItems containsSemiMixedTypes="0" containsNonDate="0" containsString="0"/>
    </cacheField>
    <cacheField name="[Measures].[Somma di LORDO DI IMPORTO]" caption="Somma di LORDO DI IMPORTO" numFmtId="0" hierarchy="29" level="32767"/>
    <cacheField name="[Measures].[Somma di IVA 2]" caption="Somma di IVA 2" numFmtId="0" hierarchy="30" level="32767"/>
    <cacheField name="[FATTURE].[CLIENTE].[CLIENTE]" caption="CLIENTE" numFmtId="0" hierarchy="6" level="1">
      <sharedItems count="8">
        <s v="ALFA"/>
        <s v="BETA"/>
        <s v="DELTA"/>
        <s v="GAMMA"/>
        <s v="OMEGA"/>
        <s v="ROSSI"/>
        <s v="SIGMA"/>
        <s v="ZETA"/>
      </sharedItems>
    </cacheField>
  </cacheFields>
  <cacheHierarchies count="36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LUOGO]" caption="LUOGO" attribute="1" defaultMemberUniqueName="[CLIENTI].[LUOGO].[All]" allUniqueName="[CLIENTI].[LUOGO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E].[N° FATTURA]" caption="N° FATTURA" attribute="1" defaultMemberUniqueName="[FATTURE].[N° FATTURA].[All]" allUniqueName="[FATTURE].[N° FATTURA].[All]" dimensionUniqueName="[FATTURE]" displayFolder="" count="0" memberValueDatatype="20" unbalanced="0"/>
    <cacheHierarchy uniqueName="[FATTURE].[DATA FATTURA]" caption="DATA FATTURA" attribute="1" time="1" defaultMemberUniqueName="[FATTURE].[DATA FATTURA].[All]" allUniqueName="[FATTURE].[DATA FATTURA].[All]" dimensionUniqueName="[FATTURE]" displayFolder="" count="0" memberValueDatatype="7" unbalanced="0"/>
    <cacheHierarchy uniqueName="[FATTURE].[CLIENTE]" caption="CLIENTE" attribute="1" defaultMemberUniqueName="[FATTURE].[CLIENTE].[All]" allUniqueName="[FATTURE].[CLIENTE].[All]" dimensionUniqueName="[FATTURE]" displayFolder="" count="2" memberValueDatatype="130" unbalanced="0">
      <fieldsUsage count="2">
        <fieldUsage x="-1"/>
        <fieldUsage x="3"/>
      </fieldsUsage>
    </cacheHierarchy>
    <cacheHierarchy uniqueName="[FATTURE].[OGGETTO]" caption="OGGETTO" attribute="1" defaultMemberUniqueName="[FATTURE].[OGGETTO].[All]" allUniqueName="[FATTURE].[OGGETTO].[All]" dimensionUniqueName="[FATTURE]" displayFolder="" count="0" memberValueDatatype="130" unbalanced="0"/>
    <cacheHierarchy uniqueName="[FATTURE].[DATA SCADENZA]" caption="DATA SCADENZA" attribute="1" time="1" defaultMemberUniqueName="[FATTURE].[DATA SCADENZA].[All]" allUniqueName="[FATTURE].[DATA SCADENZA].[All]" dimensionUniqueName="[FATTURE]" displayFolder="" count="2" memberValueDatatype="7" unbalanced="0"/>
    <cacheHierarchy uniqueName="[FATTURE].[IMPORTO NETTO]" caption="IMPORTO NETTO" attribute="1" defaultMemberUniqueName="[FATTURE].[IMPORTO NETTO].[All]" allUniqueName="[FATTURE].[IMPORTO NETTO].[All]" dimensionUniqueName="[FATTURE]" displayFolder="" count="0" memberValueDatatype="20" unbalanced="0"/>
    <cacheHierarchy uniqueName="[FATTURE].[IVA]" caption="IVA" attribute="1" defaultMemberUniqueName="[FATTURE].[IVA].[All]" allUniqueName="[FATTURE].[IVA].[All]" dimensionUniqueName="[FATTURE]" displayFolder="" count="0" memberValueDatatype="5" unbalanced="0"/>
    <cacheHierarchy uniqueName="[FATTURE].[LORDO DI IMPORTO]" caption="LORDO DI IMPORTO" attribute="1" defaultMemberUniqueName="[FATTURE].[LORDO DI IMPORTO].[All]" allUniqueName="[FATTURE].[LORDO DI IMPORTO].[All]" dimensionUniqueName="[FATTURE]" displayFolder="" count="0" memberValueDatatype="5" unbalanced="0"/>
    <cacheHierarchy uniqueName="[FATTURE].[STATO]" caption="STATO" attribute="1" defaultMemberUniqueName="[FATTURE].[STATO].[All]" allUniqueName="[FATTURE].[STATO].[All]" dimensionUniqueName="[FATTURE]" displayFolder="" count="2" memberValueDatatype="130" unbalanced="0">
      <fieldsUsage count="2">
        <fieldUsage x="-1"/>
        <fieldUsage x="0"/>
      </fieldsUsage>
    </cacheHierarchy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].[IMPORTO NETTO]" caption="IMPORTO NETTO" attribute="1" defaultMemberUniqueName="[Tabella1].[IMPORTO NETTO].[All]" allUniqueName="[Tabella1].[IMPORTO NETTO].[All]" dimensionUniqueName="[Tabella1]" displayFolder="" count="0" memberValueDatatype="20" unbalanced="0"/>
    <cacheHierarchy uniqueName="[Tabella1].[IVA]" caption="IVA" attribute="1" defaultMemberUniqueName="[Tabella1].[IVA].[All]" allUniqueName="[Tabella1].[IVA].[All]" dimensionUniqueName="[Tabella1]" displayFolder="" count="0" memberValueDatatype="5" unbalanced="0"/>
    <cacheHierarchy uniqueName="[Tabella1].[LORDO]" caption="LORDO" attribute="1" defaultMemberUniqueName="[Tabella1].[LORDO].[All]" allUniqueName="[Tabella1].[LORDO].[All]" dimensionUniqueName="[Tabella1]" displayFolder="" count="0" memberValueDatatype="5" unbalanced="0"/>
    <cacheHierarchy uniqueName="[Measures].[__XL_Count FATTURE]" caption="__XL_Count FATTURE" measure="1" displayFolder="" measureGroup="FATTURE" count="0" hidden="1"/>
    <cacheHierarchy uniqueName="[Measures].[__XL_Count Tabella1]" caption="__XL_Count Tabella1" measure="1" displayFolder="" measureGroup="Tabella1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 NETTO]" caption="Somma di IMPORTO NETTO" measure="1" displayFolder="" measureGroup="Tabella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LORDO]" caption="Somma di LORDO" measure="1" displayFolder="" measureGroup="Tabella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IVA]" caption="Somma di IVA" measure="1" displayFolder="" measureGroup="Tabella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IMPORTO NETTO 2]" caption="Somma di IMPORTO NETTO 2" measure="1" displayFolder="" measureGroup="FATTUR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LORDO DI IMPORTO]" caption="Somma di LORDO DI IMPORTO" measure="1" displayFolder="" measureGroup="FATTUR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 2]" caption="Somma di IVA 2" measure="1" displayFolder="" measureGroup="FATTUR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CLIENTE]" caption="Conteggio di CLIENTE" measure="1" displayFolder="" measureGroup="FATTUR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TATO]" caption="Conteggio di STATO" measure="1" displayFolder="" measureGroup="FATTUR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N° FATTURA]" caption="Somma di N° FATTURA" measure="1" displayFolder="" measureGroup="FATTUR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N° FATTURA]" caption="Conteggio di N° FATTURA" measure="1" displayFolder="" measureGroup="FATTUR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IMPORTO NETTO]" caption="Conteggio di IMPORTO NETTO" measure="1" displayFolder="" measureGroup="FATTUR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CLIENTI" uniqueName="[CLIENTI]" caption="CLIENTI"/>
    <dimension name="FATTURE" uniqueName="[FATTURE]" caption="FATTURE"/>
    <dimension measure="1" name="Measures" uniqueName="[Measures]" caption="Measures"/>
    <dimension name="Tabella1" uniqueName="[Tabella1]" caption="Tabella1"/>
  </dimensions>
  <measureGroups count="3">
    <measureGroup name="CLIENTI" caption="CLIENTI"/>
    <measureGroup name="FATTURE" caption="FATTURE"/>
    <measureGroup name="Tabella1" caption="Tabella1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pivotCacheId="164665308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e Antonino Pellegrino" refreshedDate="45006.842329513885" createdVersion="5" refreshedVersion="8" minRefreshableVersion="3" recordCount="0" supportSubquery="1" supportAdvancedDrill="1" xr:uid="{F087E0A6-320F-4E38-89C1-252D9AD26BD2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FATTURE].[OGGETTO].[OGGETTO]" caption="OGGETTO" numFmtId="0" hierarchy="7" level="1">
      <sharedItems count="4">
        <s v="CONSULENZA"/>
        <s v="FORMAZIONE"/>
        <s v="INTERVENTO"/>
        <s v="VENDITA"/>
      </sharedItems>
    </cacheField>
    <cacheField name="[Measures].[Somma di IMPORTO NETTO 2]" caption="Somma di IMPORTO NETTO 2" numFmtId="0" hierarchy="28" level="32767"/>
    <cacheField name="[FATTURE].[STATO].[STATO]" caption="STATO" numFmtId="0" hierarchy="12" level="1">
      <sharedItems containsSemiMixedTypes="0" containsNonDate="0" containsString="0"/>
    </cacheField>
  </cacheFields>
  <cacheHierarchies count="36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LUOGO]" caption="LUOGO" attribute="1" defaultMemberUniqueName="[CLIENTI].[LUOGO].[All]" allUniqueName="[CLIENTI].[LUOGO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E].[N° FATTURA]" caption="N° FATTURA" attribute="1" defaultMemberUniqueName="[FATTURE].[N° FATTURA].[All]" allUniqueName="[FATTURE].[N° FATTURA].[All]" dimensionUniqueName="[FATTURE]" displayFolder="" count="0" memberValueDatatype="20" unbalanced="0"/>
    <cacheHierarchy uniqueName="[FATTURE].[DATA FATTURA]" caption="DATA FATTURA" attribute="1" time="1" defaultMemberUniqueName="[FATTURE].[DATA FATTURA].[All]" allUniqueName="[FATTURE].[DATA FATTURA].[All]" dimensionUniqueName="[FATTURE]" displayFolder="" count="0" memberValueDatatype="7" unbalanced="0"/>
    <cacheHierarchy uniqueName="[FATTURE].[CLIENTE]" caption="CLIENTE" attribute="1" defaultMemberUniqueName="[FATTURE].[CLIENTE].[All]" allUniqueName="[FATTURE].[CLIENTE].[All]" dimensionUniqueName="[FATTURE]" displayFolder="" count="0" memberValueDatatype="130" unbalanced="0"/>
    <cacheHierarchy uniqueName="[FATTURE].[OGGETTO]" caption="OGGETTO" attribute="1" defaultMemberUniqueName="[FATTURE].[OGGETTO].[All]" allUniqueName="[FATTURE].[OGGETTO].[All]" dimensionUniqueName="[FATTURE]" displayFolder="" count="2" memberValueDatatype="130" unbalanced="0">
      <fieldsUsage count="2">
        <fieldUsage x="-1"/>
        <fieldUsage x="0"/>
      </fieldsUsage>
    </cacheHierarchy>
    <cacheHierarchy uniqueName="[FATTURE].[DATA SCADENZA]" caption="DATA SCADENZA" attribute="1" time="1" defaultMemberUniqueName="[FATTURE].[DATA SCADENZA].[All]" allUniqueName="[FATTURE].[DATA SCADENZA].[All]" dimensionUniqueName="[FATTURE]" displayFolder="" count="2" memberValueDatatype="7" unbalanced="0"/>
    <cacheHierarchy uniqueName="[FATTURE].[IMPORTO NETTO]" caption="IMPORTO NETTO" attribute="1" defaultMemberUniqueName="[FATTURE].[IMPORTO NETTO].[All]" allUniqueName="[FATTURE].[IMPORTO NETTO].[All]" dimensionUniqueName="[FATTURE]" displayFolder="" count="0" memberValueDatatype="20" unbalanced="0"/>
    <cacheHierarchy uniqueName="[FATTURE].[IVA]" caption="IVA" attribute="1" defaultMemberUniqueName="[FATTURE].[IVA].[All]" allUniqueName="[FATTURE].[IVA].[All]" dimensionUniqueName="[FATTURE]" displayFolder="" count="0" memberValueDatatype="5" unbalanced="0"/>
    <cacheHierarchy uniqueName="[FATTURE].[LORDO DI IMPORTO]" caption="LORDO DI IMPORTO" attribute="1" defaultMemberUniqueName="[FATTURE].[LORDO DI IMPORTO].[All]" allUniqueName="[FATTURE].[LORDO DI IMPORTO].[All]" dimensionUniqueName="[FATTURE]" displayFolder="" count="0" memberValueDatatype="5" unbalanced="0"/>
    <cacheHierarchy uniqueName="[FATTURE].[STATO]" caption="STATO" attribute="1" defaultMemberUniqueName="[FATTURE].[STATO].[All]" allUniqueName="[FATTURE].[STATO].[All]" dimensionUniqueName="[FATTURE]" displayFolder="" count="2" memberValueDatatype="130" unbalanced="0">
      <fieldsUsage count="2">
        <fieldUsage x="-1"/>
        <fieldUsage x="2"/>
      </fieldsUsage>
    </cacheHierarchy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].[IMPORTO NETTO]" caption="IMPORTO NETTO" attribute="1" defaultMemberUniqueName="[Tabella1].[IMPORTO NETTO].[All]" allUniqueName="[Tabella1].[IMPORTO NETTO].[All]" dimensionUniqueName="[Tabella1]" displayFolder="" count="0" memberValueDatatype="20" unbalanced="0"/>
    <cacheHierarchy uniqueName="[Tabella1].[IVA]" caption="IVA" attribute="1" defaultMemberUniqueName="[Tabella1].[IVA].[All]" allUniqueName="[Tabella1].[IVA].[All]" dimensionUniqueName="[Tabella1]" displayFolder="" count="0" memberValueDatatype="5" unbalanced="0"/>
    <cacheHierarchy uniqueName="[Tabella1].[LORDO]" caption="LORDO" attribute="1" defaultMemberUniqueName="[Tabella1].[LORDO].[All]" allUniqueName="[Tabella1].[LORDO].[All]" dimensionUniqueName="[Tabella1]" displayFolder="" count="0" memberValueDatatype="5" unbalanced="0"/>
    <cacheHierarchy uniqueName="[Measures].[__XL_Count FATTURE]" caption="__XL_Count FATTURE" measure="1" displayFolder="" measureGroup="FATTURE" count="0" hidden="1"/>
    <cacheHierarchy uniqueName="[Measures].[__XL_Count Tabella1]" caption="__XL_Count Tabella1" measure="1" displayFolder="" measureGroup="Tabella1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 NETTO]" caption="Somma di IMPORTO NETTO" measure="1" displayFolder="" measureGroup="Tabella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LORDO]" caption="Somma di LORDO" measure="1" displayFolder="" measureGroup="Tabella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IVA]" caption="Somma di IVA" measure="1" displayFolder="" measureGroup="Tabella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IMPORTO NETTO 2]" caption="Somma di IMPORTO NETTO 2" measure="1" displayFolder="" measureGroup="FATTUR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LORDO DI IMPORTO]" caption="Somma di LORDO DI IMPORTO" measure="1" displayFolder="" measureGroup="FATTUR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 2]" caption="Somma di IVA 2" measure="1" displayFolder="" measureGroup="FATTUR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CLIENTE]" caption="Conteggio di CLIENTE" measure="1" displayFolder="" measureGroup="FATTUR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TATO]" caption="Conteggio di STATO" measure="1" displayFolder="" measureGroup="FATTUR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N° FATTURA]" caption="Somma di N° FATTURA" measure="1" displayFolder="" measureGroup="FATTUR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N° FATTURA]" caption="Conteggio di N° FATTURA" measure="1" displayFolder="" measureGroup="FATTUR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IMPORTO NETTO]" caption="Conteggio di IMPORTO NETTO" measure="1" displayFolder="" measureGroup="FATTUR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CLIENTI" uniqueName="[CLIENTI]" caption="CLIENTI"/>
    <dimension name="FATTURE" uniqueName="[FATTURE]" caption="FATTURE"/>
    <dimension measure="1" name="Measures" uniqueName="[Measures]" caption="Measures"/>
    <dimension name="Tabella1" uniqueName="[Tabella1]" caption="Tabella1"/>
  </dimensions>
  <measureGroups count="3">
    <measureGroup name="CLIENTI" caption="CLIENTI"/>
    <measureGroup name="FATTURE" caption="FATTURE"/>
    <measureGroup name="Tabella1" caption="Tabella1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pivotCacheId="176797650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e Antonino Pellegrino" refreshedDate="45006.842329976855" createdVersion="5" refreshedVersion="8" minRefreshableVersion="3" recordCount="0" supportSubquery="1" supportAdvancedDrill="1" xr:uid="{CEFC1FDB-7A75-422C-9285-D5267934DA9A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FATTURE].[OGGETTO].[OGGETTO]" caption="OGGETTO" numFmtId="0" hierarchy="7" level="1">
      <sharedItems count="4">
        <s v="CONSULENZA"/>
        <s v="FORMAZIONE"/>
        <s v="INTERVENTO"/>
        <s v="VENDITA"/>
      </sharedItems>
    </cacheField>
    <cacheField name="[Measures].[Somma di IVA 2]" caption="Somma di IVA 2" numFmtId="0" hierarchy="30" level="32767"/>
    <cacheField name="[Measures].[Somma di LORDO DI IMPORTO]" caption="Somma di LORDO DI IMPORTO" numFmtId="0" hierarchy="29" level="32767"/>
    <cacheField name="[FATTURE].[STATO].[STATO]" caption="STATO" numFmtId="0" hierarchy="12" level="1">
      <sharedItems containsSemiMixedTypes="0" containsNonDate="0" containsString="0"/>
    </cacheField>
  </cacheFields>
  <cacheHierarchies count="36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LUOGO]" caption="LUOGO" attribute="1" defaultMemberUniqueName="[CLIENTI].[LUOGO].[All]" allUniqueName="[CLIENTI].[LUOGO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E].[N° FATTURA]" caption="N° FATTURA" attribute="1" defaultMemberUniqueName="[FATTURE].[N° FATTURA].[All]" allUniqueName="[FATTURE].[N° FATTURA].[All]" dimensionUniqueName="[FATTURE]" displayFolder="" count="0" memberValueDatatype="20" unbalanced="0"/>
    <cacheHierarchy uniqueName="[FATTURE].[DATA FATTURA]" caption="DATA FATTURA" attribute="1" time="1" defaultMemberUniqueName="[FATTURE].[DATA FATTURA].[All]" allUniqueName="[FATTURE].[DATA FATTURA].[All]" dimensionUniqueName="[FATTURE]" displayFolder="" count="0" memberValueDatatype="7" unbalanced="0"/>
    <cacheHierarchy uniqueName="[FATTURE].[CLIENTE]" caption="CLIENTE" attribute="1" defaultMemberUniqueName="[FATTURE].[CLIENTE].[All]" allUniqueName="[FATTURE].[CLIENTE].[All]" dimensionUniqueName="[FATTURE]" displayFolder="" count="0" memberValueDatatype="130" unbalanced="0"/>
    <cacheHierarchy uniqueName="[FATTURE].[OGGETTO]" caption="OGGETTO" attribute="1" defaultMemberUniqueName="[FATTURE].[OGGETTO].[All]" allUniqueName="[FATTURE].[OGGETTO].[All]" dimensionUniqueName="[FATTURE]" displayFolder="" count="2" memberValueDatatype="130" unbalanced="0">
      <fieldsUsage count="2">
        <fieldUsage x="-1"/>
        <fieldUsage x="0"/>
      </fieldsUsage>
    </cacheHierarchy>
    <cacheHierarchy uniqueName="[FATTURE].[DATA SCADENZA]" caption="DATA SCADENZA" attribute="1" time="1" defaultMemberUniqueName="[FATTURE].[DATA SCADENZA].[All]" allUniqueName="[FATTURE].[DATA SCADENZA].[All]" dimensionUniqueName="[FATTURE]" displayFolder="" count="2" memberValueDatatype="7" unbalanced="0"/>
    <cacheHierarchy uniqueName="[FATTURE].[IMPORTO NETTO]" caption="IMPORTO NETTO" attribute="1" defaultMemberUniqueName="[FATTURE].[IMPORTO NETTO].[All]" allUniqueName="[FATTURE].[IMPORTO NETTO].[All]" dimensionUniqueName="[FATTURE]" displayFolder="" count="0" memberValueDatatype="20" unbalanced="0"/>
    <cacheHierarchy uniqueName="[FATTURE].[IVA]" caption="IVA" attribute="1" defaultMemberUniqueName="[FATTURE].[IVA].[All]" allUniqueName="[FATTURE].[IVA].[All]" dimensionUniqueName="[FATTURE]" displayFolder="" count="0" memberValueDatatype="5" unbalanced="0"/>
    <cacheHierarchy uniqueName="[FATTURE].[LORDO DI IMPORTO]" caption="LORDO DI IMPORTO" attribute="1" defaultMemberUniqueName="[FATTURE].[LORDO DI IMPORTO].[All]" allUniqueName="[FATTURE].[LORDO DI IMPORTO].[All]" dimensionUniqueName="[FATTURE]" displayFolder="" count="0" memberValueDatatype="5" unbalanced="0"/>
    <cacheHierarchy uniqueName="[FATTURE].[STATO]" caption="STATO" attribute="1" defaultMemberUniqueName="[FATTURE].[STATO].[All]" allUniqueName="[FATTURE].[STATO].[All]" dimensionUniqueName="[FATTURE]" displayFolder="" count="2" memberValueDatatype="130" unbalanced="0">
      <fieldsUsage count="2">
        <fieldUsage x="-1"/>
        <fieldUsage x="3"/>
      </fieldsUsage>
    </cacheHierarchy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].[IMPORTO NETTO]" caption="IMPORTO NETTO" attribute="1" defaultMemberUniqueName="[Tabella1].[IMPORTO NETTO].[All]" allUniqueName="[Tabella1].[IMPORTO NETTO].[All]" dimensionUniqueName="[Tabella1]" displayFolder="" count="0" memberValueDatatype="20" unbalanced="0"/>
    <cacheHierarchy uniqueName="[Tabella1].[IVA]" caption="IVA" attribute="1" defaultMemberUniqueName="[Tabella1].[IVA].[All]" allUniqueName="[Tabella1].[IVA].[All]" dimensionUniqueName="[Tabella1]" displayFolder="" count="0" memberValueDatatype="5" unbalanced="0"/>
    <cacheHierarchy uniqueName="[Tabella1].[LORDO]" caption="LORDO" attribute="1" defaultMemberUniqueName="[Tabella1].[LORDO].[All]" allUniqueName="[Tabella1].[LORDO].[All]" dimensionUniqueName="[Tabella1]" displayFolder="" count="0" memberValueDatatype="5" unbalanced="0"/>
    <cacheHierarchy uniqueName="[Measures].[__XL_Count FATTURE]" caption="__XL_Count FATTURE" measure="1" displayFolder="" measureGroup="FATTURE" count="0" hidden="1"/>
    <cacheHierarchy uniqueName="[Measures].[__XL_Count Tabella1]" caption="__XL_Count Tabella1" measure="1" displayFolder="" measureGroup="Tabella1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 NETTO]" caption="Somma di IMPORTO NETTO" measure="1" displayFolder="" measureGroup="Tabella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LORDO]" caption="Somma di LORDO" measure="1" displayFolder="" measureGroup="Tabella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IVA]" caption="Somma di IVA" measure="1" displayFolder="" measureGroup="Tabella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IMPORTO NETTO 2]" caption="Somma di IMPORTO NETTO 2" measure="1" displayFolder="" measureGroup="FATTUR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LORDO DI IMPORTO]" caption="Somma di LORDO DI IMPORTO" measure="1" displayFolder="" measureGroup="FATTUR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 2]" caption="Somma di IVA 2" measure="1" displayFolder="" measureGroup="FATTUR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CLIENTE]" caption="Conteggio di CLIENTE" measure="1" displayFolder="" measureGroup="FATTUR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TATO]" caption="Conteggio di STATO" measure="1" displayFolder="" measureGroup="FATTUR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N° FATTURA]" caption="Somma di N° FATTURA" measure="1" displayFolder="" measureGroup="FATTUR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N° FATTURA]" caption="Conteggio di N° FATTURA" measure="1" displayFolder="" measureGroup="FATTUR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IMPORTO NETTO]" caption="Conteggio di IMPORTO NETTO" measure="1" displayFolder="" measureGroup="FATTUR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CLIENTI" uniqueName="[CLIENTI]" caption="CLIENTI"/>
    <dimension name="FATTURE" uniqueName="[FATTURE]" caption="FATTURE"/>
    <dimension measure="1" name="Measures" uniqueName="[Measures]" caption="Measures"/>
    <dimension name="Tabella1" uniqueName="[Tabella1]" caption="Tabella1"/>
  </dimensions>
  <measureGroups count="3">
    <measureGroup name="CLIENTI" caption="CLIENTI"/>
    <measureGroup name="FATTURE" caption="FATTURE"/>
    <measureGroup name="Tabella1" caption="Tabella1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pivotCacheId="9243968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e Antonino Pellegrino" refreshedDate="45006.842330555555" createdVersion="5" refreshedVersion="8" minRefreshableVersion="3" recordCount="0" supportSubquery="1" supportAdvancedDrill="1" xr:uid="{7ED67A49-F1E7-480D-961C-AFDB77D1E1D5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FATTURE].[STATO].[STATO]" caption="STATO" numFmtId="0" hierarchy="12" level="1">
      <sharedItems count="2">
        <s v="DA PAGARE"/>
        <s v="PAGATA"/>
      </sharedItems>
    </cacheField>
    <cacheField name="[Measures].[Conteggio di IMPORTO NETTO]" caption="Conteggio di IMPORTO NETTO" numFmtId="0" hierarchy="35" level="32767"/>
  </cacheFields>
  <cacheHierarchies count="36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LUOGO]" caption="LUOGO" attribute="1" defaultMemberUniqueName="[CLIENTI].[LUOGO].[All]" allUniqueName="[CLIENTI].[LUOGO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E].[N° FATTURA]" caption="N° FATTURA" attribute="1" defaultMemberUniqueName="[FATTURE].[N° FATTURA].[All]" allUniqueName="[FATTURE].[N° FATTURA].[All]" dimensionUniqueName="[FATTURE]" displayFolder="" count="0" memberValueDatatype="20" unbalanced="0"/>
    <cacheHierarchy uniqueName="[FATTURE].[DATA FATTURA]" caption="DATA FATTURA" attribute="1" time="1" defaultMemberUniqueName="[FATTURE].[DATA FATTURA].[All]" allUniqueName="[FATTURE].[DATA FATTURA].[All]" dimensionUniqueName="[FATTURE]" displayFolder="" count="0" memberValueDatatype="7" unbalanced="0"/>
    <cacheHierarchy uniqueName="[FATTURE].[CLIENTE]" caption="CLIENTE" attribute="1" defaultMemberUniqueName="[FATTURE].[CLIENTE].[All]" allUniqueName="[FATTURE].[CLIENTE].[All]" dimensionUniqueName="[FATTURE]" displayFolder="" count="0" memberValueDatatype="130" unbalanced="0"/>
    <cacheHierarchy uniqueName="[FATTURE].[OGGETTO]" caption="OGGETTO" attribute="1" defaultMemberUniqueName="[FATTURE].[OGGETTO].[All]" allUniqueName="[FATTURE].[OGGETTO].[All]" dimensionUniqueName="[FATTURE]" displayFolder="" count="0" memberValueDatatype="130" unbalanced="0"/>
    <cacheHierarchy uniqueName="[FATTURE].[DATA SCADENZA]" caption="DATA SCADENZA" attribute="1" time="1" defaultMemberUniqueName="[FATTURE].[DATA SCADENZA].[All]" allUniqueName="[FATTURE].[DATA SCADENZA].[All]" dimensionUniqueName="[FATTURE]" displayFolder="" count="2" memberValueDatatype="7" unbalanced="0"/>
    <cacheHierarchy uniqueName="[FATTURE].[IMPORTO NETTO]" caption="IMPORTO NETTO" attribute="1" defaultMemberUniqueName="[FATTURE].[IMPORTO NETTO].[All]" allUniqueName="[FATTURE].[IMPORTO NETTO].[All]" dimensionUniqueName="[FATTURE]" displayFolder="" count="0" memberValueDatatype="20" unbalanced="0"/>
    <cacheHierarchy uniqueName="[FATTURE].[IVA]" caption="IVA" attribute="1" defaultMemberUniqueName="[FATTURE].[IVA].[All]" allUniqueName="[FATTURE].[IVA].[All]" dimensionUniqueName="[FATTURE]" displayFolder="" count="0" memberValueDatatype="5" unbalanced="0"/>
    <cacheHierarchy uniqueName="[FATTURE].[LORDO DI IMPORTO]" caption="LORDO DI IMPORTO" attribute="1" defaultMemberUniqueName="[FATTURE].[LORDO DI IMPORTO].[All]" allUniqueName="[FATTURE].[LORDO DI IMPORTO].[All]" dimensionUniqueName="[FATTURE]" displayFolder="" count="0" memberValueDatatype="5" unbalanced="0"/>
    <cacheHierarchy uniqueName="[FATTURE].[STATO]" caption="STATO" attribute="1" defaultMemberUniqueName="[FATTURE].[STATO].[All]" allUniqueName="[FATTURE].[STATO].[All]" dimensionUniqueName="[FATTURE]" displayFolder="" count="2" memberValueDatatype="130" unbalanced="0">
      <fieldsUsage count="2">
        <fieldUsage x="-1"/>
        <fieldUsage x="0"/>
      </fieldsUsage>
    </cacheHierarchy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].[IMPORTO NETTO]" caption="IMPORTO NETTO" attribute="1" defaultMemberUniqueName="[Tabella1].[IMPORTO NETTO].[All]" allUniqueName="[Tabella1].[IMPORTO NETTO].[All]" dimensionUniqueName="[Tabella1]" displayFolder="" count="0" memberValueDatatype="20" unbalanced="0"/>
    <cacheHierarchy uniqueName="[Tabella1].[IVA]" caption="IVA" attribute="1" defaultMemberUniqueName="[Tabella1].[IVA].[All]" allUniqueName="[Tabella1].[IVA].[All]" dimensionUniqueName="[Tabella1]" displayFolder="" count="0" memberValueDatatype="5" unbalanced="0"/>
    <cacheHierarchy uniqueName="[Tabella1].[LORDO]" caption="LORDO" attribute="1" defaultMemberUniqueName="[Tabella1].[LORDO].[All]" allUniqueName="[Tabella1].[LORDO].[All]" dimensionUniqueName="[Tabella1]" displayFolder="" count="0" memberValueDatatype="5" unbalanced="0"/>
    <cacheHierarchy uniqueName="[Measures].[__XL_Count FATTURE]" caption="__XL_Count FATTURE" measure="1" displayFolder="" measureGroup="FATTURE" count="0" hidden="1"/>
    <cacheHierarchy uniqueName="[Measures].[__XL_Count Tabella1]" caption="__XL_Count Tabella1" measure="1" displayFolder="" measureGroup="Tabella1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 NETTO]" caption="Somma di IMPORTO NETTO" measure="1" displayFolder="" measureGroup="Tabella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LORDO]" caption="Somma di LORDO" measure="1" displayFolder="" measureGroup="Tabella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IVA]" caption="Somma di IVA" measure="1" displayFolder="" measureGroup="Tabella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IMPORTO NETTO 2]" caption="Somma di IMPORTO NETTO 2" measure="1" displayFolder="" measureGroup="FATTUR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LORDO DI IMPORTO]" caption="Somma di LORDO DI IMPORTO" measure="1" displayFolder="" measureGroup="FATTUR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 2]" caption="Somma di IVA 2" measure="1" displayFolder="" measureGroup="FATTUR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CLIENTE]" caption="Conteggio di CLIENTE" measure="1" displayFolder="" measureGroup="FATTUR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TATO]" caption="Conteggio di STATO" measure="1" displayFolder="" measureGroup="FATTUR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N° FATTURA]" caption="Somma di N° FATTURA" measure="1" displayFolder="" measureGroup="FATTUR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N° FATTURA]" caption="Conteggio di N° FATTURA" measure="1" displayFolder="" measureGroup="FATTUR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IMPORTO NETTO]" caption="Conteggio di IMPORTO NETTO" measure="1" displayFolder="" measureGroup="FATTUR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CLIENTI" uniqueName="[CLIENTI]" caption="CLIENTI"/>
    <dimension name="FATTURE" uniqueName="[FATTURE]" caption="FATTURE"/>
    <dimension measure="1" name="Measures" uniqueName="[Measures]" caption="Measures"/>
    <dimension name="Tabella1" uniqueName="[Tabella1]" caption="Tabella1"/>
  </dimensions>
  <measureGroups count="3">
    <measureGroup name="CLIENTI" caption="CLIENTI"/>
    <measureGroup name="FATTURE" caption="FATTURE"/>
    <measureGroup name="Tabella1" caption="Tabella1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pivotCacheId="192244727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e Antonino Pellegrino" refreshedDate="45006.842331250002" createdVersion="5" refreshedVersion="8" minRefreshableVersion="3" recordCount="0" supportSubquery="1" supportAdvancedDrill="1" xr:uid="{8C19CFA6-36D2-4848-B635-CA077F06ABA8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omma di IMPORTO NETTO 2]" caption="Somma di IMPORTO NETTO 2" numFmtId="0" hierarchy="28" level="32767"/>
    <cacheField name="[FATTURE].[DATA FATTURA].[DATA FATTURA]" caption="DATA FATTURA" numFmtId="0" hierarchy="5" level="1">
      <sharedItems containsSemiMixedTypes="0" containsNonDate="0" containsDate="1" containsString="0" minDate="2023-01-01T00:00:00" maxDate="2023-01-18T00:00:00" count="17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</sharedItems>
    </cacheField>
    <cacheField name="[FATTURE].[STATO].[STATO]" caption="STATO" numFmtId="0" hierarchy="12" level="1">
      <sharedItems containsSemiMixedTypes="0" containsNonDate="0" containsString="0"/>
    </cacheField>
  </cacheFields>
  <cacheHierarchies count="36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LUOGO]" caption="LUOGO" attribute="1" defaultMemberUniqueName="[CLIENTI].[LUOGO].[All]" allUniqueName="[CLIENTI].[LUOGO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E].[N° FATTURA]" caption="N° FATTURA" attribute="1" defaultMemberUniqueName="[FATTURE].[N° FATTURA].[All]" allUniqueName="[FATTURE].[N° FATTURA].[All]" dimensionUniqueName="[FATTURE]" displayFolder="" count="0" memberValueDatatype="20" unbalanced="0"/>
    <cacheHierarchy uniqueName="[FATTURE].[DATA FATTURA]" caption="DATA FATTURA" attribute="1" time="1" defaultMemberUniqueName="[FATTURE].[DATA FATTURA].[All]" allUniqueName="[FATTURE].[DATA FATTURA].[All]" dimensionUniqueName="[FATTURE]" displayFolder="" count="2" memberValueDatatype="7" unbalanced="0">
      <fieldsUsage count="2">
        <fieldUsage x="-1"/>
        <fieldUsage x="1"/>
      </fieldsUsage>
    </cacheHierarchy>
    <cacheHierarchy uniqueName="[FATTURE].[CLIENTE]" caption="CLIENTE" attribute="1" defaultMemberUniqueName="[FATTURE].[CLIENTE].[All]" allUniqueName="[FATTURE].[CLIENTE].[All]" dimensionUniqueName="[FATTURE]" displayFolder="" count="0" memberValueDatatype="130" unbalanced="0"/>
    <cacheHierarchy uniqueName="[FATTURE].[OGGETTO]" caption="OGGETTO" attribute="1" defaultMemberUniqueName="[FATTURE].[OGGETTO].[All]" allUniqueName="[FATTURE].[OGGETTO].[All]" dimensionUniqueName="[FATTURE]" displayFolder="" count="0" memberValueDatatype="130" unbalanced="0"/>
    <cacheHierarchy uniqueName="[FATTURE].[DATA SCADENZA]" caption="DATA SCADENZA" attribute="1" time="1" defaultMemberUniqueName="[FATTURE].[DATA SCADENZA].[All]" allUniqueName="[FATTURE].[DATA SCADENZA].[All]" dimensionUniqueName="[FATTURE]" displayFolder="" count="2" memberValueDatatype="7" unbalanced="0"/>
    <cacheHierarchy uniqueName="[FATTURE].[IMPORTO NETTO]" caption="IMPORTO NETTO" attribute="1" defaultMemberUniqueName="[FATTURE].[IMPORTO NETTO].[All]" allUniqueName="[FATTURE].[IMPORTO NETTO].[All]" dimensionUniqueName="[FATTURE]" displayFolder="" count="0" memberValueDatatype="20" unbalanced="0"/>
    <cacheHierarchy uniqueName="[FATTURE].[IVA]" caption="IVA" attribute="1" defaultMemberUniqueName="[FATTURE].[IVA].[All]" allUniqueName="[FATTURE].[IVA].[All]" dimensionUniqueName="[FATTURE]" displayFolder="" count="0" memberValueDatatype="5" unbalanced="0"/>
    <cacheHierarchy uniqueName="[FATTURE].[LORDO DI IMPORTO]" caption="LORDO DI IMPORTO" attribute="1" defaultMemberUniqueName="[FATTURE].[LORDO DI IMPORTO].[All]" allUniqueName="[FATTURE].[LORDO DI IMPORTO].[All]" dimensionUniqueName="[FATTURE]" displayFolder="" count="0" memberValueDatatype="5" unbalanced="0"/>
    <cacheHierarchy uniqueName="[FATTURE].[STATO]" caption="STATO" attribute="1" defaultMemberUniqueName="[FATTURE].[STATO].[All]" allUniqueName="[FATTURE].[STATO].[All]" dimensionUniqueName="[FATTURE]" displayFolder="" count="2" memberValueDatatype="130" unbalanced="0">
      <fieldsUsage count="2">
        <fieldUsage x="-1"/>
        <fieldUsage x="2"/>
      </fieldsUsage>
    </cacheHierarchy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].[IMPORTO NETTO]" caption="IMPORTO NETTO" attribute="1" defaultMemberUniqueName="[Tabella1].[IMPORTO NETTO].[All]" allUniqueName="[Tabella1].[IMPORTO NETTO].[All]" dimensionUniqueName="[Tabella1]" displayFolder="" count="0" memberValueDatatype="20" unbalanced="0"/>
    <cacheHierarchy uniqueName="[Tabella1].[IVA]" caption="IVA" attribute="1" defaultMemberUniqueName="[Tabella1].[IVA].[All]" allUniqueName="[Tabella1].[IVA].[All]" dimensionUniqueName="[Tabella1]" displayFolder="" count="0" memberValueDatatype="5" unbalanced="0"/>
    <cacheHierarchy uniqueName="[Tabella1].[LORDO]" caption="LORDO" attribute="1" defaultMemberUniqueName="[Tabella1].[LORDO].[All]" allUniqueName="[Tabella1].[LORDO].[All]" dimensionUniqueName="[Tabella1]" displayFolder="" count="0" memberValueDatatype="5" unbalanced="0"/>
    <cacheHierarchy uniqueName="[Measures].[__XL_Count FATTURE]" caption="__XL_Count FATTURE" measure="1" displayFolder="" measureGroup="FATTURE" count="0" hidden="1"/>
    <cacheHierarchy uniqueName="[Measures].[__XL_Count Tabella1]" caption="__XL_Count Tabella1" measure="1" displayFolder="" measureGroup="Tabella1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 NETTO]" caption="Somma di IMPORTO NETTO" measure="1" displayFolder="" measureGroup="Tabella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LORDO]" caption="Somma di LORDO" measure="1" displayFolder="" measureGroup="Tabella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IVA]" caption="Somma di IVA" measure="1" displayFolder="" measureGroup="Tabella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IMPORTO NETTO 2]" caption="Somma di IMPORTO NETTO 2" measure="1" displayFolder="" measureGroup="FATTUR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LORDO DI IMPORTO]" caption="Somma di LORDO DI IMPORTO" measure="1" displayFolder="" measureGroup="FATTUR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 2]" caption="Somma di IVA 2" measure="1" displayFolder="" measureGroup="FATTUR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CLIENTE]" caption="Conteggio di CLIENTE" measure="1" displayFolder="" measureGroup="FATTUR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TATO]" caption="Conteggio di STATO" measure="1" displayFolder="" measureGroup="FATTUR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N° FATTURA]" caption="Somma di N° FATTURA" measure="1" displayFolder="" measureGroup="FATTUR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N° FATTURA]" caption="Conteggio di N° FATTURA" measure="1" displayFolder="" measureGroup="FATTUR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IMPORTO NETTO]" caption="Conteggio di IMPORTO NETTO" measure="1" displayFolder="" measureGroup="FATTUR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CLIENTI" uniqueName="[CLIENTI]" caption="CLIENTI"/>
    <dimension name="FATTURE" uniqueName="[FATTURE]" caption="FATTURE"/>
    <dimension measure="1" name="Measures" uniqueName="[Measures]" caption="Measures"/>
    <dimension name="Tabella1" uniqueName="[Tabella1]" caption="Tabella1"/>
  </dimensions>
  <measureGroups count="3">
    <measureGroup name="CLIENTI" caption="CLIENTI"/>
    <measureGroup name="FATTURE" caption="FATTURE"/>
    <measureGroup name="Tabella1" caption="Tabella1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pivotCacheId="31463679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e Antonino Pellegrino" refreshedDate="45006.842331828702" createdVersion="5" refreshedVersion="8" minRefreshableVersion="3" recordCount="0" supportSubquery="1" supportAdvancedDrill="1" xr:uid="{C5C36E9D-CA17-43DD-BAD0-5499B29059DD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LIENTI].[CLIENTE].[CLIENTE]" caption="CLIENTE" numFmtId="0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CLIENTI].[LUOGO].[LUOGO]" caption="LUOGO" numFmtId="0" hierarchy="1" level="1">
      <sharedItems count="7">
        <s v="Milano"/>
        <s v="Roma"/>
        <s v="Bari"/>
        <s v="Napoli"/>
        <s v="Cagliari"/>
        <s v="Palermo"/>
        <s v="Verona"/>
      </sharedItems>
    </cacheField>
    <cacheField name="[Measures].[Conteggio di N° FATTURA]" caption="Conteggio di N° FATTURA" numFmtId="0" hierarchy="34" level="32767"/>
    <cacheField name="[FATTURE].[STATO].[STATO]" caption="STATO" numFmtId="0" hierarchy="12" level="1">
      <sharedItems containsSemiMixedTypes="0" containsNonDate="0" containsString="0"/>
    </cacheField>
  </cacheFields>
  <cacheHierarchies count="36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>
      <fieldsUsage count="2">
        <fieldUsage x="-1"/>
        <fieldUsage x="0"/>
      </fieldsUsage>
    </cacheHierarchy>
    <cacheHierarchy uniqueName="[CLIENTI].[LUOGO]" caption="LUOGO" attribute="1" defaultMemberUniqueName="[CLIENTI].[LUOGO].[All]" allUniqueName="[CLIENTI].[LUOGO].[All]" dimensionUniqueName="[CLIENTI]" displayFolder="" count="2" memberValueDatatype="130" unbalanced="0">
      <fieldsUsage count="2">
        <fieldUsage x="-1"/>
        <fieldUsage x="1"/>
      </fieldsUsage>
    </cacheHierarchy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E].[N° FATTURA]" caption="N° FATTURA" attribute="1" defaultMemberUniqueName="[FATTURE].[N° FATTURA].[All]" allUniqueName="[FATTURE].[N° FATTURA].[All]" dimensionUniqueName="[FATTURE]" displayFolder="" count="0" memberValueDatatype="20" unbalanced="0"/>
    <cacheHierarchy uniqueName="[FATTURE].[DATA FATTURA]" caption="DATA FATTURA" attribute="1" time="1" defaultMemberUniqueName="[FATTURE].[DATA FATTURA].[All]" allUniqueName="[FATTURE].[DATA FATTURA].[All]" dimensionUniqueName="[FATTURE]" displayFolder="" count="0" memberValueDatatype="7" unbalanced="0"/>
    <cacheHierarchy uniqueName="[FATTURE].[CLIENTE]" caption="CLIENTE" attribute="1" defaultMemberUniqueName="[FATTURE].[CLIENTE].[All]" allUniqueName="[FATTURE].[CLIENTE].[All]" dimensionUniqueName="[FATTURE]" displayFolder="" count="0" memberValueDatatype="130" unbalanced="0"/>
    <cacheHierarchy uniqueName="[FATTURE].[OGGETTO]" caption="OGGETTO" attribute="1" defaultMemberUniqueName="[FATTURE].[OGGETTO].[All]" allUniqueName="[FATTURE].[OGGETTO].[All]" dimensionUniqueName="[FATTURE]" displayFolder="" count="0" memberValueDatatype="130" unbalanced="0"/>
    <cacheHierarchy uniqueName="[FATTURE].[DATA SCADENZA]" caption="DATA SCADENZA" attribute="1" time="1" defaultMemberUniqueName="[FATTURE].[DATA SCADENZA].[All]" allUniqueName="[FATTURE].[DATA SCADENZA].[All]" dimensionUniqueName="[FATTURE]" displayFolder="" count="2" memberValueDatatype="7" unbalanced="0"/>
    <cacheHierarchy uniqueName="[FATTURE].[IMPORTO NETTO]" caption="IMPORTO NETTO" attribute="1" defaultMemberUniqueName="[FATTURE].[IMPORTO NETTO].[All]" allUniqueName="[FATTURE].[IMPORTO NETTO].[All]" dimensionUniqueName="[FATTURE]" displayFolder="" count="0" memberValueDatatype="20" unbalanced="0"/>
    <cacheHierarchy uniqueName="[FATTURE].[IVA]" caption="IVA" attribute="1" defaultMemberUniqueName="[FATTURE].[IVA].[All]" allUniqueName="[FATTURE].[IVA].[All]" dimensionUniqueName="[FATTURE]" displayFolder="" count="0" memberValueDatatype="5" unbalanced="0"/>
    <cacheHierarchy uniqueName="[FATTURE].[LORDO DI IMPORTO]" caption="LORDO DI IMPORTO" attribute="1" defaultMemberUniqueName="[FATTURE].[LORDO DI IMPORTO].[All]" allUniqueName="[FATTURE].[LORDO DI IMPORTO].[All]" dimensionUniqueName="[FATTURE]" displayFolder="" count="0" memberValueDatatype="5" unbalanced="0"/>
    <cacheHierarchy uniqueName="[FATTURE].[STATO]" caption="STATO" attribute="1" defaultMemberUniqueName="[FATTURE].[STATO].[All]" allUniqueName="[FATTURE].[STATO].[All]" dimensionUniqueName="[FATTURE]" displayFolder="" count="2" memberValueDatatype="130" unbalanced="0">
      <fieldsUsage count="2">
        <fieldUsage x="-1"/>
        <fieldUsage x="3"/>
      </fieldsUsage>
    </cacheHierarchy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].[IMPORTO NETTO]" caption="IMPORTO NETTO" attribute="1" defaultMemberUniqueName="[Tabella1].[IMPORTO NETTO].[All]" allUniqueName="[Tabella1].[IMPORTO NETTO].[All]" dimensionUniqueName="[Tabella1]" displayFolder="" count="0" memberValueDatatype="20" unbalanced="0"/>
    <cacheHierarchy uniqueName="[Tabella1].[IVA]" caption="IVA" attribute="1" defaultMemberUniqueName="[Tabella1].[IVA].[All]" allUniqueName="[Tabella1].[IVA].[All]" dimensionUniqueName="[Tabella1]" displayFolder="" count="0" memberValueDatatype="5" unbalanced="0"/>
    <cacheHierarchy uniqueName="[Tabella1].[LORDO]" caption="LORDO" attribute="1" defaultMemberUniqueName="[Tabella1].[LORDO].[All]" allUniqueName="[Tabella1].[LORDO].[All]" dimensionUniqueName="[Tabella1]" displayFolder="" count="0" memberValueDatatype="5" unbalanced="0"/>
    <cacheHierarchy uniqueName="[Measures].[__XL_Count FATTURE]" caption="__XL_Count FATTURE" measure="1" displayFolder="" measureGroup="FATTURE" count="0" hidden="1"/>
    <cacheHierarchy uniqueName="[Measures].[__XL_Count Tabella1]" caption="__XL_Count Tabella1" measure="1" displayFolder="" measureGroup="Tabella1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 NETTO]" caption="Somma di IMPORTO NETTO" measure="1" displayFolder="" measureGroup="Tabella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LORDO]" caption="Somma di LORDO" measure="1" displayFolder="" measureGroup="Tabella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IVA]" caption="Somma di IVA" measure="1" displayFolder="" measureGroup="Tabella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IMPORTO NETTO 2]" caption="Somma di IMPORTO NETTO 2" measure="1" displayFolder="" measureGroup="FATTUR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LORDO DI IMPORTO]" caption="Somma di LORDO DI IMPORTO" measure="1" displayFolder="" measureGroup="FATTUR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 2]" caption="Somma di IVA 2" measure="1" displayFolder="" measureGroup="FATTUR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CLIENTE]" caption="Conteggio di CLIENTE" measure="1" displayFolder="" measureGroup="FATTUR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TATO]" caption="Conteggio di STATO" measure="1" displayFolder="" measureGroup="FATTUR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N° FATTURA]" caption="Somma di N° FATTURA" measure="1" displayFolder="" measureGroup="FATTUR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N° FATTURA]" caption="Conteggio di N° FATTURA" measure="1" displayFolder="" measureGroup="FATTUR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IMPORTO NETTO]" caption="Conteggio di IMPORTO NETTO" measure="1" displayFolder="" measureGroup="FATTUR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CLIENTI" uniqueName="[CLIENTI]" caption="CLIENTI"/>
    <dimension name="FATTURE" uniqueName="[FATTURE]" caption="FATTURE"/>
    <dimension measure="1" name="Measures" uniqueName="[Measures]" caption="Measures"/>
    <dimension name="Tabella1" uniqueName="[Tabella1]" caption="Tabella1"/>
  </dimensions>
  <measureGroups count="3">
    <measureGroup name="CLIENTI" caption="CLIENTI"/>
    <measureGroup name="FATTURE" caption="FATTURE"/>
    <measureGroup name="Tabella1" caption="Tabella1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pivotCacheId="66825183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4FD82-4395-49AE-BDC7-E1F736E4F543}" name="PivotChartTable11" cacheId="324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5" indent="0" outline="1" outlineData="1" multipleFieldFilters="0" chartFormat="1">
  <location ref="A1:B18" firstHeaderRow="1" firstDataRow="1" firstDataCol="1"/>
  <pivotFields count="4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2">
    <field x="0"/>
    <field x="1"/>
  </rowFields>
  <rowItems count="17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1"/>
    </i>
    <i>
      <x v="5"/>
    </i>
    <i r="1">
      <x v="4"/>
    </i>
    <i>
      <x v="6"/>
    </i>
    <i r="1">
      <x v="5"/>
    </i>
    <i>
      <x v="7"/>
    </i>
    <i r="1">
      <x v="6"/>
    </i>
    <i t="grand">
      <x/>
    </i>
  </rowItems>
  <colItems count="1">
    <i/>
  </colItems>
  <dataFields count="1">
    <dataField name="Conteggio di N° FATTURA" fld="2" subtotal="count" baseField="1" baseItem="3"/>
  </dataField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6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nteggio di N° FATTURA"/>
    <pivotHierarchy dragToData="1"/>
  </pivotHierarchies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1" cacheId="668251838">
        <x15:pivotRow count="1">
          <x15:c t="e">
            <x15:v/>
          </x15:c>
        </x15:pivotRow>
        <x15:pivotRow count="1">
          <x15:c>
            <x15:v>89</x15:v>
          </x15:c>
        </x15:pivotRow>
        <x15:pivotRow count="1">
          <x15:c t="e">
            <x15:v/>
          </x15:c>
        </x15:pivotRow>
        <x15:pivotRow count="1">
          <x15:c>
            <x15:v>59</x15:v>
          </x15:c>
        </x15:pivotRow>
        <x15:pivotRow count="1">
          <x15:c t="e">
            <x15:v/>
          </x15:c>
        </x15:pivotRow>
        <x15:pivotRow count="1">
          <x15:c>
            <x15:v>30</x15:v>
          </x15:c>
        </x15:pivotRow>
        <x15:pivotRow count="1">
          <x15:c t="e">
            <x15:v/>
          </x15:c>
        </x15:pivotRow>
        <x15:pivotRow count="1">
          <x15:c>
            <x15:v>59</x15:v>
          </x15:c>
        </x15:pivotRow>
        <x15:pivotRow count="1">
          <x15:c t="e">
            <x15:v/>
          </x15:c>
        </x15:pivotRow>
        <x15:pivotRow count="1">
          <x15:c>
            <x15:v>59</x15:v>
          </x15:c>
        </x15:pivotRow>
        <x15:pivotRow count="1">
          <x15:c t="e">
            <x15:v/>
          </x15:c>
        </x15:pivotRow>
        <x15:pivotRow count="1">
          <x15:c>
            <x15:v>87</x15:v>
          </x15:c>
        </x15:pivotRow>
        <x15:pivotRow count="1">
          <x15:c t="e">
            <x15:v/>
          </x15:c>
        </x15:pivotRow>
        <x15:pivotRow count="1">
          <x15:c>
            <x15:v>29</x15:v>
          </x15:c>
        </x15:pivotRow>
        <x15:pivotRow count="1">
          <x15:c t="e">
            <x15:v/>
          </x15:c>
        </x15:pivotRow>
        <x15:pivotRow count="1">
          <x15:c>
            <x15:v>87</x15:v>
          </x15:c>
        </x15:pivotRow>
        <x15:pivotRow count="1">
          <x15:c>
            <x15:v>499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LIENTI]"/>
        <x15:activeTabTopLevelEntity name="[FATTU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83569D-CE61-43EF-B1EF-B5B37F425E9C}" name="PivotChartTable10" cacheId="318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5" indent="0" outline="1" outlineData="1" multipleFieldFilters="0" chartFormat="1">
  <location ref="A1:B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nteggio di IMPORTO NETTO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nteggio di IMPORTO NETTO"/>
  </pivotHierarchie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1" cacheId="1922447273">
        <x15:pivotRow count="1">
          <x15:c>
            <x15:v>14</x15:v>
          </x15:c>
        </x15:pivotRow>
        <x15:pivotRow count="1">
          <x15:c>
            <x15:v>485</x15:v>
          </x15:c>
        </x15:pivotRow>
        <x15:pivotRow count="1">
          <x15:c>
            <x15:v>499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B9676-E765-49CA-8A29-BB3751F9F563}" name="PivotChartTable9" cacheId="321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5" indent="0" outline="1" outlineData="1" multipleFieldFilters="0" chartFormat="1">
  <location ref="A3:B21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Page" allDrilled="1" subtotalTop="0" showAll="0" dataSourceSort="1" defaultSubtotal="0" defaultAttributeDrillState="1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2" hier="12" name="[FATTURE].[STATO].[All]" cap="All"/>
  </pageFields>
  <dataFields count="1">
    <dataField name="Somma di IMPORTO NETTO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1" cacheId="314636790">
        <x15:pivotRow count="1">
          <x15:c>
            <x15:v>88870</x15:v>
          </x15:c>
        </x15:pivotRow>
        <x15:pivotRow count="1">
          <x15:c>
            <x15:v>110450</x15:v>
          </x15:c>
        </x15:pivotRow>
        <x15:pivotRow count="1">
          <x15:c>
            <x15:v>96490</x15:v>
          </x15:c>
        </x15:pivotRow>
        <x15:pivotRow count="1">
          <x15:c>
            <x15:v>106220</x15:v>
          </x15:c>
        </x15:pivotRow>
        <x15:pivotRow count="1">
          <x15:c>
            <x15:v>72550</x15:v>
          </x15:c>
        </x15:pivotRow>
        <x15:pivotRow count="1">
          <x15:c>
            <x15:v>94760</x15:v>
          </x15:c>
        </x15:pivotRow>
        <x15:pivotRow count="1">
          <x15:c>
            <x15:v>114490</x15:v>
          </x15:c>
        </x15:pivotRow>
        <x15:pivotRow count="1">
          <x15:c>
            <x15:v>134100</x15:v>
          </x15:c>
        </x15:pivotRow>
        <x15:pivotRow count="1">
          <x15:c>
            <x15:v>114240</x15:v>
          </x15:c>
        </x15:pivotRow>
        <x15:pivotRow count="1">
          <x15:c>
            <x15:v>74440</x15:v>
          </x15:c>
        </x15:pivotRow>
        <x15:pivotRow count="1">
          <x15:c>
            <x15:v>121275</x15:v>
          </x15:c>
        </x15:pivotRow>
        <x15:pivotRow count="1">
          <x15:c>
            <x15:v>96050</x15:v>
          </x15:c>
        </x15:pivotRow>
        <x15:pivotRow count="1">
          <x15:c>
            <x15:v>76920</x15:v>
          </x15:c>
        </x15:pivotRow>
        <x15:pivotRow count="1">
          <x15:c>
            <x15:v>154030</x15:v>
          </x15:c>
        </x15:pivotRow>
        <x15:pivotRow count="1">
          <x15:c>
            <x15:v>85440</x15:v>
          </x15:c>
        </x15:pivotRow>
        <x15:pivotRow count="1">
          <x15:c>
            <x15:v>88380</x15:v>
          </x15:c>
        </x15:pivotRow>
        <x15:pivotRow count="1">
          <x15:c>
            <x15:v>92650</x15:v>
          </x15:c>
        </x15:pivotRow>
        <x15:pivotRow count="1">
          <x15:c>
            <x15:v>1721355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3FEAFE-F137-48E6-9059-B8D220CFC936}" name="PivotChartTable8" cacheId="315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5" indent="0" outline="1" outlineData="1" multipleFieldFilters="0" chartFormat="1">
  <location ref="A3:C8" firstHeaderRow="0" firstDataRow="1" firstDataCol="1" rowPageCount="1" colPageCount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12" name="[FATTURE].[STATO].[All]" cap="All"/>
  </pageFields>
  <dataFields count="2">
    <dataField name="IMPORTO LORDO" fld="2" baseField="0" baseItem="9"/>
    <dataField name="IVA" fld="1" baseField="0" baseItem="9"/>
  </dataFields>
  <chartFormats count="2"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IMPORTO LORDO"/>
    <pivotHierarchy dragToData="1" caption="IVA"/>
    <pivotHierarchy dragToData="1"/>
    <pivotHierarchy dragToData="1" caption="IMPORTO LORDO"/>
    <pivotHierarchy dragToData="1" caption="IVA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2" cacheId="92439687">
        <x15:pivotRow count="2">
          <x15:c>
            <x15:v>514098.36090000003</x15:v>
          </x15:c>
          <x15:c>
            <x15:v>113101.6391</x15:v>
          </x15:c>
        </x15:pivotRow>
        <x15:pivotRow count="2">
          <x15:c>
            <x15:v>302262.2954</x15:v>
          </x15:c>
          <x15:c>
            <x15:v>66497.704599999997</x15:v>
          </x15:c>
        </x15:pivotRow>
        <x15:pivotRow count="2">
          <x15:c>
            <x15:v>395463.11459999997</x15:v>
          </x15:c>
          <x15:c>
            <x15:v>87001.885399999999</x15:v>
          </x15:c>
        </x15:pivotRow>
        <x15:pivotRow count="2">
          <x15:c>
            <x15:v>199122.9503</x15:v>
          </x15:c>
          <x15:c>
            <x15:v>43807.049700000003</x15:v>
          </x15:c>
        </x15:pivotRow>
        <x15:pivotRow count="2">
          <x15:c>
            <x15:v>1410946.7212</x15:v>
          </x15:c>
          <x15:c>
            <x15:v>310408.27879999997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]"/>
        <x15:activeTabTopLevelEntity name="[FATTU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207D4-1C67-4272-BB67-3C42EA9C8563}" name="PivotChartTable7" cacheId="312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5" indent="0" outline="1" outlineData="1" multipleFieldFilters="0" chartFormat="1">
  <location ref="A3:B8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12" name="[FATTURE].[STATO].[All]" cap="All"/>
  </pageFields>
  <dataFields count="1">
    <dataField name="Somma di IMPORTO NETTO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1767976504">
        <x15:pivotRow count="1">
          <x15:c>
            <x15:v>627200</x15:v>
          </x15:c>
        </x15:pivotRow>
        <x15:pivotRow count="1">
          <x15:c>
            <x15:v>368760</x15:v>
          </x15:c>
        </x15:pivotRow>
        <x15:pivotRow count="1">
          <x15:c>
            <x15:v>482465</x15:v>
          </x15:c>
        </x15:pivotRow>
        <x15:pivotRow count="1">
          <x15:c>
            <x15:v>242930</x15:v>
          </x15:c>
        </x15:pivotRow>
        <x15:pivotRow count="1">
          <x15:c>
            <x15:v>1721355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]"/>
        <x15:activeTabTopLevelEntity name="[FATTU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92DA37-6DD0-4E92-9C34-193E98B3A73B}" name="PivotChartTable6" cacheId="309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5" indent="0" outline="1" outlineData="1" multipleFieldFilters="0" chartFormat="1">
  <location ref="A3:C12" firstHeaderRow="0" firstDataRow="1" firstDataCol="1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12" name="[FATTURE].[STATO].[All]" cap="All"/>
  </pageFields>
  <dataFields count="2">
    <dataField name="IMPORTO LORDO" fld="1" baseField="3" baseItem="0"/>
    <dataField name="IVA" fld="2" baseField="3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IMPORTO LORDO"/>
    <pivotHierarchy dragToData="1" caption="IVA"/>
    <pivotHierarchy dragToData="1"/>
    <pivotHierarchy dragToData="1" caption="IMPORTO LORDO"/>
    <pivotHierarchy dragToData="1" caption="IVA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2" cacheId="1646653087">
        <x15:pivotRow count="2">
          <x15:c>
            <x15:v>254803.2789</x15:v>
          </x15:c>
          <x15:c>
            <x15:v>56056.721100000002</x15:v>
          </x15:c>
        </x15:pivotRow>
        <x15:pivotRow count="2">
          <x15:c>
            <x15:v>166803.27859999999</x15:v>
          </x15:c>
          <x15:c>
            <x15:v>36696.721400000002</x15:v>
          </x15:c>
        </x15:pivotRow>
        <x15:pivotRow count="2">
          <x15:c>
            <x15:v>82860.655599999998</x15:v>
          </x15:c>
          <x15:c>
            <x15:v>18229.344400000002</x15:v>
          </x15:c>
        </x15:pivotRow>
        <x15:pivotRow count="2">
          <x15:c>
            <x15:v>166229.508</x15:v>
          </x15:c>
          <x15:c>
            <x15:v>36570.491999999998</x15:v>
          </x15:c>
        </x15:pivotRow>
        <x15:pivotRow count="2">
          <x15:c>
            <x15:v>167475.41</x15:v>
          </x15:c>
          <x15:c>
            <x15:v>36844.589999999997</x15:v>
          </x15:c>
        </x15:pivotRow>
        <x15:pivotRow count="2">
          <x15:c>
            <x15:v>244688.52439999999</x15:v>
          </x15:c>
          <x15:c>
            <x15:v>53831.475599999998</x15:v>
          </x15:c>
        </x15:pivotRow>
        <x15:pivotRow count="2">
          <x15:c>
            <x15:v>82233.606400000004</x15:v>
          </x15:c>
          <x15:c>
            <x15:v>18091.393599999999</x15:v>
          </x15:c>
        </x15:pivotRow>
        <x15:pivotRow count="2">
          <x15:c>
            <x15:v>245852.45929999999</x15:v>
          </x15:c>
          <x15:c>
            <x15:v>54087.540699999998</x15:v>
          </x15:c>
        </x15:pivotRow>
        <x15:pivotRow count="2">
          <x15:c>
            <x15:v>1410946.7212</x15:v>
          </x15:c>
          <x15:c>
            <x15:v>310408.27879999997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]"/>
        <x15:activeTabTopLevelEntity name="[FATTURE]"/>
        <x15:activeTabTopLevelEntity name="[CLIEN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CACE6-FAB0-407E-BC68-1E1A43C4E3C3}" name="PivotChartTable5" cacheId="306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5" indent="0" outline="1" outlineData="1" multipleFieldFilters="0" chartFormat="1">
  <location ref="A3:B12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Page" allDrilled="1" subtotalTop="0" showAll="0" dataSourceSort="1" defaultSubtotal="0" defaultAttributeDrillState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hier="12" name="[FATTURE].[STATO].[All]" cap="All"/>
  </pageFields>
  <dataFields count="1">
    <dataField name="Somma di IMPORTO NETTO"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" cacheId="1966404046">
        <x15:pivotRow count="1">
          <x15:c>
            <x15:v>310860</x15:v>
          </x15:c>
        </x15:pivotRow>
        <x15:pivotRow count="1">
          <x15:c>
            <x15:v>203500</x15:v>
          </x15:c>
        </x15:pivotRow>
        <x15:pivotRow count="1">
          <x15:c>
            <x15:v>101090</x15:v>
          </x15:c>
        </x15:pivotRow>
        <x15:pivotRow count="1">
          <x15:c>
            <x15:v>202800</x15:v>
          </x15:c>
        </x15:pivotRow>
        <x15:pivotRow count="1">
          <x15:c>
            <x15:v>204320</x15:v>
          </x15:c>
        </x15:pivotRow>
        <x15:pivotRow count="1">
          <x15:c>
            <x15:v>298520</x15:v>
          </x15:c>
        </x15:pivotRow>
        <x15:pivotRow count="1">
          <x15:c>
            <x15:v>100325</x15:v>
          </x15:c>
        </x15:pivotRow>
        <x15:pivotRow count="1">
          <x15:c>
            <x15:v>299940</x15:v>
          </x15:c>
        </x15:pivotRow>
        <x15:pivotRow count="1">
          <x15:c>
            <x15:v>1721355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]"/>
        <x15:activeTabTopLevelEntity name="[FATTURE]"/>
        <x15:activeTabTopLevelEntity name="[CLIEN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0649A5-9FED-4B2C-964D-F202BA701C23}" name="Tabella pivot2" cacheId="0" applyNumberFormats="0" applyBorderFormats="0" applyFontFormats="0" applyPatternFormats="0" applyAlignmentFormats="0" applyWidthHeightFormats="1" dataCaption="Valori" tag="45ae59d7-8f27-42ef-a8c7-2e23fd67b8dd" updatedVersion="8" minRefreshableVersion="3" useAutoFormatting="1" itemPrintTitles="1" createdVersion="5" indent="0" outline="1" outlineData="1" multipleFieldFilters="0">
  <location ref="B3:C12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a di IMPORTO NETTO" fld="1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TTU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D32170A4-D822-4C56-96C0-8DABC589B271}" autoFormatId="16" applyNumberFormats="0" applyBorderFormats="0" applyFontFormats="0" applyPatternFormats="0" applyAlignmentFormats="0" applyWidthHeightFormats="0">
  <queryTableRefresh nextId="12" unboundColumnsRight="1">
    <queryTableFields count="10">
      <queryTableField id="1" name="N° FATTURA" tableColumnId="1"/>
      <queryTableField id="2" name="DATA FATTURA" tableColumnId="2"/>
      <queryTableField id="3" name="CLIENTE" tableColumnId="3"/>
      <queryTableField id="4" name="OGGETTO" tableColumnId="4"/>
      <queryTableField id="5" name="DATA SCADENZA" tableColumnId="5"/>
      <queryTableField id="6" name="IMPORTO NETTO" tableColumnId="6"/>
      <queryTableField id="7" name="IVA" tableColumnId="7"/>
      <queryTableField id="8" name="LORDO DI IMPORTO" tableColumnId="8"/>
      <queryTableField id="11" name="TARIFFA" tableColumnId="11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CBF7510-28C4-465B-9638-233F53FC9D5B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LUOGO" tableColumnId="2"/>
      <queryTableField id="3" name="INDIRIZZO" tableColumnId="3"/>
      <queryTableField id="4" name="EMAI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04F305F2-78A4-48FC-AE9A-5632260CB25A}" autoFormatId="16" applyNumberFormats="0" applyBorderFormats="0" applyFontFormats="0" applyPatternFormats="0" applyAlignmentFormats="0" applyWidthHeightFormats="0">
  <queryTableRefresh nextId="3">
    <queryTableFields count="2">
      <queryTableField id="1" name="OGGETTO" tableColumnId="1"/>
      <queryTableField id="2" name="TARIFFA" tableColumnId="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9140D48D-94E4-4A5D-9C3C-99BBCC74D993}" sourceName="[FATTURE].[STATO]">
  <data>
    <olap pivotCacheId="2094264274">
      <levels count="2">
        <level uniqueName="[FATTURE].[STATO].[(All)]" sourceCaption="(All)" count="0"/>
        <level uniqueName="[FATTURE].[STATO].[STATO]" sourceCaption="STATO" count="2">
          <ranges>
            <range startItem="0">
              <i n="[FATTURE].[STATO].&amp;[DA PAGARE]" c="DA PAGARE"/>
              <i n="[FATTURE].[STATO].&amp;[PAGATA]" c="PAGATA"/>
            </range>
          </ranges>
        </level>
      </levels>
      <selections count="1">
        <selection n="[FATTURE].[STAT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  <pivotTable tabId="4294967295" name="PivotChartTable6"/>
        <pivotTable tabId="4294967295" name="PivotChartTable7"/>
        <pivotTable tabId="4294967295" name="PivotChartTable8"/>
        <pivotTable tabId="4294967295" name="PivotChartTable10"/>
        <pivotTable tabId="4294967295" name="PivotChartTable9"/>
        <pivotTable tabId="4294967295" name="PivotChartTable1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14A7AB86-549F-4016-98D7-E8BC3C8BB45D}" cache="FiltroDati_STATO" caption="STATO" level="1" style="SlicerStyleDark1" rowHeight="3600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163060-CB23-4B4A-9C0B-B38583291B84}" name="Tabella1" displayName="Tabella1" ref="A1:H500" totalsRowShown="0" headerRowDxfId="33" headerRowBorderDxfId="41" tableBorderDxfId="40">
  <autoFilter ref="A1:H500" xr:uid="{5C163060-CB23-4B4A-9C0B-B38583291B84}"/>
  <tableColumns count="8">
    <tableColumn id="1" xr3:uid="{4A170BDC-B672-4B2D-BD2D-C34B6A8C312B}" name="N° FATTURA" dataDxfId="39"/>
    <tableColumn id="2" xr3:uid="{23266989-06F9-489B-BA64-78264B5D2891}" name="DATA FATTURA" dataDxfId="38"/>
    <tableColumn id="3" xr3:uid="{280FA968-1627-4244-B503-284D4219B964}" name="CLIENTE" dataDxfId="37"/>
    <tableColumn id="4" xr3:uid="{192CFB70-EB75-4A90-BC57-CE88D424E0A4}" name="OGGETTO" dataDxfId="36"/>
    <tableColumn id="5" xr3:uid="{D10EBAC3-455C-477D-99AC-2AC3CCF17368}" name="DATA SCADENZA" dataDxfId="35">
      <calculatedColumnFormula>B2+60</calculatedColumnFormula>
    </tableColumn>
    <tableColumn id="6" xr3:uid="{4B03E3E6-3E70-486E-8A56-53F1B0EF2BFC}" name="IMPORTO NETTO" dataDxfId="34"/>
    <tableColumn id="7" xr3:uid="{991D9009-5DD0-415B-A880-33C63AB0DEE9}" name="IVA" dataDxfId="32">
      <calculatedColumnFormula>F2-(F2/(1+22%))</calculatedColumnFormula>
    </tableColumn>
    <tableColumn id="8" xr3:uid="{17D71128-7F80-4CC6-B937-A1672F9F8C57}" name="LORDO" dataDxfId="31">
      <calculatedColumnFormula>F2-G2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FD78F4-7C60-4021-B0EB-EAD438E07921}" name="FATTURE" displayName="FATTURE" ref="A1:J500" tableType="queryTable" totalsRowShown="0" headerRowDxfId="21" dataDxfId="20">
  <autoFilter ref="A1:J500" xr:uid="{D7FD78F4-7C60-4021-B0EB-EAD438E07921}"/>
  <tableColumns count="10">
    <tableColumn id="1" xr3:uid="{4F7861B5-3DAF-4534-BD25-97333AA7AD16}" uniqueName="1" name="N° FATTURA" queryTableFieldId="1" dataDxfId="28"/>
    <tableColumn id="2" xr3:uid="{15CC67F9-1252-447D-874B-4948351FF8B1}" uniqueName="2" name="DATA FATTURA" queryTableFieldId="2" dataDxfId="27"/>
    <tableColumn id="3" xr3:uid="{DE0375CC-D442-4D25-B4B9-2A3820F72615}" uniqueName="3" name="CLIENTE" queryTableFieldId="3" dataDxfId="26"/>
    <tableColumn id="4" xr3:uid="{78378ECF-4B1F-4351-8A1B-C5E9652CB130}" uniqueName="4" name="OGGETTO" queryTableFieldId="4" dataDxfId="25"/>
    <tableColumn id="5" xr3:uid="{218A3057-A24C-468E-95C2-198F72E9ED35}" uniqueName="5" name="DATA SCADENZA" queryTableFieldId="5" dataDxfId="24"/>
    <tableColumn id="6" xr3:uid="{4814A588-38A2-42AD-B704-C6ADFB07E2F1}" uniqueName="6" name="IMPORTO NETTO" queryTableFieldId="6" dataDxfId="23"/>
    <tableColumn id="7" xr3:uid="{E5BD9D98-4B5A-4AC4-9425-A8222F5199B8}" uniqueName="7" name="IVA" queryTableFieldId="7" dataDxfId="22"/>
    <tableColumn id="8" xr3:uid="{229B8A1B-D4DC-4E39-BC8D-2FAE60D2611D}" uniqueName="8" name="LORDO DI IMPORTO" queryTableFieldId="8" dataDxfId="19"/>
    <tableColumn id="11" xr3:uid="{B67E358F-279D-4CB4-8A9E-E685AC05A125}" uniqueName="11" name="TARIFFA" queryTableFieldId="11" dataDxfId="17"/>
    <tableColumn id="9" xr3:uid="{3947F48B-124C-4E32-9572-B7CC87119314}" uniqueName="9" name="STATO" queryTableFieldId="9" dataDxfId="18">
      <calculatedColumnFormula>IF(E2-B2&gt;60,"DA PAGARE","PAGATA")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EC0CEA-2DC3-4E58-932D-2185CC7D06F5}" name="CLIENTI" displayName="CLIENTI" ref="A1:D9" tableType="queryTable" totalsRowShown="0" headerRowDxfId="12" dataDxfId="11">
  <autoFilter ref="A1:D9" xr:uid="{C0EC0CEA-2DC3-4E58-932D-2185CC7D06F5}"/>
  <tableColumns count="4">
    <tableColumn id="1" xr3:uid="{9C59FDF4-01BB-4F4B-8914-EB7A22D9F2E2}" uniqueName="1" name="CLIENTE" queryTableFieldId="1" dataDxfId="16"/>
    <tableColumn id="2" xr3:uid="{7632DCA7-6865-4327-97AB-8C34B02739E3}" uniqueName="2" name="LUOGO" queryTableFieldId="2" dataDxfId="15"/>
    <tableColumn id="3" xr3:uid="{A978EBEA-0732-44CD-AC2E-FEE14A8C8060}" uniqueName="3" name="INDIRIZZO" queryTableFieldId="3" dataDxfId="14"/>
    <tableColumn id="4" xr3:uid="{A9690EA1-8AA0-47DF-9069-C2631DCE2591}" uniqueName="4" name="EMAIL" queryTableFieldId="4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80D79D-D0F1-4D52-974C-F5CF91771FEA}" name="TARIFFA" displayName="TARIFFA" ref="A1:B5" tableType="queryTable" totalsRowShown="0" headerRowDxfId="10" dataDxfId="9">
  <autoFilter ref="A1:B5" xr:uid="{5680D79D-D0F1-4D52-974C-F5CF91771FEA}"/>
  <tableColumns count="2">
    <tableColumn id="1" xr3:uid="{07CAB74A-581A-47AC-AB19-3EED00E65D57}" uniqueName="1" name="OGGETTO" queryTableFieldId="1" dataDxfId="8"/>
    <tableColumn id="2" xr3:uid="{79CAE551-F7DF-469B-8D2D-B753444C366C}" uniqueName="2" name="TARIFFA" queryTableFieldId="2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SCADENZA" xr10:uid="{B94D37B3-C168-4BA4-A5FA-B1AE84083570}" sourceName="[FATTURE].[DATA SCADENZA]">
  <pivotTables>
    <pivotTable tabId="4294967295" name="PivotChartTable7"/>
    <pivotTable tabId="4294967295" name="PivotChartTable5"/>
    <pivotTable tabId="4294967295" name="PivotChartTable6"/>
    <pivotTable tabId="4294967295" name="PivotChartTable8"/>
    <pivotTable tabId="4294967295" name="PivotChartTable11"/>
    <pivotTable tabId="4294967295" name="PivotChartTable10"/>
    <pivotTable tabId="4294967295" name="PivotChartTable9"/>
  </pivotTables>
  <state minimalRefreshVersion="6" lastRefreshVersion="6" pivotCacheId="707408919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SCADENZA" xr10:uid="{92FD732D-1132-42C8-B6E8-82BFE8F797F5}" cache="SequenzaTemporale_DATA_SCADENZA" caption="SCADENZA FATTURA" showHorizontalScrollbar="0" level="3" selectionLevel="3" scrollPosition="2023-01-01T00:00:00" style="TimeSlicerStyleDark1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427F-F196-4977-B211-7E9304DC915B}">
  <dimension ref="A1:H500"/>
  <sheetViews>
    <sheetView workbookViewId="0">
      <selection activeCell="W1" sqref="W1"/>
    </sheetView>
  </sheetViews>
  <sheetFormatPr defaultRowHeight="15" x14ac:dyDescent="0.25"/>
  <cols>
    <col min="1" max="1" width="16.28515625" style="1" customWidth="1"/>
    <col min="2" max="2" width="19.85546875" style="3" customWidth="1"/>
    <col min="3" max="3" width="12" style="1" customWidth="1"/>
    <col min="4" max="4" width="16" style="1" bestFit="1" customWidth="1"/>
    <col min="5" max="5" width="21.85546875" style="1" customWidth="1"/>
    <col min="6" max="6" width="21.7109375" style="1" customWidth="1"/>
    <col min="7" max="8" width="11.7109375" style="2" bestFit="1" customWidth="1"/>
    <col min="9" max="16384" width="9.140625" style="2"/>
  </cols>
  <sheetData>
    <row r="1" spans="1:8" ht="15.75" thickBot="1" x14ac:dyDescent="0.3">
      <c r="A1" s="27" t="s">
        <v>0</v>
      </c>
      <c r="B1" s="28" t="s">
        <v>1</v>
      </c>
      <c r="C1" s="29" t="s">
        <v>2</v>
      </c>
      <c r="D1" s="29" t="s">
        <v>11</v>
      </c>
      <c r="E1" s="29" t="s">
        <v>16</v>
      </c>
      <c r="F1" s="30" t="s">
        <v>17</v>
      </c>
      <c r="G1" s="31" t="s">
        <v>18</v>
      </c>
      <c r="H1" s="32" t="s">
        <v>19</v>
      </c>
    </row>
    <row r="2" spans="1:8" x14ac:dyDescent="0.25">
      <c r="A2" s="9">
        <v>1</v>
      </c>
      <c r="B2" s="10">
        <v>44927</v>
      </c>
      <c r="C2" s="11" t="s">
        <v>3</v>
      </c>
      <c r="D2" s="11" t="s">
        <v>12</v>
      </c>
      <c r="E2" s="10">
        <f>B2+60</f>
        <v>44987</v>
      </c>
      <c r="F2" s="12">
        <v>100</v>
      </c>
      <c r="G2" s="13">
        <f>F2-(F2/(1+22%))</f>
        <v>18.032786885245898</v>
      </c>
      <c r="H2" s="13">
        <f>F2-G2</f>
        <v>81.967213114754102</v>
      </c>
    </row>
    <row r="3" spans="1:8" x14ac:dyDescent="0.25">
      <c r="A3" s="4">
        <v>2</v>
      </c>
      <c r="B3" s="5">
        <v>44943</v>
      </c>
      <c r="C3" s="6" t="s">
        <v>4</v>
      </c>
      <c r="D3" s="6" t="s">
        <v>13</v>
      </c>
      <c r="E3" s="5">
        <f t="shared" ref="E3:E66" si="0">B3+60</f>
        <v>45003</v>
      </c>
      <c r="F3" s="7">
        <v>120</v>
      </c>
      <c r="G3" s="8">
        <f t="shared" ref="G3:G66" si="1">F3-(F3/(1+22%))</f>
        <v>21.639344262295083</v>
      </c>
      <c r="H3" s="8">
        <f t="shared" ref="H3:H66" si="2">F3-G3</f>
        <v>98.360655737704917</v>
      </c>
    </row>
    <row r="4" spans="1:8" x14ac:dyDescent="0.25">
      <c r="A4" s="4">
        <v>3</v>
      </c>
      <c r="B4" s="5">
        <v>44940</v>
      </c>
      <c r="C4" s="6" t="s">
        <v>5</v>
      </c>
      <c r="D4" s="6" t="s">
        <v>14</v>
      </c>
      <c r="E4" s="5">
        <f t="shared" si="0"/>
        <v>45000</v>
      </c>
      <c r="F4" s="7">
        <v>140</v>
      </c>
      <c r="G4" s="8">
        <f t="shared" si="1"/>
        <v>25.245901639344254</v>
      </c>
      <c r="H4" s="8">
        <f t="shared" si="2"/>
        <v>114.75409836065575</v>
      </c>
    </row>
    <row r="5" spans="1:8" x14ac:dyDescent="0.25">
      <c r="A5" s="4">
        <v>4</v>
      </c>
      <c r="B5" s="5">
        <v>44932</v>
      </c>
      <c r="C5" s="6" t="s">
        <v>6</v>
      </c>
      <c r="D5" s="6" t="s">
        <v>15</v>
      </c>
      <c r="E5" s="5">
        <f t="shared" si="0"/>
        <v>44992</v>
      </c>
      <c r="F5" s="7">
        <v>160</v>
      </c>
      <c r="G5" s="8">
        <f t="shared" si="1"/>
        <v>28.852459016393453</v>
      </c>
      <c r="H5" s="8">
        <f t="shared" si="2"/>
        <v>131.14754098360655</v>
      </c>
    </row>
    <row r="6" spans="1:8" x14ac:dyDescent="0.25">
      <c r="A6" s="4">
        <v>5</v>
      </c>
      <c r="B6" s="5">
        <v>44937</v>
      </c>
      <c r="C6" s="6" t="s">
        <v>3</v>
      </c>
      <c r="D6" s="6" t="s">
        <v>13</v>
      </c>
      <c r="E6" s="5">
        <f t="shared" si="0"/>
        <v>44997</v>
      </c>
      <c r="F6" s="7">
        <v>180</v>
      </c>
      <c r="G6" s="8">
        <f t="shared" si="1"/>
        <v>32.459016393442624</v>
      </c>
      <c r="H6" s="8">
        <f t="shared" si="2"/>
        <v>147.54098360655738</v>
      </c>
    </row>
    <row r="7" spans="1:8" x14ac:dyDescent="0.25">
      <c r="A7" s="4">
        <v>6</v>
      </c>
      <c r="B7" s="5">
        <v>44930</v>
      </c>
      <c r="C7" s="6" t="s">
        <v>7</v>
      </c>
      <c r="D7" s="6" t="s">
        <v>13</v>
      </c>
      <c r="E7" s="5">
        <f t="shared" si="0"/>
        <v>44990</v>
      </c>
      <c r="F7" s="7">
        <v>200</v>
      </c>
      <c r="G7" s="8">
        <f t="shared" si="1"/>
        <v>36.065573770491795</v>
      </c>
      <c r="H7" s="8">
        <f t="shared" si="2"/>
        <v>163.9344262295082</v>
      </c>
    </row>
    <row r="8" spans="1:8" x14ac:dyDescent="0.25">
      <c r="A8" s="4">
        <v>7</v>
      </c>
      <c r="B8" s="5">
        <v>44932</v>
      </c>
      <c r="C8" s="6" t="s">
        <v>3</v>
      </c>
      <c r="D8" s="6" t="s">
        <v>15</v>
      </c>
      <c r="E8" s="5">
        <f t="shared" si="0"/>
        <v>44992</v>
      </c>
      <c r="F8" s="7">
        <v>220</v>
      </c>
      <c r="G8" s="8">
        <f t="shared" si="1"/>
        <v>39.672131147540966</v>
      </c>
      <c r="H8" s="8">
        <f t="shared" si="2"/>
        <v>180.32786885245903</v>
      </c>
    </row>
    <row r="9" spans="1:8" x14ac:dyDescent="0.25">
      <c r="A9" s="4">
        <v>8</v>
      </c>
      <c r="B9" s="5">
        <v>44930</v>
      </c>
      <c r="C9" s="6" t="s">
        <v>6</v>
      </c>
      <c r="D9" s="6" t="s">
        <v>12</v>
      </c>
      <c r="E9" s="5">
        <f t="shared" si="0"/>
        <v>44990</v>
      </c>
      <c r="F9" s="7">
        <v>240</v>
      </c>
      <c r="G9" s="8">
        <f t="shared" si="1"/>
        <v>43.278688524590166</v>
      </c>
      <c r="H9" s="8">
        <f t="shared" si="2"/>
        <v>196.72131147540983</v>
      </c>
    </row>
    <row r="10" spans="1:8" x14ac:dyDescent="0.25">
      <c r="A10" s="4">
        <v>9</v>
      </c>
      <c r="B10" s="5">
        <v>44941</v>
      </c>
      <c r="C10" s="6" t="s">
        <v>8</v>
      </c>
      <c r="D10" s="6" t="s">
        <v>14</v>
      </c>
      <c r="E10" s="5">
        <f t="shared" si="0"/>
        <v>45001</v>
      </c>
      <c r="F10" s="7">
        <v>260</v>
      </c>
      <c r="G10" s="8">
        <f t="shared" si="1"/>
        <v>46.885245901639337</v>
      </c>
      <c r="H10" s="8">
        <f t="shared" si="2"/>
        <v>213.11475409836066</v>
      </c>
    </row>
    <row r="11" spans="1:8" x14ac:dyDescent="0.25">
      <c r="A11" s="4">
        <v>10</v>
      </c>
      <c r="B11" s="5">
        <v>44939</v>
      </c>
      <c r="C11" s="6" t="s">
        <v>9</v>
      </c>
      <c r="D11" s="6" t="s">
        <v>14</v>
      </c>
      <c r="E11" s="5">
        <f t="shared" si="0"/>
        <v>44999</v>
      </c>
      <c r="F11" s="7">
        <v>280</v>
      </c>
      <c r="G11" s="8">
        <f t="shared" si="1"/>
        <v>50.491803278688508</v>
      </c>
      <c r="H11" s="8">
        <f t="shared" si="2"/>
        <v>229.50819672131149</v>
      </c>
    </row>
    <row r="12" spans="1:8" x14ac:dyDescent="0.25">
      <c r="A12" s="4">
        <v>11</v>
      </c>
      <c r="B12" s="5">
        <v>44943</v>
      </c>
      <c r="C12" s="6" t="s">
        <v>9</v>
      </c>
      <c r="D12" s="6" t="s">
        <v>14</v>
      </c>
      <c r="E12" s="5">
        <f t="shared" si="0"/>
        <v>45003</v>
      </c>
      <c r="F12" s="7">
        <v>300</v>
      </c>
      <c r="G12" s="8">
        <f t="shared" si="1"/>
        <v>54.098360655737707</v>
      </c>
      <c r="H12" s="8">
        <f t="shared" si="2"/>
        <v>245.90163934426229</v>
      </c>
    </row>
    <row r="13" spans="1:8" x14ac:dyDescent="0.25">
      <c r="A13" s="4">
        <v>12</v>
      </c>
      <c r="B13" s="5">
        <v>44942</v>
      </c>
      <c r="C13" s="6" t="s">
        <v>8</v>
      </c>
      <c r="D13" s="6" t="s">
        <v>12</v>
      </c>
      <c r="E13" s="5">
        <f t="shared" si="0"/>
        <v>45002</v>
      </c>
      <c r="F13" s="7">
        <v>320</v>
      </c>
      <c r="G13" s="8">
        <f t="shared" si="1"/>
        <v>57.704918032786907</v>
      </c>
      <c r="H13" s="8">
        <f t="shared" si="2"/>
        <v>262.29508196721309</v>
      </c>
    </row>
    <row r="14" spans="1:8" x14ac:dyDescent="0.25">
      <c r="A14" s="4">
        <v>13</v>
      </c>
      <c r="B14" s="5">
        <v>44937</v>
      </c>
      <c r="C14" s="6" t="s">
        <v>4</v>
      </c>
      <c r="D14" s="6" t="s">
        <v>13</v>
      </c>
      <c r="E14" s="5">
        <f t="shared" si="0"/>
        <v>44997</v>
      </c>
      <c r="F14" s="7">
        <v>340</v>
      </c>
      <c r="G14" s="8">
        <f t="shared" si="1"/>
        <v>61.311475409836078</v>
      </c>
      <c r="H14" s="8">
        <f t="shared" si="2"/>
        <v>278.68852459016392</v>
      </c>
    </row>
    <row r="15" spans="1:8" x14ac:dyDescent="0.25">
      <c r="A15" s="4">
        <v>14</v>
      </c>
      <c r="B15" s="5">
        <v>44939</v>
      </c>
      <c r="C15" s="6" t="s">
        <v>5</v>
      </c>
      <c r="D15" s="6" t="s">
        <v>13</v>
      </c>
      <c r="E15" s="5">
        <f t="shared" si="0"/>
        <v>44999</v>
      </c>
      <c r="F15" s="7">
        <v>360</v>
      </c>
      <c r="G15" s="8">
        <f t="shared" si="1"/>
        <v>64.918032786885249</v>
      </c>
      <c r="H15" s="8">
        <f t="shared" si="2"/>
        <v>295.08196721311475</v>
      </c>
    </row>
    <row r="16" spans="1:8" x14ac:dyDescent="0.25">
      <c r="A16" s="4">
        <v>15</v>
      </c>
      <c r="B16" s="5">
        <v>44940</v>
      </c>
      <c r="C16" s="6" t="s">
        <v>8</v>
      </c>
      <c r="D16" s="6" t="s">
        <v>12</v>
      </c>
      <c r="E16" s="5">
        <f t="shared" si="0"/>
        <v>45000</v>
      </c>
      <c r="F16" s="7">
        <v>380</v>
      </c>
      <c r="G16" s="8">
        <f t="shared" si="1"/>
        <v>68.52459016393442</v>
      </c>
      <c r="H16" s="8">
        <f t="shared" si="2"/>
        <v>311.47540983606558</v>
      </c>
    </row>
    <row r="17" spans="1:8" x14ac:dyDescent="0.25">
      <c r="A17" s="4">
        <v>16</v>
      </c>
      <c r="B17" s="5">
        <v>44943</v>
      </c>
      <c r="C17" s="6" t="s">
        <v>9</v>
      </c>
      <c r="D17" s="6" t="s">
        <v>13</v>
      </c>
      <c r="E17" s="5">
        <f t="shared" si="0"/>
        <v>45003</v>
      </c>
      <c r="F17" s="7">
        <v>400</v>
      </c>
      <c r="G17" s="8">
        <f t="shared" si="1"/>
        <v>72.131147540983591</v>
      </c>
      <c r="H17" s="8">
        <f t="shared" si="2"/>
        <v>327.86885245901641</v>
      </c>
    </row>
    <row r="18" spans="1:8" x14ac:dyDescent="0.25">
      <c r="A18" s="4">
        <v>17</v>
      </c>
      <c r="B18" s="5">
        <v>44935</v>
      </c>
      <c r="C18" s="6" t="s">
        <v>10</v>
      </c>
      <c r="D18" s="6" t="s">
        <v>14</v>
      </c>
      <c r="E18" s="5">
        <f t="shared" si="0"/>
        <v>44995</v>
      </c>
      <c r="F18" s="7">
        <v>420</v>
      </c>
      <c r="G18" s="8">
        <f t="shared" si="1"/>
        <v>75.737704918032762</v>
      </c>
      <c r="H18" s="8">
        <f t="shared" si="2"/>
        <v>344.26229508196724</v>
      </c>
    </row>
    <row r="19" spans="1:8" x14ac:dyDescent="0.25">
      <c r="A19" s="4">
        <v>18</v>
      </c>
      <c r="B19" s="5">
        <v>44931</v>
      </c>
      <c r="C19" s="6" t="s">
        <v>3</v>
      </c>
      <c r="D19" s="6" t="s">
        <v>15</v>
      </c>
      <c r="E19" s="5">
        <f t="shared" si="0"/>
        <v>44991</v>
      </c>
      <c r="F19" s="7">
        <v>440</v>
      </c>
      <c r="G19" s="8">
        <f t="shared" si="1"/>
        <v>79.344262295081933</v>
      </c>
      <c r="H19" s="8">
        <f t="shared" si="2"/>
        <v>360.65573770491807</v>
      </c>
    </row>
    <row r="20" spans="1:8" x14ac:dyDescent="0.25">
      <c r="A20" s="4">
        <v>19</v>
      </c>
      <c r="B20" s="5">
        <v>44938</v>
      </c>
      <c r="C20" s="6" t="s">
        <v>4</v>
      </c>
      <c r="D20" s="6" t="s">
        <v>13</v>
      </c>
      <c r="E20" s="5">
        <f t="shared" si="0"/>
        <v>44998</v>
      </c>
      <c r="F20" s="7">
        <v>460</v>
      </c>
      <c r="G20" s="8">
        <f t="shared" si="1"/>
        <v>82.950819672131161</v>
      </c>
      <c r="H20" s="8">
        <f t="shared" si="2"/>
        <v>377.04918032786884</v>
      </c>
    </row>
    <row r="21" spans="1:8" x14ac:dyDescent="0.25">
      <c r="A21" s="4">
        <v>20</v>
      </c>
      <c r="B21" s="5">
        <v>44934</v>
      </c>
      <c r="C21" s="6" t="s">
        <v>5</v>
      </c>
      <c r="D21" s="6" t="s">
        <v>13</v>
      </c>
      <c r="E21" s="5">
        <f t="shared" si="0"/>
        <v>44994</v>
      </c>
      <c r="F21" s="7">
        <v>480</v>
      </c>
      <c r="G21" s="8">
        <f t="shared" si="1"/>
        <v>86.557377049180332</v>
      </c>
      <c r="H21" s="8">
        <f t="shared" si="2"/>
        <v>393.44262295081967</v>
      </c>
    </row>
    <row r="22" spans="1:8" x14ac:dyDescent="0.25">
      <c r="A22" s="4">
        <v>21</v>
      </c>
      <c r="B22" s="5">
        <v>44931</v>
      </c>
      <c r="C22" s="6" t="s">
        <v>6</v>
      </c>
      <c r="D22" s="6" t="s">
        <v>15</v>
      </c>
      <c r="E22" s="5">
        <f t="shared" si="0"/>
        <v>44991</v>
      </c>
      <c r="F22" s="7">
        <v>500</v>
      </c>
      <c r="G22" s="8">
        <f t="shared" si="1"/>
        <v>90.163934426229503</v>
      </c>
      <c r="H22" s="8">
        <f t="shared" si="2"/>
        <v>409.8360655737705</v>
      </c>
    </row>
    <row r="23" spans="1:8" x14ac:dyDescent="0.25">
      <c r="A23" s="4">
        <v>22</v>
      </c>
      <c r="B23" s="5">
        <v>44930</v>
      </c>
      <c r="C23" s="6" t="s">
        <v>3</v>
      </c>
      <c r="D23" s="6" t="s">
        <v>12</v>
      </c>
      <c r="E23" s="5">
        <f t="shared" si="0"/>
        <v>44990</v>
      </c>
      <c r="F23" s="7">
        <v>520</v>
      </c>
      <c r="G23" s="8">
        <f t="shared" si="1"/>
        <v>93.770491803278674</v>
      </c>
      <c r="H23" s="8">
        <f t="shared" si="2"/>
        <v>426.22950819672133</v>
      </c>
    </row>
    <row r="24" spans="1:8" x14ac:dyDescent="0.25">
      <c r="A24" s="4">
        <v>23</v>
      </c>
      <c r="B24" s="5">
        <v>44940</v>
      </c>
      <c r="C24" s="6" t="s">
        <v>7</v>
      </c>
      <c r="D24" s="6" t="s">
        <v>14</v>
      </c>
      <c r="E24" s="5">
        <f t="shared" si="0"/>
        <v>45000</v>
      </c>
      <c r="F24" s="7">
        <v>540</v>
      </c>
      <c r="G24" s="8">
        <f t="shared" si="1"/>
        <v>97.377049180327845</v>
      </c>
      <c r="H24" s="8">
        <f t="shared" si="2"/>
        <v>442.62295081967216</v>
      </c>
    </row>
    <row r="25" spans="1:8" x14ac:dyDescent="0.25">
      <c r="A25" s="4">
        <v>24</v>
      </c>
      <c r="B25" s="5">
        <v>44934</v>
      </c>
      <c r="C25" s="6" t="s">
        <v>3</v>
      </c>
      <c r="D25" s="6" t="s">
        <v>14</v>
      </c>
      <c r="E25" s="5">
        <f t="shared" si="0"/>
        <v>44994</v>
      </c>
      <c r="F25" s="7">
        <v>560</v>
      </c>
      <c r="G25" s="8">
        <f t="shared" si="1"/>
        <v>100.98360655737702</v>
      </c>
      <c r="H25" s="8">
        <f t="shared" si="2"/>
        <v>459.01639344262298</v>
      </c>
    </row>
    <row r="26" spans="1:8" x14ac:dyDescent="0.25">
      <c r="A26" s="4">
        <v>25</v>
      </c>
      <c r="B26" s="5">
        <v>44936</v>
      </c>
      <c r="C26" s="6" t="s">
        <v>6</v>
      </c>
      <c r="D26" s="6" t="s">
        <v>14</v>
      </c>
      <c r="E26" s="5">
        <f t="shared" si="0"/>
        <v>44996</v>
      </c>
      <c r="F26" s="7">
        <v>580</v>
      </c>
      <c r="G26" s="8">
        <f t="shared" si="1"/>
        <v>104.59016393442624</v>
      </c>
      <c r="H26" s="8">
        <f t="shared" si="2"/>
        <v>475.40983606557376</v>
      </c>
    </row>
    <row r="27" spans="1:8" x14ac:dyDescent="0.25">
      <c r="A27" s="4">
        <v>26</v>
      </c>
      <c r="B27" s="5">
        <v>44935</v>
      </c>
      <c r="C27" s="6" t="s">
        <v>8</v>
      </c>
      <c r="D27" s="6" t="s">
        <v>12</v>
      </c>
      <c r="E27" s="5">
        <f t="shared" si="0"/>
        <v>44995</v>
      </c>
      <c r="F27" s="7">
        <v>600</v>
      </c>
      <c r="G27" s="8">
        <f t="shared" si="1"/>
        <v>108.19672131147541</v>
      </c>
      <c r="H27" s="8">
        <f t="shared" si="2"/>
        <v>491.80327868852459</v>
      </c>
    </row>
    <row r="28" spans="1:8" x14ac:dyDescent="0.25">
      <c r="A28" s="4">
        <v>27</v>
      </c>
      <c r="B28" s="5">
        <v>44938</v>
      </c>
      <c r="C28" s="6" t="s">
        <v>9</v>
      </c>
      <c r="D28" s="6" t="s">
        <v>13</v>
      </c>
      <c r="E28" s="5">
        <f t="shared" si="0"/>
        <v>44998</v>
      </c>
      <c r="F28" s="7">
        <v>620</v>
      </c>
      <c r="G28" s="8">
        <f t="shared" si="1"/>
        <v>111.80327868852459</v>
      </c>
      <c r="H28" s="8">
        <f t="shared" si="2"/>
        <v>508.19672131147541</v>
      </c>
    </row>
    <row r="29" spans="1:8" x14ac:dyDescent="0.25">
      <c r="A29" s="4">
        <v>28</v>
      </c>
      <c r="B29" s="5">
        <v>44942</v>
      </c>
      <c r="C29" s="6" t="s">
        <v>9</v>
      </c>
      <c r="D29" s="6" t="s">
        <v>13</v>
      </c>
      <c r="E29" s="5">
        <f t="shared" si="0"/>
        <v>45002</v>
      </c>
      <c r="F29" s="7">
        <v>640</v>
      </c>
      <c r="G29" s="8">
        <f t="shared" si="1"/>
        <v>115.40983606557381</v>
      </c>
      <c r="H29" s="8">
        <f t="shared" si="2"/>
        <v>524.59016393442619</v>
      </c>
    </row>
    <row r="30" spans="1:8" x14ac:dyDescent="0.25">
      <c r="A30" s="4">
        <v>29</v>
      </c>
      <c r="B30" s="5">
        <v>44942</v>
      </c>
      <c r="C30" s="6" t="s">
        <v>8</v>
      </c>
      <c r="D30" s="6" t="s">
        <v>12</v>
      </c>
      <c r="E30" s="5">
        <f t="shared" si="0"/>
        <v>45002</v>
      </c>
      <c r="F30" s="7">
        <v>660</v>
      </c>
      <c r="G30" s="8">
        <f t="shared" si="1"/>
        <v>119.01639344262298</v>
      </c>
      <c r="H30" s="8">
        <f t="shared" si="2"/>
        <v>540.98360655737702</v>
      </c>
    </row>
    <row r="31" spans="1:8" x14ac:dyDescent="0.25">
      <c r="A31" s="4">
        <v>30</v>
      </c>
      <c r="B31" s="5">
        <v>44940</v>
      </c>
      <c r="C31" s="6" t="s">
        <v>4</v>
      </c>
      <c r="D31" s="6" t="s">
        <v>13</v>
      </c>
      <c r="E31" s="5">
        <f t="shared" si="0"/>
        <v>45000</v>
      </c>
      <c r="F31" s="7">
        <v>680</v>
      </c>
      <c r="G31" s="8">
        <f t="shared" si="1"/>
        <v>122.62295081967216</v>
      </c>
      <c r="H31" s="8">
        <f t="shared" si="2"/>
        <v>557.37704918032784</v>
      </c>
    </row>
    <row r="32" spans="1:8" x14ac:dyDescent="0.25">
      <c r="A32" s="4">
        <v>31</v>
      </c>
      <c r="B32" s="5">
        <v>44936</v>
      </c>
      <c r="C32" s="6" t="s">
        <v>5</v>
      </c>
      <c r="D32" s="6" t="s">
        <v>14</v>
      </c>
      <c r="E32" s="5">
        <f t="shared" si="0"/>
        <v>44996</v>
      </c>
      <c r="F32" s="7">
        <v>700</v>
      </c>
      <c r="G32" s="8">
        <f t="shared" si="1"/>
        <v>126.22950819672133</v>
      </c>
      <c r="H32" s="8">
        <f t="shared" si="2"/>
        <v>573.77049180327867</v>
      </c>
    </row>
    <row r="33" spans="1:8" x14ac:dyDescent="0.25">
      <c r="A33" s="4">
        <v>32</v>
      </c>
      <c r="B33" s="5">
        <v>44939</v>
      </c>
      <c r="C33" s="6" t="s">
        <v>8</v>
      </c>
      <c r="D33" s="6" t="s">
        <v>15</v>
      </c>
      <c r="E33" s="5">
        <f t="shared" si="0"/>
        <v>44999</v>
      </c>
      <c r="F33" s="7">
        <v>720</v>
      </c>
      <c r="G33" s="8">
        <f t="shared" si="1"/>
        <v>129.8360655737705</v>
      </c>
      <c r="H33" s="8">
        <f t="shared" si="2"/>
        <v>590.1639344262295</v>
      </c>
    </row>
    <row r="34" spans="1:8" x14ac:dyDescent="0.25">
      <c r="A34" s="4">
        <v>33</v>
      </c>
      <c r="B34" s="5">
        <v>44933</v>
      </c>
      <c r="C34" s="6" t="s">
        <v>9</v>
      </c>
      <c r="D34" s="6" t="s">
        <v>13</v>
      </c>
      <c r="E34" s="5">
        <f t="shared" si="0"/>
        <v>44993</v>
      </c>
      <c r="F34" s="7">
        <v>740</v>
      </c>
      <c r="G34" s="8">
        <f t="shared" si="1"/>
        <v>133.44262295081967</v>
      </c>
      <c r="H34" s="8">
        <f t="shared" si="2"/>
        <v>606.55737704918033</v>
      </c>
    </row>
    <row r="35" spans="1:8" x14ac:dyDescent="0.25">
      <c r="A35" s="4">
        <v>34</v>
      </c>
      <c r="B35" s="5">
        <v>44939</v>
      </c>
      <c r="C35" s="6" t="s">
        <v>10</v>
      </c>
      <c r="D35" s="6" t="s">
        <v>13</v>
      </c>
      <c r="E35" s="5">
        <f t="shared" si="0"/>
        <v>44999</v>
      </c>
      <c r="F35" s="7">
        <v>760</v>
      </c>
      <c r="G35" s="8">
        <f t="shared" si="1"/>
        <v>137.04918032786884</v>
      </c>
      <c r="H35" s="8">
        <f t="shared" si="2"/>
        <v>622.95081967213116</v>
      </c>
    </row>
    <row r="36" spans="1:8" x14ac:dyDescent="0.25">
      <c r="A36" s="4">
        <v>35</v>
      </c>
      <c r="B36" s="5">
        <v>44939</v>
      </c>
      <c r="C36" s="6" t="s">
        <v>3</v>
      </c>
      <c r="D36" s="6" t="s">
        <v>15</v>
      </c>
      <c r="E36" s="5">
        <f t="shared" si="0"/>
        <v>44999</v>
      </c>
      <c r="F36" s="7">
        <v>780</v>
      </c>
      <c r="G36" s="8">
        <f t="shared" si="1"/>
        <v>140.65573770491801</v>
      </c>
      <c r="H36" s="8">
        <f t="shared" si="2"/>
        <v>639.34426229508199</v>
      </c>
    </row>
    <row r="37" spans="1:8" x14ac:dyDescent="0.25">
      <c r="A37" s="4">
        <v>36</v>
      </c>
      <c r="B37" s="5">
        <v>44939</v>
      </c>
      <c r="C37" s="6" t="s">
        <v>4</v>
      </c>
      <c r="D37" s="6" t="s">
        <v>12</v>
      </c>
      <c r="E37" s="5">
        <f t="shared" si="0"/>
        <v>44999</v>
      </c>
      <c r="F37" s="7">
        <v>800</v>
      </c>
      <c r="G37" s="8">
        <f t="shared" si="1"/>
        <v>144.26229508196718</v>
      </c>
      <c r="H37" s="8">
        <f t="shared" si="2"/>
        <v>655.73770491803282</v>
      </c>
    </row>
    <row r="38" spans="1:8" x14ac:dyDescent="0.25">
      <c r="A38" s="4">
        <v>37</v>
      </c>
      <c r="B38" s="5">
        <v>44943</v>
      </c>
      <c r="C38" s="6" t="s">
        <v>5</v>
      </c>
      <c r="D38" s="6" t="s">
        <v>14</v>
      </c>
      <c r="E38" s="5">
        <f t="shared" si="0"/>
        <v>45003</v>
      </c>
      <c r="F38" s="7">
        <v>820</v>
      </c>
      <c r="G38" s="8">
        <f t="shared" si="1"/>
        <v>147.86885245901635</v>
      </c>
      <c r="H38" s="8">
        <f t="shared" si="2"/>
        <v>672.13114754098365</v>
      </c>
    </row>
    <row r="39" spans="1:8" x14ac:dyDescent="0.25">
      <c r="A39" s="4">
        <v>38</v>
      </c>
      <c r="B39" s="5">
        <v>44927</v>
      </c>
      <c r="C39" s="6" t="s">
        <v>6</v>
      </c>
      <c r="D39" s="6" t="s">
        <v>14</v>
      </c>
      <c r="E39" s="5">
        <f t="shared" si="0"/>
        <v>44987</v>
      </c>
      <c r="F39" s="7">
        <v>840</v>
      </c>
      <c r="G39" s="8">
        <f t="shared" si="1"/>
        <v>151.47540983606552</v>
      </c>
      <c r="H39" s="8">
        <f t="shared" si="2"/>
        <v>688.52459016393448</v>
      </c>
    </row>
    <row r="40" spans="1:8" x14ac:dyDescent="0.25">
      <c r="A40" s="4">
        <v>39</v>
      </c>
      <c r="B40" s="5">
        <v>44937</v>
      </c>
      <c r="C40" s="6" t="s">
        <v>3</v>
      </c>
      <c r="D40" s="6" t="s">
        <v>14</v>
      </c>
      <c r="E40" s="5">
        <f t="shared" si="0"/>
        <v>44997</v>
      </c>
      <c r="F40" s="7">
        <v>860</v>
      </c>
      <c r="G40" s="8">
        <f t="shared" si="1"/>
        <v>155.08196721311469</v>
      </c>
      <c r="H40" s="8">
        <f t="shared" si="2"/>
        <v>704.91803278688531</v>
      </c>
    </row>
    <row r="41" spans="1:8" x14ac:dyDescent="0.25">
      <c r="A41" s="4">
        <v>40</v>
      </c>
      <c r="B41" s="5">
        <v>44933</v>
      </c>
      <c r="C41" s="6" t="s">
        <v>7</v>
      </c>
      <c r="D41" s="6" t="s">
        <v>12</v>
      </c>
      <c r="E41" s="5">
        <f t="shared" si="0"/>
        <v>44993</v>
      </c>
      <c r="F41" s="7">
        <v>880</v>
      </c>
      <c r="G41" s="8">
        <f t="shared" si="1"/>
        <v>158.68852459016387</v>
      </c>
      <c r="H41" s="8">
        <f t="shared" si="2"/>
        <v>721.31147540983613</v>
      </c>
    </row>
    <row r="42" spans="1:8" x14ac:dyDescent="0.25">
      <c r="A42" s="4">
        <v>41</v>
      </c>
      <c r="B42" s="5">
        <v>44937</v>
      </c>
      <c r="C42" s="6" t="s">
        <v>3</v>
      </c>
      <c r="D42" s="6" t="s">
        <v>13</v>
      </c>
      <c r="E42" s="5">
        <f t="shared" si="0"/>
        <v>44997</v>
      </c>
      <c r="F42" s="7">
        <v>900</v>
      </c>
      <c r="G42" s="8">
        <f t="shared" si="1"/>
        <v>162.29508196721315</v>
      </c>
      <c r="H42" s="8">
        <f t="shared" si="2"/>
        <v>737.70491803278685</v>
      </c>
    </row>
    <row r="43" spans="1:8" x14ac:dyDescent="0.25">
      <c r="A43" s="4">
        <v>42</v>
      </c>
      <c r="B43" s="5">
        <v>44933</v>
      </c>
      <c r="C43" s="6" t="s">
        <v>6</v>
      </c>
      <c r="D43" s="6" t="s">
        <v>13</v>
      </c>
      <c r="E43" s="5">
        <f t="shared" si="0"/>
        <v>44993</v>
      </c>
      <c r="F43" s="7">
        <v>920</v>
      </c>
      <c r="G43" s="8">
        <f t="shared" si="1"/>
        <v>165.90163934426232</v>
      </c>
      <c r="H43" s="8">
        <f t="shared" si="2"/>
        <v>754.09836065573768</v>
      </c>
    </row>
    <row r="44" spans="1:8" x14ac:dyDescent="0.25">
      <c r="A44" s="4">
        <v>43</v>
      </c>
      <c r="B44" s="5">
        <v>44940</v>
      </c>
      <c r="C44" s="6" t="s">
        <v>8</v>
      </c>
      <c r="D44" s="6" t="s">
        <v>12</v>
      </c>
      <c r="E44" s="5">
        <f t="shared" si="0"/>
        <v>45000</v>
      </c>
      <c r="F44" s="7">
        <v>940</v>
      </c>
      <c r="G44" s="8">
        <f t="shared" si="1"/>
        <v>169.50819672131149</v>
      </c>
      <c r="H44" s="8">
        <f t="shared" si="2"/>
        <v>770.49180327868851</v>
      </c>
    </row>
    <row r="45" spans="1:8" x14ac:dyDescent="0.25">
      <c r="A45" s="4">
        <v>44</v>
      </c>
      <c r="B45" s="5">
        <v>44931</v>
      </c>
      <c r="C45" s="6" t="s">
        <v>9</v>
      </c>
      <c r="D45" s="6" t="s">
        <v>13</v>
      </c>
      <c r="E45" s="5">
        <f t="shared" si="0"/>
        <v>44991</v>
      </c>
      <c r="F45" s="7">
        <v>960</v>
      </c>
      <c r="G45" s="8">
        <f t="shared" si="1"/>
        <v>173.11475409836066</v>
      </c>
      <c r="H45" s="8">
        <f t="shared" si="2"/>
        <v>786.88524590163934</v>
      </c>
    </row>
    <row r="46" spans="1:8" x14ac:dyDescent="0.25">
      <c r="A46" s="4">
        <v>45</v>
      </c>
      <c r="B46" s="5">
        <v>44943</v>
      </c>
      <c r="C46" s="6" t="s">
        <v>9</v>
      </c>
      <c r="D46" s="6" t="s">
        <v>14</v>
      </c>
      <c r="E46" s="5">
        <f t="shared" si="0"/>
        <v>45003</v>
      </c>
      <c r="F46" s="7">
        <v>980</v>
      </c>
      <c r="G46" s="8">
        <f t="shared" si="1"/>
        <v>176.72131147540983</v>
      </c>
      <c r="H46" s="8">
        <f t="shared" si="2"/>
        <v>803.27868852459017</v>
      </c>
    </row>
    <row r="47" spans="1:8" x14ac:dyDescent="0.25">
      <c r="A47" s="4">
        <v>46</v>
      </c>
      <c r="B47" s="5">
        <v>44938</v>
      </c>
      <c r="C47" s="6" t="s">
        <v>8</v>
      </c>
      <c r="D47" s="6" t="s">
        <v>15</v>
      </c>
      <c r="E47" s="5">
        <f t="shared" si="0"/>
        <v>44998</v>
      </c>
      <c r="F47" s="7">
        <v>1000</v>
      </c>
      <c r="G47" s="8">
        <f t="shared" si="1"/>
        <v>180.32786885245901</v>
      </c>
      <c r="H47" s="8">
        <f t="shared" si="2"/>
        <v>819.67213114754099</v>
      </c>
    </row>
    <row r="48" spans="1:8" x14ac:dyDescent="0.25">
      <c r="A48" s="4">
        <v>47</v>
      </c>
      <c r="B48" s="5">
        <v>44936</v>
      </c>
      <c r="C48" s="6" t="s">
        <v>4</v>
      </c>
      <c r="D48" s="6" t="s">
        <v>13</v>
      </c>
      <c r="E48" s="5">
        <f t="shared" si="0"/>
        <v>44996</v>
      </c>
      <c r="F48" s="7">
        <v>1020</v>
      </c>
      <c r="G48" s="8">
        <f t="shared" si="1"/>
        <v>183.93442622950818</v>
      </c>
      <c r="H48" s="8">
        <f t="shared" si="2"/>
        <v>836.06557377049182</v>
      </c>
    </row>
    <row r="49" spans="1:8" x14ac:dyDescent="0.25">
      <c r="A49" s="4">
        <v>48</v>
      </c>
      <c r="B49" s="5">
        <v>44942</v>
      </c>
      <c r="C49" s="6" t="s">
        <v>5</v>
      </c>
      <c r="D49" s="6" t="s">
        <v>13</v>
      </c>
      <c r="E49" s="5">
        <f t="shared" si="0"/>
        <v>45002</v>
      </c>
      <c r="F49" s="7">
        <v>1040</v>
      </c>
      <c r="G49" s="8">
        <f t="shared" si="1"/>
        <v>187.54098360655735</v>
      </c>
      <c r="H49" s="8">
        <f t="shared" si="2"/>
        <v>852.45901639344265</v>
      </c>
    </row>
    <row r="50" spans="1:8" x14ac:dyDescent="0.25">
      <c r="A50" s="4">
        <v>49</v>
      </c>
      <c r="B50" s="5">
        <v>44930</v>
      </c>
      <c r="C50" s="6" t="s">
        <v>8</v>
      </c>
      <c r="D50" s="6" t="s">
        <v>15</v>
      </c>
      <c r="E50" s="5">
        <f t="shared" si="0"/>
        <v>44990</v>
      </c>
      <c r="F50" s="7">
        <v>1060</v>
      </c>
      <c r="G50" s="8">
        <f t="shared" si="1"/>
        <v>191.14754098360652</v>
      </c>
      <c r="H50" s="8">
        <f t="shared" si="2"/>
        <v>868.85245901639348</v>
      </c>
    </row>
    <row r="51" spans="1:8" x14ac:dyDescent="0.25">
      <c r="A51" s="4">
        <v>50</v>
      </c>
      <c r="B51" s="5">
        <v>44935</v>
      </c>
      <c r="C51" s="6" t="s">
        <v>9</v>
      </c>
      <c r="D51" s="6" t="s">
        <v>12</v>
      </c>
      <c r="E51" s="5">
        <f t="shared" si="0"/>
        <v>44995</v>
      </c>
      <c r="F51" s="7">
        <v>1080</v>
      </c>
      <c r="G51" s="8">
        <f t="shared" si="1"/>
        <v>194.75409836065569</v>
      </c>
      <c r="H51" s="8">
        <f t="shared" si="2"/>
        <v>885.24590163934431</v>
      </c>
    </row>
    <row r="52" spans="1:8" x14ac:dyDescent="0.25">
      <c r="A52" s="4">
        <v>51</v>
      </c>
      <c r="B52" s="5">
        <v>44940</v>
      </c>
      <c r="C52" s="6" t="s">
        <v>10</v>
      </c>
      <c r="D52" s="6" t="s">
        <v>14</v>
      </c>
      <c r="E52" s="5">
        <f t="shared" si="0"/>
        <v>45000</v>
      </c>
      <c r="F52" s="7">
        <v>1100</v>
      </c>
      <c r="G52" s="8">
        <f t="shared" si="1"/>
        <v>198.36065573770486</v>
      </c>
      <c r="H52" s="8">
        <f t="shared" si="2"/>
        <v>901.63934426229514</v>
      </c>
    </row>
    <row r="53" spans="1:8" x14ac:dyDescent="0.25">
      <c r="A53" s="4">
        <v>52</v>
      </c>
      <c r="B53" s="5">
        <v>44927</v>
      </c>
      <c r="C53" s="6" t="s">
        <v>3</v>
      </c>
      <c r="D53" s="6" t="s">
        <v>14</v>
      </c>
      <c r="E53" s="5">
        <f t="shared" si="0"/>
        <v>44987</v>
      </c>
      <c r="F53" s="7">
        <v>1120</v>
      </c>
      <c r="G53" s="8">
        <f t="shared" si="1"/>
        <v>201.96721311475403</v>
      </c>
      <c r="H53" s="8">
        <f t="shared" si="2"/>
        <v>918.03278688524597</v>
      </c>
    </row>
    <row r="54" spans="1:8" x14ac:dyDescent="0.25">
      <c r="A54" s="4">
        <v>53</v>
      </c>
      <c r="B54" s="5">
        <v>44938</v>
      </c>
      <c r="C54" s="6" t="s">
        <v>4</v>
      </c>
      <c r="D54" s="6" t="s">
        <v>14</v>
      </c>
      <c r="E54" s="5">
        <f t="shared" si="0"/>
        <v>44998</v>
      </c>
      <c r="F54" s="7">
        <v>1140</v>
      </c>
      <c r="G54" s="8">
        <f t="shared" si="1"/>
        <v>205.5737704918032</v>
      </c>
      <c r="H54" s="8">
        <f t="shared" si="2"/>
        <v>934.4262295081968</v>
      </c>
    </row>
    <row r="55" spans="1:8" x14ac:dyDescent="0.25">
      <c r="A55" s="4">
        <v>54</v>
      </c>
      <c r="B55" s="5">
        <v>44928</v>
      </c>
      <c r="C55" s="6" t="s">
        <v>5</v>
      </c>
      <c r="D55" s="6" t="s">
        <v>12</v>
      </c>
      <c r="E55" s="5">
        <f t="shared" si="0"/>
        <v>44988</v>
      </c>
      <c r="F55" s="7">
        <v>1160</v>
      </c>
      <c r="G55" s="8">
        <f t="shared" si="1"/>
        <v>209.18032786885249</v>
      </c>
      <c r="H55" s="8">
        <f t="shared" si="2"/>
        <v>950.81967213114751</v>
      </c>
    </row>
    <row r="56" spans="1:8" x14ac:dyDescent="0.25">
      <c r="A56" s="4">
        <v>55</v>
      </c>
      <c r="B56" s="5">
        <v>44938</v>
      </c>
      <c r="C56" s="6" t="s">
        <v>6</v>
      </c>
      <c r="D56" s="6" t="s">
        <v>13</v>
      </c>
      <c r="E56" s="5">
        <f t="shared" si="0"/>
        <v>44998</v>
      </c>
      <c r="F56" s="7">
        <v>1180</v>
      </c>
      <c r="G56" s="8">
        <f t="shared" si="1"/>
        <v>212.78688524590166</v>
      </c>
      <c r="H56" s="8">
        <f t="shared" si="2"/>
        <v>967.21311475409834</v>
      </c>
    </row>
    <row r="57" spans="1:8" x14ac:dyDescent="0.25">
      <c r="A57" s="4">
        <v>56</v>
      </c>
      <c r="B57" s="5">
        <v>44937</v>
      </c>
      <c r="C57" s="6" t="s">
        <v>3</v>
      </c>
      <c r="D57" s="6" t="s">
        <v>13</v>
      </c>
      <c r="E57" s="5">
        <f t="shared" si="0"/>
        <v>44997</v>
      </c>
      <c r="F57" s="7">
        <v>1200</v>
      </c>
      <c r="G57" s="8">
        <f t="shared" si="1"/>
        <v>216.39344262295083</v>
      </c>
      <c r="H57" s="8">
        <f t="shared" si="2"/>
        <v>983.60655737704917</v>
      </c>
    </row>
    <row r="58" spans="1:8" x14ac:dyDescent="0.25">
      <c r="A58" s="4">
        <v>57</v>
      </c>
      <c r="B58" s="5">
        <v>44933</v>
      </c>
      <c r="C58" s="6" t="s">
        <v>7</v>
      </c>
      <c r="D58" s="6" t="s">
        <v>12</v>
      </c>
      <c r="E58" s="5">
        <f t="shared" si="0"/>
        <v>44993</v>
      </c>
      <c r="F58" s="7">
        <v>1220</v>
      </c>
      <c r="G58" s="8">
        <f t="shared" si="1"/>
        <v>220</v>
      </c>
      <c r="H58" s="8">
        <f t="shared" si="2"/>
        <v>1000</v>
      </c>
    </row>
    <row r="59" spans="1:8" x14ac:dyDescent="0.25">
      <c r="A59" s="4">
        <v>58</v>
      </c>
      <c r="B59" s="5">
        <v>44930</v>
      </c>
      <c r="C59" s="6" t="s">
        <v>3</v>
      </c>
      <c r="D59" s="6" t="s">
        <v>13</v>
      </c>
      <c r="E59" s="5">
        <f t="shared" si="0"/>
        <v>44990</v>
      </c>
      <c r="F59" s="7">
        <v>1240</v>
      </c>
      <c r="G59" s="8">
        <f t="shared" si="1"/>
        <v>223.60655737704917</v>
      </c>
      <c r="H59" s="8">
        <f t="shared" si="2"/>
        <v>1016.3934426229508</v>
      </c>
    </row>
    <row r="60" spans="1:8" x14ac:dyDescent="0.25">
      <c r="A60" s="4">
        <v>59</v>
      </c>
      <c r="B60" s="5">
        <v>44927</v>
      </c>
      <c r="C60" s="6" t="s">
        <v>6</v>
      </c>
      <c r="D60" s="6" t="s">
        <v>14</v>
      </c>
      <c r="E60" s="5">
        <f t="shared" si="0"/>
        <v>44987</v>
      </c>
      <c r="F60" s="7">
        <v>1260</v>
      </c>
      <c r="G60" s="8">
        <f t="shared" si="1"/>
        <v>227.21311475409834</v>
      </c>
      <c r="H60" s="8">
        <f t="shared" si="2"/>
        <v>1032.7868852459017</v>
      </c>
    </row>
    <row r="61" spans="1:8" x14ac:dyDescent="0.25">
      <c r="A61" s="4">
        <v>60</v>
      </c>
      <c r="B61" s="5">
        <v>44939</v>
      </c>
      <c r="C61" s="6" t="s">
        <v>8</v>
      </c>
      <c r="D61" s="6" t="s">
        <v>15</v>
      </c>
      <c r="E61" s="5">
        <f t="shared" si="0"/>
        <v>44999</v>
      </c>
      <c r="F61" s="7">
        <v>1280</v>
      </c>
      <c r="G61" s="8">
        <f t="shared" si="1"/>
        <v>230.81967213114763</v>
      </c>
      <c r="H61" s="8">
        <f t="shared" si="2"/>
        <v>1049.1803278688524</v>
      </c>
    </row>
    <row r="62" spans="1:8" x14ac:dyDescent="0.25">
      <c r="A62" s="4">
        <v>61</v>
      </c>
      <c r="B62" s="5">
        <v>44929</v>
      </c>
      <c r="C62" s="6" t="s">
        <v>9</v>
      </c>
      <c r="D62" s="6" t="s">
        <v>13</v>
      </c>
      <c r="E62" s="5">
        <f t="shared" si="0"/>
        <v>44989</v>
      </c>
      <c r="F62" s="7">
        <v>1300</v>
      </c>
      <c r="G62" s="8">
        <f t="shared" si="1"/>
        <v>234.42622950819668</v>
      </c>
      <c r="H62" s="8">
        <f t="shared" si="2"/>
        <v>1065.5737704918033</v>
      </c>
    </row>
    <row r="63" spans="1:8" x14ac:dyDescent="0.25">
      <c r="A63" s="4">
        <v>62</v>
      </c>
      <c r="B63" s="5">
        <v>44936</v>
      </c>
      <c r="C63" s="6" t="s">
        <v>9</v>
      </c>
      <c r="D63" s="6" t="s">
        <v>13</v>
      </c>
      <c r="E63" s="5">
        <f t="shared" si="0"/>
        <v>44996</v>
      </c>
      <c r="F63" s="7">
        <v>1320</v>
      </c>
      <c r="G63" s="8">
        <f t="shared" si="1"/>
        <v>238.03278688524597</v>
      </c>
      <c r="H63" s="8">
        <f t="shared" si="2"/>
        <v>1081.967213114754</v>
      </c>
    </row>
    <row r="64" spans="1:8" x14ac:dyDescent="0.25">
      <c r="A64" s="4">
        <v>63</v>
      </c>
      <c r="B64" s="5">
        <v>44936</v>
      </c>
      <c r="C64" s="6" t="s">
        <v>8</v>
      </c>
      <c r="D64" s="6" t="s">
        <v>15</v>
      </c>
      <c r="E64" s="5">
        <f t="shared" si="0"/>
        <v>44996</v>
      </c>
      <c r="F64" s="7">
        <v>1340</v>
      </c>
      <c r="G64" s="8">
        <f t="shared" si="1"/>
        <v>241.63934426229503</v>
      </c>
      <c r="H64" s="8">
        <f t="shared" si="2"/>
        <v>1098.360655737705</v>
      </c>
    </row>
    <row r="65" spans="1:8" x14ac:dyDescent="0.25">
      <c r="A65" s="4">
        <v>64</v>
      </c>
      <c r="B65" s="5">
        <v>44933</v>
      </c>
      <c r="C65" s="6" t="s">
        <v>4</v>
      </c>
      <c r="D65" s="6" t="s">
        <v>12</v>
      </c>
      <c r="E65" s="5">
        <f t="shared" si="0"/>
        <v>44993</v>
      </c>
      <c r="F65" s="7">
        <v>1360</v>
      </c>
      <c r="G65" s="8">
        <f t="shared" si="1"/>
        <v>245.24590163934431</v>
      </c>
      <c r="H65" s="8">
        <f t="shared" si="2"/>
        <v>1114.7540983606557</v>
      </c>
    </row>
    <row r="66" spans="1:8" x14ac:dyDescent="0.25">
      <c r="A66" s="4">
        <v>65</v>
      </c>
      <c r="B66" s="5">
        <v>44937</v>
      </c>
      <c r="C66" s="6" t="s">
        <v>5</v>
      </c>
      <c r="D66" s="6" t="s">
        <v>14</v>
      </c>
      <c r="E66" s="5">
        <f t="shared" si="0"/>
        <v>44997</v>
      </c>
      <c r="F66" s="7">
        <v>1380</v>
      </c>
      <c r="G66" s="8">
        <f t="shared" si="1"/>
        <v>248.85245901639337</v>
      </c>
      <c r="H66" s="8">
        <f t="shared" si="2"/>
        <v>1131.1475409836066</v>
      </c>
    </row>
    <row r="67" spans="1:8" x14ac:dyDescent="0.25">
      <c r="A67" s="4">
        <v>66</v>
      </c>
      <c r="B67" s="5">
        <v>44930</v>
      </c>
      <c r="C67" s="6" t="s">
        <v>8</v>
      </c>
      <c r="D67" s="6" t="s">
        <v>14</v>
      </c>
      <c r="E67" s="5">
        <f t="shared" ref="E67:E130" si="3">B67+60</f>
        <v>44990</v>
      </c>
      <c r="F67" s="7">
        <v>1400</v>
      </c>
      <c r="G67" s="8">
        <f t="shared" ref="G67:G130" si="4">F67-(F67/(1+22%))</f>
        <v>252.45901639344265</v>
      </c>
      <c r="H67" s="8">
        <f t="shared" ref="H67:H130" si="5">F67-G67</f>
        <v>1147.5409836065573</v>
      </c>
    </row>
    <row r="68" spans="1:8" x14ac:dyDescent="0.25">
      <c r="A68" s="4">
        <v>67</v>
      </c>
      <c r="B68" s="5">
        <v>44929</v>
      </c>
      <c r="C68" s="6" t="s">
        <v>9</v>
      </c>
      <c r="D68" s="6" t="s">
        <v>14</v>
      </c>
      <c r="E68" s="5">
        <f t="shared" si="3"/>
        <v>44989</v>
      </c>
      <c r="F68" s="7">
        <v>1420</v>
      </c>
      <c r="G68" s="8">
        <f t="shared" si="4"/>
        <v>256.06557377049171</v>
      </c>
      <c r="H68" s="8">
        <f t="shared" si="5"/>
        <v>1163.9344262295083</v>
      </c>
    </row>
    <row r="69" spans="1:8" x14ac:dyDescent="0.25">
      <c r="A69" s="4">
        <v>68</v>
      </c>
      <c r="B69" s="5">
        <v>44937</v>
      </c>
      <c r="C69" s="6" t="s">
        <v>10</v>
      </c>
      <c r="D69" s="6" t="s">
        <v>12</v>
      </c>
      <c r="E69" s="5">
        <f t="shared" si="3"/>
        <v>44997</v>
      </c>
      <c r="F69" s="7">
        <v>1440</v>
      </c>
      <c r="G69" s="8">
        <f t="shared" si="4"/>
        <v>259.67213114754099</v>
      </c>
      <c r="H69" s="8">
        <f t="shared" si="5"/>
        <v>1180.327868852459</v>
      </c>
    </row>
    <row r="70" spans="1:8" x14ac:dyDescent="0.25">
      <c r="A70" s="4">
        <v>69</v>
      </c>
      <c r="B70" s="5">
        <v>44931</v>
      </c>
      <c r="C70" s="6" t="s">
        <v>3</v>
      </c>
      <c r="D70" s="6" t="s">
        <v>13</v>
      </c>
      <c r="E70" s="5">
        <f t="shared" si="3"/>
        <v>44991</v>
      </c>
      <c r="F70" s="7">
        <v>1460</v>
      </c>
      <c r="G70" s="8">
        <f t="shared" si="4"/>
        <v>263.27868852459005</v>
      </c>
      <c r="H70" s="8">
        <f t="shared" si="5"/>
        <v>1196.7213114754099</v>
      </c>
    </row>
    <row r="71" spans="1:8" x14ac:dyDescent="0.25">
      <c r="A71" s="4">
        <v>70</v>
      </c>
      <c r="B71" s="5">
        <v>44927</v>
      </c>
      <c r="C71" s="6" t="s">
        <v>4</v>
      </c>
      <c r="D71" s="6" t="s">
        <v>13</v>
      </c>
      <c r="E71" s="5">
        <f t="shared" si="3"/>
        <v>44987</v>
      </c>
      <c r="F71" s="7">
        <v>1480</v>
      </c>
      <c r="G71" s="8">
        <f t="shared" si="4"/>
        <v>266.88524590163934</v>
      </c>
      <c r="H71" s="8">
        <f t="shared" si="5"/>
        <v>1213.1147540983607</v>
      </c>
    </row>
    <row r="72" spans="1:8" x14ac:dyDescent="0.25">
      <c r="A72" s="4">
        <v>71</v>
      </c>
      <c r="B72" s="5">
        <v>44927</v>
      </c>
      <c r="C72" s="6" t="s">
        <v>5</v>
      </c>
      <c r="D72" s="6" t="s">
        <v>12</v>
      </c>
      <c r="E72" s="5">
        <f t="shared" si="3"/>
        <v>44987</v>
      </c>
      <c r="F72" s="7">
        <v>1500</v>
      </c>
      <c r="G72" s="8">
        <f t="shared" si="4"/>
        <v>270.49180327868839</v>
      </c>
      <c r="H72" s="8">
        <f t="shared" si="5"/>
        <v>1229.5081967213116</v>
      </c>
    </row>
    <row r="73" spans="1:8" x14ac:dyDescent="0.25">
      <c r="A73" s="4">
        <v>72</v>
      </c>
      <c r="B73" s="5">
        <v>44940</v>
      </c>
      <c r="C73" s="6" t="s">
        <v>6</v>
      </c>
      <c r="D73" s="6" t="s">
        <v>13</v>
      </c>
      <c r="E73" s="5">
        <f t="shared" si="3"/>
        <v>45000</v>
      </c>
      <c r="F73" s="7">
        <v>1520</v>
      </c>
      <c r="G73" s="8">
        <f t="shared" si="4"/>
        <v>274.09836065573768</v>
      </c>
      <c r="H73" s="8">
        <f t="shared" si="5"/>
        <v>1245.9016393442623</v>
      </c>
    </row>
    <row r="74" spans="1:8" x14ac:dyDescent="0.25">
      <c r="A74" s="4">
        <v>73</v>
      </c>
      <c r="B74" s="5">
        <v>44937</v>
      </c>
      <c r="C74" s="6" t="s">
        <v>3</v>
      </c>
      <c r="D74" s="6" t="s">
        <v>14</v>
      </c>
      <c r="E74" s="5">
        <f t="shared" si="3"/>
        <v>44997</v>
      </c>
      <c r="F74" s="7">
        <v>1540</v>
      </c>
      <c r="G74" s="8">
        <f t="shared" si="4"/>
        <v>277.70491803278696</v>
      </c>
      <c r="H74" s="8">
        <f t="shared" si="5"/>
        <v>1262.295081967213</v>
      </c>
    </row>
    <row r="75" spans="1:8" x14ac:dyDescent="0.25">
      <c r="A75" s="4">
        <v>74</v>
      </c>
      <c r="B75" s="5">
        <v>44931</v>
      </c>
      <c r="C75" s="6" t="s">
        <v>7</v>
      </c>
      <c r="D75" s="6" t="s">
        <v>15</v>
      </c>
      <c r="E75" s="5">
        <f t="shared" si="3"/>
        <v>44991</v>
      </c>
      <c r="F75" s="7">
        <v>1560</v>
      </c>
      <c r="G75" s="8">
        <f t="shared" si="4"/>
        <v>281.31147540983602</v>
      </c>
      <c r="H75" s="8">
        <f t="shared" si="5"/>
        <v>1278.688524590164</v>
      </c>
    </row>
    <row r="76" spans="1:8" x14ac:dyDescent="0.25">
      <c r="A76" s="4">
        <v>75</v>
      </c>
      <c r="B76" s="5">
        <v>44931</v>
      </c>
      <c r="C76" s="6" t="s">
        <v>3</v>
      </c>
      <c r="D76" s="6" t="s">
        <v>13</v>
      </c>
      <c r="E76" s="5">
        <f t="shared" si="3"/>
        <v>44991</v>
      </c>
      <c r="F76" s="7">
        <v>1580</v>
      </c>
      <c r="G76" s="8">
        <f t="shared" si="4"/>
        <v>284.91803278688531</v>
      </c>
      <c r="H76" s="8">
        <f t="shared" si="5"/>
        <v>1295.0819672131147</v>
      </c>
    </row>
    <row r="77" spans="1:8" x14ac:dyDescent="0.25">
      <c r="A77" s="4">
        <v>76</v>
      </c>
      <c r="B77" s="5">
        <v>44934</v>
      </c>
      <c r="C77" s="6" t="s">
        <v>6</v>
      </c>
      <c r="D77" s="6" t="s">
        <v>13</v>
      </c>
      <c r="E77" s="5">
        <f t="shared" si="3"/>
        <v>44994</v>
      </c>
      <c r="F77" s="7">
        <v>1600</v>
      </c>
      <c r="G77" s="8">
        <f t="shared" si="4"/>
        <v>288.52459016393436</v>
      </c>
      <c r="H77" s="8">
        <f t="shared" si="5"/>
        <v>1311.4754098360656</v>
      </c>
    </row>
    <row r="78" spans="1:8" x14ac:dyDescent="0.25">
      <c r="A78" s="4">
        <v>77</v>
      </c>
      <c r="B78" s="5">
        <v>44931</v>
      </c>
      <c r="C78" s="6" t="s">
        <v>8</v>
      </c>
      <c r="D78" s="6" t="s">
        <v>15</v>
      </c>
      <c r="E78" s="5">
        <f t="shared" si="3"/>
        <v>44991</v>
      </c>
      <c r="F78" s="7">
        <v>1620</v>
      </c>
      <c r="G78" s="8">
        <f t="shared" si="4"/>
        <v>292.13114754098365</v>
      </c>
      <c r="H78" s="8">
        <f t="shared" si="5"/>
        <v>1327.8688524590164</v>
      </c>
    </row>
    <row r="79" spans="1:8" x14ac:dyDescent="0.25">
      <c r="A79" s="4">
        <v>78</v>
      </c>
      <c r="B79" s="5">
        <v>44939</v>
      </c>
      <c r="C79" s="6" t="s">
        <v>9</v>
      </c>
      <c r="D79" s="6" t="s">
        <v>12</v>
      </c>
      <c r="E79" s="5">
        <f t="shared" si="3"/>
        <v>44999</v>
      </c>
      <c r="F79" s="7">
        <v>1640</v>
      </c>
      <c r="G79" s="8">
        <f t="shared" si="4"/>
        <v>295.7377049180327</v>
      </c>
      <c r="H79" s="8">
        <f t="shared" si="5"/>
        <v>1344.2622950819673</v>
      </c>
    </row>
    <row r="80" spans="1:8" x14ac:dyDescent="0.25">
      <c r="A80" s="4">
        <v>79</v>
      </c>
      <c r="B80" s="5">
        <v>44937</v>
      </c>
      <c r="C80" s="6" t="s">
        <v>9</v>
      </c>
      <c r="D80" s="6" t="s">
        <v>14</v>
      </c>
      <c r="E80" s="5">
        <f t="shared" si="3"/>
        <v>44997</v>
      </c>
      <c r="F80" s="7">
        <v>1660</v>
      </c>
      <c r="G80" s="8">
        <f t="shared" si="4"/>
        <v>299.34426229508199</v>
      </c>
      <c r="H80" s="8">
        <f t="shared" si="5"/>
        <v>1360.655737704918</v>
      </c>
    </row>
    <row r="81" spans="1:8" x14ac:dyDescent="0.25">
      <c r="A81" s="4">
        <v>80</v>
      </c>
      <c r="B81" s="5">
        <v>44928</v>
      </c>
      <c r="C81" s="6" t="s">
        <v>8</v>
      </c>
      <c r="D81" s="6" t="s">
        <v>14</v>
      </c>
      <c r="E81" s="5">
        <f t="shared" si="3"/>
        <v>44988</v>
      </c>
      <c r="F81" s="7">
        <v>1680</v>
      </c>
      <c r="G81" s="8">
        <f t="shared" si="4"/>
        <v>302.95081967213105</v>
      </c>
      <c r="H81" s="8">
        <f t="shared" si="5"/>
        <v>1377.049180327869</v>
      </c>
    </row>
    <row r="82" spans="1:8" x14ac:dyDescent="0.25">
      <c r="A82" s="4">
        <v>81</v>
      </c>
      <c r="B82" s="5">
        <v>44936</v>
      </c>
      <c r="C82" s="6" t="s">
        <v>4</v>
      </c>
      <c r="D82" s="6" t="s">
        <v>14</v>
      </c>
      <c r="E82" s="5">
        <f t="shared" si="3"/>
        <v>44996</v>
      </c>
      <c r="F82" s="7">
        <v>1700</v>
      </c>
      <c r="G82" s="8">
        <f t="shared" si="4"/>
        <v>306.55737704918033</v>
      </c>
      <c r="H82" s="8">
        <f t="shared" si="5"/>
        <v>1393.4426229508197</v>
      </c>
    </row>
    <row r="83" spans="1:8" x14ac:dyDescent="0.25">
      <c r="A83" s="4">
        <v>82</v>
      </c>
      <c r="B83" s="5">
        <v>44937</v>
      </c>
      <c r="C83" s="6" t="s">
        <v>5</v>
      </c>
      <c r="D83" s="6" t="s">
        <v>12</v>
      </c>
      <c r="E83" s="5">
        <f t="shared" si="3"/>
        <v>44997</v>
      </c>
      <c r="F83" s="7">
        <v>1720</v>
      </c>
      <c r="G83" s="8">
        <f t="shared" si="4"/>
        <v>310.16393442622939</v>
      </c>
      <c r="H83" s="8">
        <f t="shared" si="5"/>
        <v>1409.8360655737706</v>
      </c>
    </row>
    <row r="84" spans="1:8" x14ac:dyDescent="0.25">
      <c r="A84" s="4">
        <v>83</v>
      </c>
      <c r="B84" s="5">
        <v>44943</v>
      </c>
      <c r="C84" s="6" t="s">
        <v>8</v>
      </c>
      <c r="D84" s="6" t="s">
        <v>13</v>
      </c>
      <c r="E84" s="5">
        <f t="shared" si="3"/>
        <v>45003</v>
      </c>
      <c r="F84" s="7">
        <v>1740</v>
      </c>
      <c r="G84" s="8">
        <f t="shared" si="4"/>
        <v>313.77049180327867</v>
      </c>
      <c r="H84" s="8">
        <f t="shared" si="5"/>
        <v>1426.2295081967213</v>
      </c>
    </row>
    <row r="85" spans="1:8" x14ac:dyDescent="0.25">
      <c r="A85" s="4">
        <v>84</v>
      </c>
      <c r="B85" s="5">
        <v>44939</v>
      </c>
      <c r="C85" s="6" t="s">
        <v>9</v>
      </c>
      <c r="D85" s="6" t="s">
        <v>13</v>
      </c>
      <c r="E85" s="5">
        <f t="shared" si="3"/>
        <v>44999</v>
      </c>
      <c r="F85" s="7">
        <v>1760</v>
      </c>
      <c r="G85" s="8">
        <f t="shared" si="4"/>
        <v>317.37704918032773</v>
      </c>
      <c r="H85" s="8">
        <f t="shared" si="5"/>
        <v>1442.6229508196723</v>
      </c>
    </row>
    <row r="86" spans="1:8" x14ac:dyDescent="0.25">
      <c r="A86" s="4">
        <v>85</v>
      </c>
      <c r="B86" s="5">
        <v>44930</v>
      </c>
      <c r="C86" s="6" t="s">
        <v>10</v>
      </c>
      <c r="D86" s="6" t="s">
        <v>12</v>
      </c>
      <c r="E86" s="5">
        <f t="shared" si="3"/>
        <v>44990</v>
      </c>
      <c r="F86" s="7">
        <v>1780</v>
      </c>
      <c r="G86" s="8">
        <f t="shared" si="4"/>
        <v>320.98360655737702</v>
      </c>
      <c r="H86" s="8">
        <f t="shared" si="5"/>
        <v>1459.016393442623</v>
      </c>
    </row>
    <row r="87" spans="1:8" x14ac:dyDescent="0.25">
      <c r="A87" s="4">
        <v>86</v>
      </c>
      <c r="B87" s="5">
        <v>44938</v>
      </c>
      <c r="C87" s="6" t="s">
        <v>3</v>
      </c>
      <c r="D87" s="6" t="s">
        <v>13</v>
      </c>
      <c r="E87" s="5">
        <f t="shared" si="3"/>
        <v>44998</v>
      </c>
      <c r="F87" s="7">
        <v>1800</v>
      </c>
      <c r="G87" s="8">
        <f t="shared" si="4"/>
        <v>324.5901639344263</v>
      </c>
      <c r="H87" s="8">
        <f t="shared" si="5"/>
        <v>1475.4098360655737</v>
      </c>
    </row>
    <row r="88" spans="1:8" x14ac:dyDescent="0.25">
      <c r="A88" s="4">
        <v>87</v>
      </c>
      <c r="B88" s="5">
        <v>44929</v>
      </c>
      <c r="C88" s="6" t="s">
        <v>4</v>
      </c>
      <c r="D88" s="6" t="s">
        <v>14</v>
      </c>
      <c r="E88" s="5">
        <f t="shared" si="3"/>
        <v>44989</v>
      </c>
      <c r="F88" s="7">
        <v>1820</v>
      </c>
      <c r="G88" s="8">
        <f t="shared" si="4"/>
        <v>328.19672131147536</v>
      </c>
      <c r="H88" s="8">
        <f t="shared" si="5"/>
        <v>1491.8032786885246</v>
      </c>
    </row>
    <row r="89" spans="1:8" x14ac:dyDescent="0.25">
      <c r="A89" s="4">
        <v>88</v>
      </c>
      <c r="B89" s="5">
        <v>44939</v>
      </c>
      <c r="C89" s="6" t="s">
        <v>5</v>
      </c>
      <c r="D89" s="6" t="s">
        <v>15</v>
      </c>
      <c r="E89" s="5">
        <f t="shared" si="3"/>
        <v>44999</v>
      </c>
      <c r="F89" s="7">
        <v>1840</v>
      </c>
      <c r="G89" s="8">
        <f t="shared" si="4"/>
        <v>331.80327868852464</v>
      </c>
      <c r="H89" s="8">
        <f t="shared" si="5"/>
        <v>1508.1967213114754</v>
      </c>
    </row>
    <row r="90" spans="1:8" x14ac:dyDescent="0.25">
      <c r="A90" s="4">
        <v>89</v>
      </c>
      <c r="B90" s="5">
        <v>44942</v>
      </c>
      <c r="C90" s="6" t="s">
        <v>6</v>
      </c>
      <c r="D90" s="6" t="s">
        <v>13</v>
      </c>
      <c r="E90" s="5">
        <f t="shared" si="3"/>
        <v>45002</v>
      </c>
      <c r="F90" s="7">
        <v>1860</v>
      </c>
      <c r="G90" s="8">
        <f t="shared" si="4"/>
        <v>335.4098360655737</v>
      </c>
      <c r="H90" s="8">
        <f t="shared" si="5"/>
        <v>1524.5901639344263</v>
      </c>
    </row>
    <row r="91" spans="1:8" x14ac:dyDescent="0.25">
      <c r="A91" s="4">
        <v>90</v>
      </c>
      <c r="B91" s="5">
        <v>44933</v>
      </c>
      <c r="C91" s="6" t="s">
        <v>3</v>
      </c>
      <c r="D91" s="6" t="s">
        <v>13</v>
      </c>
      <c r="E91" s="5">
        <f t="shared" si="3"/>
        <v>44993</v>
      </c>
      <c r="F91" s="7">
        <v>1880</v>
      </c>
      <c r="G91" s="8">
        <f t="shared" si="4"/>
        <v>339.01639344262298</v>
      </c>
      <c r="H91" s="8">
        <f t="shared" si="5"/>
        <v>1540.983606557377</v>
      </c>
    </row>
    <row r="92" spans="1:8" x14ac:dyDescent="0.25">
      <c r="A92" s="4">
        <v>91</v>
      </c>
      <c r="B92" s="5">
        <v>44937</v>
      </c>
      <c r="C92" s="6" t="s">
        <v>7</v>
      </c>
      <c r="D92" s="6" t="s">
        <v>15</v>
      </c>
      <c r="E92" s="5">
        <f t="shared" si="3"/>
        <v>44997</v>
      </c>
      <c r="F92" s="7">
        <v>1900</v>
      </c>
      <c r="G92" s="8">
        <f t="shared" si="4"/>
        <v>342.62295081967204</v>
      </c>
      <c r="H92" s="8">
        <f t="shared" si="5"/>
        <v>1557.377049180328</v>
      </c>
    </row>
    <row r="93" spans="1:8" x14ac:dyDescent="0.25">
      <c r="A93" s="4">
        <v>92</v>
      </c>
      <c r="B93" s="5">
        <v>44930</v>
      </c>
      <c r="C93" s="6" t="s">
        <v>3</v>
      </c>
      <c r="D93" s="6" t="s">
        <v>12</v>
      </c>
      <c r="E93" s="5">
        <f t="shared" si="3"/>
        <v>44990</v>
      </c>
      <c r="F93" s="7">
        <v>1920</v>
      </c>
      <c r="G93" s="8">
        <f t="shared" si="4"/>
        <v>346.22950819672133</v>
      </c>
      <c r="H93" s="8">
        <f t="shared" si="5"/>
        <v>1573.7704918032787</v>
      </c>
    </row>
    <row r="94" spans="1:8" x14ac:dyDescent="0.25">
      <c r="A94" s="4">
        <v>93</v>
      </c>
      <c r="B94" s="5">
        <v>44942</v>
      </c>
      <c r="C94" s="6" t="s">
        <v>6</v>
      </c>
      <c r="D94" s="6" t="s">
        <v>14</v>
      </c>
      <c r="E94" s="5">
        <f t="shared" si="3"/>
        <v>45002</v>
      </c>
      <c r="F94" s="7">
        <v>1940</v>
      </c>
      <c r="G94" s="8">
        <f t="shared" si="4"/>
        <v>349.83606557377038</v>
      </c>
      <c r="H94" s="8">
        <f t="shared" si="5"/>
        <v>1590.1639344262296</v>
      </c>
    </row>
    <row r="95" spans="1:8" x14ac:dyDescent="0.25">
      <c r="A95" s="4">
        <v>94</v>
      </c>
      <c r="B95" s="5">
        <v>44935</v>
      </c>
      <c r="C95" s="6" t="s">
        <v>8</v>
      </c>
      <c r="D95" s="6" t="s">
        <v>14</v>
      </c>
      <c r="E95" s="5">
        <f t="shared" si="3"/>
        <v>44995</v>
      </c>
      <c r="F95" s="7">
        <v>1960</v>
      </c>
      <c r="G95" s="8">
        <f t="shared" si="4"/>
        <v>353.44262295081967</v>
      </c>
      <c r="H95" s="8">
        <f t="shared" si="5"/>
        <v>1606.5573770491803</v>
      </c>
    </row>
    <row r="96" spans="1:8" x14ac:dyDescent="0.25">
      <c r="A96" s="4">
        <v>95</v>
      </c>
      <c r="B96" s="5">
        <v>44940</v>
      </c>
      <c r="C96" s="6" t="s">
        <v>9</v>
      </c>
      <c r="D96" s="6" t="s">
        <v>14</v>
      </c>
      <c r="E96" s="5">
        <f t="shared" si="3"/>
        <v>45000</v>
      </c>
      <c r="F96" s="7">
        <v>1980</v>
      </c>
      <c r="G96" s="8">
        <f t="shared" si="4"/>
        <v>357.04918032786873</v>
      </c>
      <c r="H96" s="8">
        <f t="shared" si="5"/>
        <v>1622.9508196721313</v>
      </c>
    </row>
    <row r="97" spans="1:8" x14ac:dyDescent="0.25">
      <c r="A97" s="4">
        <v>96</v>
      </c>
      <c r="B97" s="5">
        <v>44943</v>
      </c>
      <c r="C97" s="6" t="s">
        <v>9</v>
      </c>
      <c r="D97" s="6" t="s">
        <v>12</v>
      </c>
      <c r="E97" s="5">
        <f t="shared" si="3"/>
        <v>45003</v>
      </c>
      <c r="F97" s="7">
        <v>2000</v>
      </c>
      <c r="G97" s="8">
        <f t="shared" si="4"/>
        <v>360.65573770491801</v>
      </c>
      <c r="H97" s="8">
        <f t="shared" si="5"/>
        <v>1639.344262295082</v>
      </c>
    </row>
    <row r="98" spans="1:8" x14ac:dyDescent="0.25">
      <c r="A98" s="4">
        <v>97</v>
      </c>
      <c r="B98" s="5">
        <v>44939</v>
      </c>
      <c r="C98" s="6" t="s">
        <v>8</v>
      </c>
      <c r="D98" s="6" t="s">
        <v>13</v>
      </c>
      <c r="E98" s="5">
        <f t="shared" si="3"/>
        <v>44999</v>
      </c>
      <c r="F98" s="7">
        <v>2020</v>
      </c>
      <c r="G98" s="8">
        <f t="shared" si="4"/>
        <v>364.26229508196707</v>
      </c>
      <c r="H98" s="8">
        <f t="shared" si="5"/>
        <v>1655.7377049180329</v>
      </c>
    </row>
    <row r="99" spans="1:8" x14ac:dyDescent="0.25">
      <c r="A99" s="4">
        <v>98</v>
      </c>
      <c r="B99" s="5">
        <v>44929</v>
      </c>
      <c r="C99" s="6" t="s">
        <v>4</v>
      </c>
      <c r="D99" s="6" t="s">
        <v>13</v>
      </c>
      <c r="E99" s="5">
        <f t="shared" si="3"/>
        <v>44989</v>
      </c>
      <c r="F99" s="7">
        <v>2040</v>
      </c>
      <c r="G99" s="8">
        <f t="shared" si="4"/>
        <v>367.86885245901635</v>
      </c>
      <c r="H99" s="8">
        <f t="shared" si="5"/>
        <v>1672.1311475409836</v>
      </c>
    </row>
    <row r="100" spans="1:8" x14ac:dyDescent="0.25">
      <c r="A100" s="4">
        <v>99</v>
      </c>
      <c r="B100" s="5">
        <v>44932</v>
      </c>
      <c r="C100" s="6" t="s">
        <v>5</v>
      </c>
      <c r="D100" s="6" t="s">
        <v>12</v>
      </c>
      <c r="E100" s="5">
        <f t="shared" si="3"/>
        <v>44992</v>
      </c>
      <c r="F100" s="7">
        <v>2060</v>
      </c>
      <c r="G100" s="8">
        <f t="shared" si="4"/>
        <v>371.47540983606564</v>
      </c>
      <c r="H100" s="8">
        <f t="shared" si="5"/>
        <v>1688.5245901639344</v>
      </c>
    </row>
    <row r="101" spans="1:8" x14ac:dyDescent="0.25">
      <c r="A101" s="4">
        <v>100</v>
      </c>
      <c r="B101" s="5">
        <v>44942</v>
      </c>
      <c r="C101" s="6" t="s">
        <v>8</v>
      </c>
      <c r="D101" s="6" t="s">
        <v>13</v>
      </c>
      <c r="E101" s="5">
        <f t="shared" si="3"/>
        <v>45002</v>
      </c>
      <c r="F101" s="7">
        <v>2080</v>
      </c>
      <c r="G101" s="8">
        <f t="shared" si="4"/>
        <v>375.08196721311469</v>
      </c>
      <c r="H101" s="8">
        <f t="shared" si="5"/>
        <v>1704.9180327868853</v>
      </c>
    </row>
    <row r="102" spans="1:8" x14ac:dyDescent="0.25">
      <c r="A102" s="4">
        <v>101</v>
      </c>
      <c r="B102" s="5">
        <v>44940</v>
      </c>
      <c r="C102" s="6" t="s">
        <v>9</v>
      </c>
      <c r="D102" s="6" t="s">
        <v>14</v>
      </c>
      <c r="E102" s="5">
        <f t="shared" si="3"/>
        <v>45000</v>
      </c>
      <c r="F102" s="7">
        <v>2100</v>
      </c>
      <c r="G102" s="8">
        <f t="shared" si="4"/>
        <v>378.68852459016398</v>
      </c>
      <c r="H102" s="8">
        <f t="shared" si="5"/>
        <v>1721.311475409836</v>
      </c>
    </row>
    <row r="103" spans="1:8" x14ac:dyDescent="0.25">
      <c r="A103" s="4">
        <v>102</v>
      </c>
      <c r="B103" s="5">
        <v>44932</v>
      </c>
      <c r="C103" s="6" t="s">
        <v>10</v>
      </c>
      <c r="D103" s="6" t="s">
        <v>15</v>
      </c>
      <c r="E103" s="5">
        <f t="shared" si="3"/>
        <v>44992</v>
      </c>
      <c r="F103" s="7">
        <v>2120</v>
      </c>
      <c r="G103" s="8">
        <f t="shared" si="4"/>
        <v>382.29508196721304</v>
      </c>
      <c r="H103" s="8">
        <f t="shared" si="5"/>
        <v>1737.704918032787</v>
      </c>
    </row>
    <row r="104" spans="1:8" x14ac:dyDescent="0.25">
      <c r="A104" s="4">
        <v>103</v>
      </c>
      <c r="B104" s="5">
        <v>44933</v>
      </c>
      <c r="C104" s="6" t="s">
        <v>3</v>
      </c>
      <c r="D104" s="6" t="s">
        <v>13</v>
      </c>
      <c r="E104" s="5">
        <f t="shared" si="3"/>
        <v>44993</v>
      </c>
      <c r="F104" s="7">
        <v>2140</v>
      </c>
      <c r="G104" s="8">
        <f t="shared" si="4"/>
        <v>385.90163934426232</v>
      </c>
      <c r="H104" s="8">
        <f t="shared" si="5"/>
        <v>1754.0983606557377</v>
      </c>
    </row>
    <row r="105" spans="1:8" x14ac:dyDescent="0.25">
      <c r="A105" s="4">
        <v>104</v>
      </c>
      <c r="B105" s="5">
        <v>44930</v>
      </c>
      <c r="C105" s="6" t="s">
        <v>4</v>
      </c>
      <c r="D105" s="6" t="s">
        <v>13</v>
      </c>
      <c r="E105" s="5">
        <f t="shared" si="3"/>
        <v>44990</v>
      </c>
      <c r="F105" s="7">
        <v>2160</v>
      </c>
      <c r="G105" s="8">
        <f t="shared" si="4"/>
        <v>389.50819672131138</v>
      </c>
      <c r="H105" s="8">
        <f t="shared" si="5"/>
        <v>1770.4918032786886</v>
      </c>
    </row>
    <row r="106" spans="1:8" x14ac:dyDescent="0.25">
      <c r="A106" s="4">
        <v>105</v>
      </c>
      <c r="B106" s="5">
        <v>44928</v>
      </c>
      <c r="C106" s="6" t="s">
        <v>5</v>
      </c>
      <c r="D106" s="6" t="s">
        <v>15</v>
      </c>
      <c r="E106" s="5">
        <f t="shared" si="3"/>
        <v>44988</v>
      </c>
      <c r="F106" s="7">
        <v>2180</v>
      </c>
      <c r="G106" s="8">
        <f t="shared" si="4"/>
        <v>393.11475409836066</v>
      </c>
      <c r="H106" s="8">
        <f t="shared" si="5"/>
        <v>1786.8852459016393</v>
      </c>
    </row>
    <row r="107" spans="1:8" x14ac:dyDescent="0.25">
      <c r="A107" s="4">
        <v>106</v>
      </c>
      <c r="B107" s="5">
        <v>44937</v>
      </c>
      <c r="C107" s="6" t="s">
        <v>6</v>
      </c>
      <c r="D107" s="6" t="s">
        <v>12</v>
      </c>
      <c r="E107" s="5">
        <f t="shared" si="3"/>
        <v>44997</v>
      </c>
      <c r="F107" s="7">
        <v>2200</v>
      </c>
      <c r="G107" s="8">
        <f t="shared" si="4"/>
        <v>396.72131147540972</v>
      </c>
      <c r="H107" s="8">
        <f t="shared" si="5"/>
        <v>1803.2786885245903</v>
      </c>
    </row>
    <row r="108" spans="1:8" x14ac:dyDescent="0.25">
      <c r="A108" s="4">
        <v>107</v>
      </c>
      <c r="B108" s="5">
        <v>44937</v>
      </c>
      <c r="C108" s="6" t="s">
        <v>3</v>
      </c>
      <c r="D108" s="6" t="s">
        <v>14</v>
      </c>
      <c r="E108" s="5">
        <f t="shared" si="3"/>
        <v>44997</v>
      </c>
      <c r="F108" s="7">
        <v>2220</v>
      </c>
      <c r="G108" s="8">
        <f t="shared" si="4"/>
        <v>400.32786885245901</v>
      </c>
      <c r="H108" s="8">
        <f t="shared" si="5"/>
        <v>1819.672131147541</v>
      </c>
    </row>
    <row r="109" spans="1:8" x14ac:dyDescent="0.25">
      <c r="A109" s="4">
        <v>108</v>
      </c>
      <c r="B109" s="5">
        <v>44942</v>
      </c>
      <c r="C109" s="6" t="s">
        <v>7</v>
      </c>
      <c r="D109" s="6" t="s">
        <v>14</v>
      </c>
      <c r="E109" s="5">
        <f t="shared" si="3"/>
        <v>45002</v>
      </c>
      <c r="F109" s="7">
        <v>2240</v>
      </c>
      <c r="G109" s="8">
        <f t="shared" si="4"/>
        <v>403.93442622950806</v>
      </c>
      <c r="H109" s="8">
        <f t="shared" si="5"/>
        <v>1836.0655737704919</v>
      </c>
    </row>
    <row r="110" spans="1:8" x14ac:dyDescent="0.25">
      <c r="A110" s="4">
        <v>109</v>
      </c>
      <c r="B110" s="5">
        <v>44943</v>
      </c>
      <c r="C110" s="6" t="s">
        <v>3</v>
      </c>
      <c r="D110" s="6" t="s">
        <v>14</v>
      </c>
      <c r="E110" s="5">
        <f t="shared" si="3"/>
        <v>45003</v>
      </c>
      <c r="F110" s="7">
        <v>2260</v>
      </c>
      <c r="G110" s="8">
        <f t="shared" si="4"/>
        <v>407.54098360655735</v>
      </c>
      <c r="H110" s="8">
        <f t="shared" si="5"/>
        <v>1852.4590163934427</v>
      </c>
    </row>
    <row r="111" spans="1:8" x14ac:dyDescent="0.25">
      <c r="A111" s="4">
        <v>110</v>
      </c>
      <c r="B111" s="5">
        <v>44940</v>
      </c>
      <c r="C111" s="6" t="s">
        <v>6</v>
      </c>
      <c r="D111" s="6" t="s">
        <v>12</v>
      </c>
      <c r="E111" s="5">
        <f t="shared" si="3"/>
        <v>45000</v>
      </c>
      <c r="F111" s="7">
        <v>2280</v>
      </c>
      <c r="G111" s="8">
        <f t="shared" si="4"/>
        <v>411.1475409836064</v>
      </c>
      <c r="H111" s="8">
        <f t="shared" si="5"/>
        <v>1868.8524590163936</v>
      </c>
    </row>
    <row r="112" spans="1:8" x14ac:dyDescent="0.25">
      <c r="A112" s="4">
        <v>111</v>
      </c>
      <c r="B112" s="5">
        <v>44943</v>
      </c>
      <c r="C112" s="6" t="s">
        <v>8</v>
      </c>
      <c r="D112" s="6" t="s">
        <v>13</v>
      </c>
      <c r="E112" s="5">
        <f t="shared" si="3"/>
        <v>45003</v>
      </c>
      <c r="F112" s="7">
        <v>2300</v>
      </c>
      <c r="G112" s="8">
        <f t="shared" si="4"/>
        <v>414.75409836065569</v>
      </c>
      <c r="H112" s="8">
        <f t="shared" si="5"/>
        <v>1885.2459016393443</v>
      </c>
    </row>
    <row r="113" spans="1:8" x14ac:dyDescent="0.25">
      <c r="A113" s="4">
        <v>112</v>
      </c>
      <c r="B113" s="5">
        <v>44934</v>
      </c>
      <c r="C113" s="6" t="s">
        <v>9</v>
      </c>
      <c r="D113" s="6" t="s">
        <v>13</v>
      </c>
      <c r="E113" s="5">
        <f t="shared" si="3"/>
        <v>44994</v>
      </c>
      <c r="F113" s="7">
        <v>2320</v>
      </c>
      <c r="G113" s="8">
        <f t="shared" si="4"/>
        <v>418.36065573770497</v>
      </c>
      <c r="H113" s="8">
        <f t="shared" si="5"/>
        <v>1901.639344262295</v>
      </c>
    </row>
    <row r="114" spans="1:8" x14ac:dyDescent="0.25">
      <c r="A114" s="4">
        <v>113</v>
      </c>
      <c r="B114" s="5">
        <v>44928</v>
      </c>
      <c r="C114" s="6" t="s">
        <v>9</v>
      </c>
      <c r="D114" s="6" t="s">
        <v>12</v>
      </c>
      <c r="E114" s="5">
        <f t="shared" si="3"/>
        <v>44988</v>
      </c>
      <c r="F114" s="7">
        <v>2340</v>
      </c>
      <c r="G114" s="8">
        <f t="shared" si="4"/>
        <v>421.96721311475403</v>
      </c>
      <c r="H114" s="8">
        <f t="shared" si="5"/>
        <v>1918.032786885246</v>
      </c>
    </row>
    <row r="115" spans="1:8" x14ac:dyDescent="0.25">
      <c r="A115" s="4">
        <v>114</v>
      </c>
      <c r="B115" s="5">
        <v>44928</v>
      </c>
      <c r="C115" s="6" t="s">
        <v>8</v>
      </c>
      <c r="D115" s="6" t="s">
        <v>13</v>
      </c>
      <c r="E115" s="5">
        <f t="shared" si="3"/>
        <v>44988</v>
      </c>
      <c r="F115" s="7">
        <v>2360</v>
      </c>
      <c r="G115" s="8">
        <f t="shared" si="4"/>
        <v>425.57377049180332</v>
      </c>
      <c r="H115" s="8">
        <f t="shared" si="5"/>
        <v>1934.4262295081967</v>
      </c>
    </row>
    <row r="116" spans="1:8" x14ac:dyDescent="0.25">
      <c r="A116" s="4">
        <v>115</v>
      </c>
      <c r="B116" s="5">
        <v>44938</v>
      </c>
      <c r="C116" s="6" t="s">
        <v>4</v>
      </c>
      <c r="D116" s="6" t="s">
        <v>14</v>
      </c>
      <c r="E116" s="5">
        <f t="shared" si="3"/>
        <v>44998</v>
      </c>
      <c r="F116" s="7">
        <v>2380</v>
      </c>
      <c r="G116" s="8">
        <f t="shared" si="4"/>
        <v>429.18032786885237</v>
      </c>
      <c r="H116" s="8">
        <f t="shared" si="5"/>
        <v>1950.8196721311476</v>
      </c>
    </row>
    <row r="117" spans="1:8" x14ac:dyDescent="0.25">
      <c r="A117" s="4">
        <v>116</v>
      </c>
      <c r="B117" s="5">
        <v>44938</v>
      </c>
      <c r="C117" s="6" t="s">
        <v>5</v>
      </c>
      <c r="D117" s="6" t="s">
        <v>15</v>
      </c>
      <c r="E117" s="5">
        <f t="shared" si="3"/>
        <v>44998</v>
      </c>
      <c r="F117" s="7">
        <v>2400</v>
      </c>
      <c r="G117" s="8">
        <f t="shared" si="4"/>
        <v>432.78688524590166</v>
      </c>
      <c r="H117" s="8">
        <f t="shared" si="5"/>
        <v>1967.2131147540983</v>
      </c>
    </row>
    <row r="118" spans="1:8" x14ac:dyDescent="0.25">
      <c r="A118" s="4">
        <v>117</v>
      </c>
      <c r="B118" s="5">
        <v>44941</v>
      </c>
      <c r="C118" s="6" t="s">
        <v>8</v>
      </c>
      <c r="D118" s="6" t="s">
        <v>13</v>
      </c>
      <c r="E118" s="5">
        <f t="shared" si="3"/>
        <v>45001</v>
      </c>
      <c r="F118" s="7">
        <v>2420</v>
      </c>
      <c r="G118" s="8">
        <f t="shared" si="4"/>
        <v>436.39344262295072</v>
      </c>
      <c r="H118" s="8">
        <f t="shared" si="5"/>
        <v>1983.6065573770493</v>
      </c>
    </row>
    <row r="119" spans="1:8" x14ac:dyDescent="0.25">
      <c r="A119" s="4">
        <v>118</v>
      </c>
      <c r="B119" s="5">
        <v>44932</v>
      </c>
      <c r="C119" s="6" t="s">
        <v>9</v>
      </c>
      <c r="D119" s="6" t="s">
        <v>13</v>
      </c>
      <c r="E119" s="5">
        <f t="shared" si="3"/>
        <v>44992</v>
      </c>
      <c r="F119" s="7">
        <v>2440</v>
      </c>
      <c r="G119" s="8">
        <f t="shared" si="4"/>
        <v>440</v>
      </c>
      <c r="H119" s="8">
        <f t="shared" si="5"/>
        <v>2000</v>
      </c>
    </row>
    <row r="120" spans="1:8" x14ac:dyDescent="0.25">
      <c r="A120" s="4">
        <v>119</v>
      </c>
      <c r="B120" s="5">
        <v>44940</v>
      </c>
      <c r="C120" s="6" t="s">
        <v>10</v>
      </c>
      <c r="D120" s="6" t="s">
        <v>15</v>
      </c>
      <c r="E120" s="5">
        <f t="shared" si="3"/>
        <v>45000</v>
      </c>
      <c r="F120" s="7">
        <v>2460</v>
      </c>
      <c r="G120" s="8">
        <f t="shared" si="4"/>
        <v>443.60655737704906</v>
      </c>
      <c r="H120" s="8">
        <f t="shared" si="5"/>
        <v>2016.3934426229509</v>
      </c>
    </row>
    <row r="121" spans="1:8" x14ac:dyDescent="0.25">
      <c r="A121" s="4">
        <v>120</v>
      </c>
      <c r="B121" s="5">
        <v>44929</v>
      </c>
      <c r="C121" s="6" t="s">
        <v>3</v>
      </c>
      <c r="D121" s="6" t="s">
        <v>12</v>
      </c>
      <c r="E121" s="5">
        <f t="shared" si="3"/>
        <v>44989</v>
      </c>
      <c r="F121" s="7">
        <v>2480</v>
      </c>
      <c r="G121" s="8">
        <f t="shared" si="4"/>
        <v>447.21311475409834</v>
      </c>
      <c r="H121" s="8">
        <f t="shared" si="5"/>
        <v>2032.7868852459017</v>
      </c>
    </row>
    <row r="122" spans="1:8" x14ac:dyDescent="0.25">
      <c r="A122" s="4">
        <v>121</v>
      </c>
      <c r="B122" s="5">
        <v>44932</v>
      </c>
      <c r="C122" s="6" t="s">
        <v>4</v>
      </c>
      <c r="D122" s="6" t="s">
        <v>14</v>
      </c>
      <c r="E122" s="5">
        <f t="shared" si="3"/>
        <v>44992</v>
      </c>
      <c r="F122" s="7">
        <v>2500</v>
      </c>
      <c r="G122" s="8">
        <f t="shared" si="4"/>
        <v>450.8196721311474</v>
      </c>
      <c r="H122" s="8">
        <f t="shared" si="5"/>
        <v>2049.1803278688526</v>
      </c>
    </row>
    <row r="123" spans="1:8" x14ac:dyDescent="0.25">
      <c r="A123" s="4">
        <v>122</v>
      </c>
      <c r="B123" s="5">
        <v>44935</v>
      </c>
      <c r="C123" s="6" t="s">
        <v>5</v>
      </c>
      <c r="D123" s="6" t="s">
        <v>14</v>
      </c>
      <c r="E123" s="5">
        <f t="shared" si="3"/>
        <v>44995</v>
      </c>
      <c r="F123" s="7">
        <v>2520</v>
      </c>
      <c r="G123" s="8">
        <f t="shared" si="4"/>
        <v>454.42622950819668</v>
      </c>
      <c r="H123" s="8">
        <f t="shared" si="5"/>
        <v>2065.5737704918033</v>
      </c>
    </row>
    <row r="124" spans="1:8" x14ac:dyDescent="0.25">
      <c r="A124" s="4">
        <v>123</v>
      </c>
      <c r="B124" s="5">
        <v>44939</v>
      </c>
      <c r="C124" s="6" t="s">
        <v>6</v>
      </c>
      <c r="D124" s="6" t="s">
        <v>14</v>
      </c>
      <c r="E124" s="5">
        <f t="shared" si="3"/>
        <v>44999</v>
      </c>
      <c r="F124" s="7">
        <v>2540</v>
      </c>
      <c r="G124" s="8">
        <f t="shared" si="4"/>
        <v>458.03278688524597</v>
      </c>
      <c r="H124" s="8">
        <f t="shared" si="5"/>
        <v>2081.967213114754</v>
      </c>
    </row>
    <row r="125" spans="1:8" x14ac:dyDescent="0.25">
      <c r="A125" s="4">
        <v>124</v>
      </c>
      <c r="B125" s="5">
        <v>44932</v>
      </c>
      <c r="C125" s="6" t="s">
        <v>3</v>
      </c>
      <c r="D125" s="6" t="s">
        <v>12</v>
      </c>
      <c r="E125" s="5">
        <f t="shared" si="3"/>
        <v>44992</v>
      </c>
      <c r="F125" s="7">
        <v>2560</v>
      </c>
      <c r="G125" s="8">
        <f t="shared" si="4"/>
        <v>461.63934426229525</v>
      </c>
      <c r="H125" s="8">
        <f t="shared" si="5"/>
        <v>2098.3606557377047</v>
      </c>
    </row>
    <row r="126" spans="1:8" x14ac:dyDescent="0.25">
      <c r="A126" s="4">
        <v>125</v>
      </c>
      <c r="B126" s="5">
        <v>44934</v>
      </c>
      <c r="C126" s="6" t="s">
        <v>7</v>
      </c>
      <c r="D126" s="6" t="s">
        <v>13</v>
      </c>
      <c r="E126" s="5">
        <f t="shared" si="3"/>
        <v>44994</v>
      </c>
      <c r="F126" s="7">
        <v>2580</v>
      </c>
      <c r="G126" s="8">
        <f t="shared" si="4"/>
        <v>465.24590163934408</v>
      </c>
      <c r="H126" s="8">
        <f t="shared" si="5"/>
        <v>2114.7540983606559</v>
      </c>
    </row>
    <row r="127" spans="1:8" x14ac:dyDescent="0.25">
      <c r="A127" s="4">
        <v>126</v>
      </c>
      <c r="B127" s="5">
        <v>44935</v>
      </c>
      <c r="C127" s="6" t="s">
        <v>3</v>
      </c>
      <c r="D127" s="6" t="s">
        <v>13</v>
      </c>
      <c r="E127" s="5">
        <f t="shared" si="3"/>
        <v>44995</v>
      </c>
      <c r="F127" s="7">
        <v>2600</v>
      </c>
      <c r="G127" s="8">
        <f t="shared" si="4"/>
        <v>468.85245901639337</v>
      </c>
      <c r="H127" s="8">
        <f t="shared" si="5"/>
        <v>2131.1475409836066</v>
      </c>
    </row>
    <row r="128" spans="1:8" x14ac:dyDescent="0.25">
      <c r="A128" s="4">
        <v>127</v>
      </c>
      <c r="B128" s="5">
        <v>44931</v>
      </c>
      <c r="C128" s="6" t="s">
        <v>6</v>
      </c>
      <c r="D128" s="6" t="s">
        <v>12</v>
      </c>
      <c r="E128" s="5">
        <f t="shared" si="3"/>
        <v>44991</v>
      </c>
      <c r="F128" s="7">
        <v>2620</v>
      </c>
      <c r="G128" s="8">
        <f t="shared" si="4"/>
        <v>472.45901639344265</v>
      </c>
      <c r="H128" s="8">
        <f t="shared" si="5"/>
        <v>2147.5409836065573</v>
      </c>
    </row>
    <row r="129" spans="1:8" x14ac:dyDescent="0.25">
      <c r="A129" s="4">
        <v>128</v>
      </c>
      <c r="B129" s="5">
        <v>44932</v>
      </c>
      <c r="C129" s="6" t="s">
        <v>8</v>
      </c>
      <c r="D129" s="6" t="s">
        <v>13</v>
      </c>
      <c r="E129" s="5">
        <f t="shared" si="3"/>
        <v>44992</v>
      </c>
      <c r="F129" s="7">
        <v>2640</v>
      </c>
      <c r="G129" s="8">
        <f t="shared" si="4"/>
        <v>476.06557377049194</v>
      </c>
      <c r="H129" s="8">
        <f t="shared" si="5"/>
        <v>2163.9344262295081</v>
      </c>
    </row>
    <row r="130" spans="1:8" x14ac:dyDescent="0.25">
      <c r="A130" s="4">
        <v>129</v>
      </c>
      <c r="B130" s="5">
        <v>44937</v>
      </c>
      <c r="C130" s="6" t="s">
        <v>9</v>
      </c>
      <c r="D130" s="6" t="s">
        <v>14</v>
      </c>
      <c r="E130" s="5">
        <f t="shared" si="3"/>
        <v>44997</v>
      </c>
      <c r="F130" s="7">
        <v>2660</v>
      </c>
      <c r="G130" s="8">
        <f t="shared" si="4"/>
        <v>479.67213114754077</v>
      </c>
      <c r="H130" s="8">
        <f t="shared" si="5"/>
        <v>2180.3278688524592</v>
      </c>
    </row>
    <row r="131" spans="1:8" x14ac:dyDescent="0.25">
      <c r="A131" s="4">
        <v>130</v>
      </c>
      <c r="B131" s="5">
        <v>44942</v>
      </c>
      <c r="C131" s="6" t="s">
        <v>9</v>
      </c>
      <c r="D131" s="6" t="s">
        <v>15</v>
      </c>
      <c r="E131" s="5">
        <f t="shared" ref="E131:E194" si="6">B131+60</f>
        <v>45002</v>
      </c>
      <c r="F131" s="7">
        <v>2680</v>
      </c>
      <c r="G131" s="8">
        <f t="shared" ref="G131:G194" si="7">F131-(F131/(1+22%))</f>
        <v>483.27868852459005</v>
      </c>
      <c r="H131" s="8">
        <f t="shared" ref="H131:H194" si="8">F131-G131</f>
        <v>2196.7213114754099</v>
      </c>
    </row>
    <row r="132" spans="1:8" x14ac:dyDescent="0.25">
      <c r="A132" s="4">
        <v>131</v>
      </c>
      <c r="B132" s="5">
        <v>44943</v>
      </c>
      <c r="C132" s="6" t="s">
        <v>8</v>
      </c>
      <c r="D132" s="6" t="s">
        <v>13</v>
      </c>
      <c r="E132" s="5">
        <f t="shared" si="6"/>
        <v>45003</v>
      </c>
      <c r="F132" s="7">
        <v>2700</v>
      </c>
      <c r="G132" s="8">
        <f t="shared" si="7"/>
        <v>486.88524590163934</v>
      </c>
      <c r="H132" s="8">
        <f t="shared" si="8"/>
        <v>2213.1147540983607</v>
      </c>
    </row>
    <row r="133" spans="1:8" x14ac:dyDescent="0.25">
      <c r="A133" s="4">
        <v>132</v>
      </c>
      <c r="B133" s="5">
        <v>44927</v>
      </c>
      <c r="C133" s="6" t="s">
        <v>4</v>
      </c>
      <c r="D133" s="6" t="s">
        <v>13</v>
      </c>
      <c r="E133" s="5">
        <f t="shared" si="6"/>
        <v>44987</v>
      </c>
      <c r="F133" s="7">
        <v>2720</v>
      </c>
      <c r="G133" s="8">
        <f t="shared" si="7"/>
        <v>490.49180327868862</v>
      </c>
      <c r="H133" s="8">
        <f t="shared" si="8"/>
        <v>2229.5081967213114</v>
      </c>
    </row>
    <row r="134" spans="1:8" x14ac:dyDescent="0.25">
      <c r="A134" s="4">
        <v>133</v>
      </c>
      <c r="B134" s="5">
        <v>44934</v>
      </c>
      <c r="C134" s="6" t="s">
        <v>5</v>
      </c>
      <c r="D134" s="6" t="s">
        <v>15</v>
      </c>
      <c r="E134" s="5">
        <f t="shared" si="6"/>
        <v>44994</v>
      </c>
      <c r="F134" s="7">
        <v>2740</v>
      </c>
      <c r="G134" s="8">
        <f t="shared" si="7"/>
        <v>494.09836065573745</v>
      </c>
      <c r="H134" s="8">
        <f t="shared" si="8"/>
        <v>2245.9016393442625</v>
      </c>
    </row>
    <row r="135" spans="1:8" x14ac:dyDescent="0.25">
      <c r="A135" s="4">
        <v>134</v>
      </c>
      <c r="B135" s="5">
        <v>44936</v>
      </c>
      <c r="C135" s="6" t="s">
        <v>8</v>
      </c>
      <c r="D135" s="6" t="s">
        <v>12</v>
      </c>
      <c r="E135" s="5">
        <f t="shared" si="6"/>
        <v>44996</v>
      </c>
      <c r="F135" s="7">
        <v>2760</v>
      </c>
      <c r="G135" s="8">
        <f t="shared" si="7"/>
        <v>497.70491803278674</v>
      </c>
      <c r="H135" s="8">
        <f t="shared" si="8"/>
        <v>2262.2950819672133</v>
      </c>
    </row>
    <row r="136" spans="1:8" x14ac:dyDescent="0.25">
      <c r="A136" s="4">
        <v>135</v>
      </c>
      <c r="B136" s="5">
        <v>44933</v>
      </c>
      <c r="C136" s="6" t="s">
        <v>9</v>
      </c>
      <c r="D136" s="6" t="s">
        <v>14</v>
      </c>
      <c r="E136" s="5">
        <f t="shared" si="6"/>
        <v>44993</v>
      </c>
      <c r="F136" s="7">
        <v>2780</v>
      </c>
      <c r="G136" s="8">
        <f t="shared" si="7"/>
        <v>501.31147540983602</v>
      </c>
      <c r="H136" s="8">
        <f t="shared" si="8"/>
        <v>2278.688524590164</v>
      </c>
    </row>
    <row r="137" spans="1:8" x14ac:dyDescent="0.25">
      <c r="A137" s="4">
        <v>136</v>
      </c>
      <c r="B137" s="5">
        <v>44927</v>
      </c>
      <c r="C137" s="6" t="s">
        <v>10</v>
      </c>
      <c r="D137" s="6" t="s">
        <v>14</v>
      </c>
      <c r="E137" s="5">
        <f t="shared" si="6"/>
        <v>44987</v>
      </c>
      <c r="F137" s="7">
        <v>2800</v>
      </c>
      <c r="G137" s="8">
        <f t="shared" si="7"/>
        <v>504.91803278688531</v>
      </c>
      <c r="H137" s="8">
        <f t="shared" si="8"/>
        <v>2295.0819672131147</v>
      </c>
    </row>
    <row r="138" spans="1:8" x14ac:dyDescent="0.25">
      <c r="A138" s="4">
        <v>137</v>
      </c>
      <c r="B138" s="5">
        <v>44943</v>
      </c>
      <c r="C138" s="6" t="s">
        <v>3</v>
      </c>
      <c r="D138" s="6" t="s">
        <v>14</v>
      </c>
      <c r="E138" s="5">
        <f t="shared" si="6"/>
        <v>45003</v>
      </c>
      <c r="F138" s="7">
        <v>2820</v>
      </c>
      <c r="G138" s="8">
        <f t="shared" si="7"/>
        <v>508.52459016393459</v>
      </c>
      <c r="H138" s="8">
        <f t="shared" si="8"/>
        <v>2311.4754098360654</v>
      </c>
    </row>
    <row r="139" spans="1:8" x14ac:dyDescent="0.25">
      <c r="A139" s="4">
        <v>138</v>
      </c>
      <c r="B139" s="5">
        <v>44934</v>
      </c>
      <c r="C139" s="6" t="s">
        <v>4</v>
      </c>
      <c r="D139" s="6" t="s">
        <v>12</v>
      </c>
      <c r="E139" s="5">
        <f t="shared" si="6"/>
        <v>44994</v>
      </c>
      <c r="F139" s="7">
        <v>2840</v>
      </c>
      <c r="G139" s="8">
        <f t="shared" si="7"/>
        <v>512.13114754098342</v>
      </c>
      <c r="H139" s="8">
        <f t="shared" si="8"/>
        <v>2327.8688524590166</v>
      </c>
    </row>
    <row r="140" spans="1:8" x14ac:dyDescent="0.25">
      <c r="A140" s="4">
        <v>139</v>
      </c>
      <c r="B140" s="5">
        <v>44940</v>
      </c>
      <c r="C140" s="6" t="s">
        <v>5</v>
      </c>
      <c r="D140" s="6" t="s">
        <v>13</v>
      </c>
      <c r="E140" s="5">
        <f t="shared" si="6"/>
        <v>45000</v>
      </c>
      <c r="F140" s="7">
        <v>2860</v>
      </c>
      <c r="G140" s="8">
        <f t="shared" si="7"/>
        <v>515.7377049180327</v>
      </c>
      <c r="H140" s="8">
        <f t="shared" si="8"/>
        <v>2344.2622950819673</v>
      </c>
    </row>
    <row r="141" spans="1:8" x14ac:dyDescent="0.25">
      <c r="A141" s="4">
        <v>140</v>
      </c>
      <c r="B141" s="5">
        <v>44939</v>
      </c>
      <c r="C141" s="6" t="s">
        <v>6</v>
      </c>
      <c r="D141" s="6" t="s">
        <v>13</v>
      </c>
      <c r="E141" s="5">
        <f t="shared" si="6"/>
        <v>44999</v>
      </c>
      <c r="F141" s="7">
        <v>2880</v>
      </c>
      <c r="G141" s="8">
        <f t="shared" si="7"/>
        <v>519.34426229508199</v>
      </c>
      <c r="H141" s="8">
        <f t="shared" si="8"/>
        <v>2360.655737704918</v>
      </c>
    </row>
    <row r="142" spans="1:8" x14ac:dyDescent="0.25">
      <c r="A142" s="4">
        <v>141</v>
      </c>
      <c r="B142" s="5">
        <v>44941</v>
      </c>
      <c r="C142" s="6" t="s">
        <v>3</v>
      </c>
      <c r="D142" s="6" t="s">
        <v>12</v>
      </c>
      <c r="E142" s="5">
        <f t="shared" si="6"/>
        <v>45001</v>
      </c>
      <c r="F142" s="7">
        <v>2900</v>
      </c>
      <c r="G142" s="8">
        <f t="shared" si="7"/>
        <v>522.95081967213127</v>
      </c>
      <c r="H142" s="8">
        <f t="shared" si="8"/>
        <v>2377.0491803278687</v>
      </c>
    </row>
    <row r="143" spans="1:8" x14ac:dyDescent="0.25">
      <c r="A143" s="4">
        <v>142</v>
      </c>
      <c r="B143" s="5">
        <v>44928</v>
      </c>
      <c r="C143" s="6" t="s">
        <v>7</v>
      </c>
      <c r="D143" s="6" t="s">
        <v>13</v>
      </c>
      <c r="E143" s="5">
        <f t="shared" si="6"/>
        <v>44988</v>
      </c>
      <c r="F143" s="7">
        <v>2920</v>
      </c>
      <c r="G143" s="8">
        <f t="shared" si="7"/>
        <v>526.5573770491801</v>
      </c>
      <c r="H143" s="8">
        <f t="shared" si="8"/>
        <v>2393.4426229508199</v>
      </c>
    </row>
    <row r="144" spans="1:8" x14ac:dyDescent="0.25">
      <c r="A144" s="4">
        <v>143</v>
      </c>
      <c r="B144" s="5">
        <v>44935</v>
      </c>
      <c r="C144" s="6" t="s">
        <v>3</v>
      </c>
      <c r="D144" s="6" t="s">
        <v>14</v>
      </c>
      <c r="E144" s="5">
        <f t="shared" si="6"/>
        <v>44995</v>
      </c>
      <c r="F144" s="7">
        <v>2940</v>
      </c>
      <c r="G144" s="8">
        <f t="shared" si="7"/>
        <v>530.16393442622939</v>
      </c>
      <c r="H144" s="8">
        <f t="shared" si="8"/>
        <v>2409.8360655737706</v>
      </c>
    </row>
    <row r="145" spans="1:8" x14ac:dyDescent="0.25">
      <c r="A145" s="4">
        <v>144</v>
      </c>
      <c r="B145" s="5">
        <v>44936</v>
      </c>
      <c r="C145" s="6" t="s">
        <v>6</v>
      </c>
      <c r="D145" s="6" t="s">
        <v>15</v>
      </c>
      <c r="E145" s="5">
        <f t="shared" si="6"/>
        <v>44996</v>
      </c>
      <c r="F145" s="7">
        <v>2960</v>
      </c>
      <c r="G145" s="8">
        <f t="shared" si="7"/>
        <v>533.77049180327867</v>
      </c>
      <c r="H145" s="8">
        <f t="shared" si="8"/>
        <v>2426.2295081967213</v>
      </c>
    </row>
    <row r="146" spans="1:8" x14ac:dyDescent="0.25">
      <c r="A146" s="4">
        <v>145</v>
      </c>
      <c r="B146" s="5">
        <v>44932</v>
      </c>
      <c r="C146" s="6" t="s">
        <v>8</v>
      </c>
      <c r="D146" s="6" t="s">
        <v>13</v>
      </c>
      <c r="E146" s="5">
        <f t="shared" si="6"/>
        <v>44992</v>
      </c>
      <c r="F146" s="7">
        <v>2980</v>
      </c>
      <c r="G146" s="8">
        <f t="shared" si="7"/>
        <v>537.37704918032796</v>
      </c>
      <c r="H146" s="8">
        <f t="shared" si="8"/>
        <v>2442.622950819672</v>
      </c>
    </row>
    <row r="147" spans="1:8" x14ac:dyDescent="0.25">
      <c r="A147" s="4">
        <v>146</v>
      </c>
      <c r="B147" s="5">
        <v>44928</v>
      </c>
      <c r="C147" s="6" t="s">
        <v>9</v>
      </c>
      <c r="D147" s="6" t="s">
        <v>13</v>
      </c>
      <c r="E147" s="5">
        <f t="shared" si="6"/>
        <v>44988</v>
      </c>
      <c r="F147" s="7">
        <v>3000</v>
      </c>
      <c r="G147" s="8">
        <f t="shared" si="7"/>
        <v>540.98360655737679</v>
      </c>
      <c r="H147" s="8">
        <f t="shared" si="8"/>
        <v>2459.0163934426232</v>
      </c>
    </row>
    <row r="148" spans="1:8" x14ac:dyDescent="0.25">
      <c r="A148" s="4">
        <v>147</v>
      </c>
      <c r="B148" s="5">
        <v>44938</v>
      </c>
      <c r="C148" s="6" t="s">
        <v>9</v>
      </c>
      <c r="D148" s="6" t="s">
        <v>15</v>
      </c>
      <c r="E148" s="5">
        <f t="shared" si="6"/>
        <v>44998</v>
      </c>
      <c r="F148" s="7">
        <v>3020</v>
      </c>
      <c r="G148" s="8">
        <f t="shared" si="7"/>
        <v>544.59016393442607</v>
      </c>
      <c r="H148" s="8">
        <f t="shared" si="8"/>
        <v>2475.4098360655739</v>
      </c>
    </row>
    <row r="149" spans="1:8" x14ac:dyDescent="0.25">
      <c r="A149" s="4">
        <v>148</v>
      </c>
      <c r="B149" s="5">
        <v>44930</v>
      </c>
      <c r="C149" s="6" t="s">
        <v>8</v>
      </c>
      <c r="D149" s="6" t="s">
        <v>12</v>
      </c>
      <c r="E149" s="5">
        <f t="shared" si="6"/>
        <v>44990</v>
      </c>
      <c r="F149" s="7">
        <v>3040</v>
      </c>
      <c r="G149" s="8">
        <f t="shared" si="7"/>
        <v>548.19672131147536</v>
      </c>
      <c r="H149" s="8">
        <f t="shared" si="8"/>
        <v>2491.8032786885246</v>
      </c>
    </row>
    <row r="150" spans="1:8" x14ac:dyDescent="0.25">
      <c r="A150" s="4">
        <v>149</v>
      </c>
      <c r="B150" s="5">
        <v>44937</v>
      </c>
      <c r="C150" s="6" t="s">
        <v>4</v>
      </c>
      <c r="D150" s="6" t="s">
        <v>14</v>
      </c>
      <c r="E150" s="5">
        <f t="shared" si="6"/>
        <v>44997</v>
      </c>
      <c r="F150" s="7">
        <v>3060</v>
      </c>
      <c r="G150" s="8">
        <f t="shared" si="7"/>
        <v>551.80327868852464</v>
      </c>
      <c r="H150" s="8">
        <f t="shared" si="8"/>
        <v>2508.1967213114754</v>
      </c>
    </row>
    <row r="151" spans="1:8" x14ac:dyDescent="0.25">
      <c r="A151" s="4">
        <v>150</v>
      </c>
      <c r="B151" s="5">
        <v>44930</v>
      </c>
      <c r="C151" s="6" t="s">
        <v>5</v>
      </c>
      <c r="D151" s="6" t="s">
        <v>14</v>
      </c>
      <c r="E151" s="5">
        <f t="shared" si="6"/>
        <v>44990</v>
      </c>
      <c r="F151" s="7">
        <v>3080</v>
      </c>
      <c r="G151" s="8">
        <f t="shared" si="7"/>
        <v>555.40983606557393</v>
      </c>
      <c r="H151" s="8">
        <f t="shared" si="8"/>
        <v>2524.5901639344261</v>
      </c>
    </row>
    <row r="152" spans="1:8" x14ac:dyDescent="0.25">
      <c r="A152" s="4">
        <v>151</v>
      </c>
      <c r="B152" s="5">
        <v>44939</v>
      </c>
      <c r="C152" s="6" t="s">
        <v>8</v>
      </c>
      <c r="D152" s="6" t="s">
        <v>14</v>
      </c>
      <c r="E152" s="5">
        <f t="shared" si="6"/>
        <v>44999</v>
      </c>
      <c r="F152" s="7">
        <v>3100</v>
      </c>
      <c r="G152" s="8">
        <f t="shared" si="7"/>
        <v>559.01639344262276</v>
      </c>
      <c r="H152" s="8">
        <f t="shared" si="8"/>
        <v>2540.9836065573772</v>
      </c>
    </row>
    <row r="153" spans="1:8" x14ac:dyDescent="0.25">
      <c r="A153" s="4">
        <v>152</v>
      </c>
      <c r="B153" s="5">
        <v>44941</v>
      </c>
      <c r="C153" s="6" t="s">
        <v>9</v>
      </c>
      <c r="D153" s="6" t="s">
        <v>12</v>
      </c>
      <c r="E153" s="5">
        <f t="shared" si="6"/>
        <v>45001</v>
      </c>
      <c r="F153" s="7">
        <v>3120</v>
      </c>
      <c r="G153" s="8">
        <f t="shared" si="7"/>
        <v>562.62295081967204</v>
      </c>
      <c r="H153" s="8">
        <f t="shared" si="8"/>
        <v>2557.377049180328</v>
      </c>
    </row>
    <row r="154" spans="1:8" x14ac:dyDescent="0.25">
      <c r="A154" s="4">
        <v>153</v>
      </c>
      <c r="B154" s="5">
        <v>44942</v>
      </c>
      <c r="C154" s="6" t="s">
        <v>10</v>
      </c>
      <c r="D154" s="6" t="s">
        <v>13</v>
      </c>
      <c r="E154" s="5">
        <f t="shared" si="6"/>
        <v>45002</v>
      </c>
      <c r="F154" s="7">
        <v>3140</v>
      </c>
      <c r="G154" s="8">
        <f t="shared" si="7"/>
        <v>566.22950819672133</v>
      </c>
      <c r="H154" s="8">
        <f t="shared" si="8"/>
        <v>2573.7704918032787</v>
      </c>
    </row>
    <row r="155" spans="1:8" x14ac:dyDescent="0.25">
      <c r="A155" s="4">
        <v>154</v>
      </c>
      <c r="B155" s="5">
        <v>44943</v>
      </c>
      <c r="C155" s="6" t="s">
        <v>3</v>
      </c>
      <c r="D155" s="6" t="s">
        <v>13</v>
      </c>
      <c r="E155" s="5">
        <f t="shared" si="6"/>
        <v>45003</v>
      </c>
      <c r="F155" s="7">
        <v>3160</v>
      </c>
      <c r="G155" s="8">
        <f t="shared" si="7"/>
        <v>569.83606557377061</v>
      </c>
      <c r="H155" s="8">
        <f t="shared" si="8"/>
        <v>2590.1639344262294</v>
      </c>
    </row>
    <row r="156" spans="1:8" x14ac:dyDescent="0.25">
      <c r="A156" s="4">
        <v>155</v>
      </c>
      <c r="B156" s="5">
        <v>44936</v>
      </c>
      <c r="C156" s="6" t="s">
        <v>4</v>
      </c>
      <c r="D156" s="6" t="s">
        <v>12</v>
      </c>
      <c r="E156" s="5">
        <f t="shared" si="6"/>
        <v>44996</v>
      </c>
      <c r="F156" s="7">
        <v>3180</v>
      </c>
      <c r="G156" s="8">
        <f t="shared" si="7"/>
        <v>573.44262295081944</v>
      </c>
      <c r="H156" s="8">
        <f t="shared" si="8"/>
        <v>2606.5573770491806</v>
      </c>
    </row>
    <row r="157" spans="1:8" x14ac:dyDescent="0.25">
      <c r="A157" s="4">
        <v>156</v>
      </c>
      <c r="B157" s="5">
        <v>44930</v>
      </c>
      <c r="C157" s="6" t="s">
        <v>5</v>
      </c>
      <c r="D157" s="6" t="s">
        <v>13</v>
      </c>
      <c r="E157" s="5">
        <f t="shared" si="6"/>
        <v>44990</v>
      </c>
      <c r="F157" s="7">
        <v>3200</v>
      </c>
      <c r="G157" s="8">
        <f t="shared" si="7"/>
        <v>577.04918032786873</v>
      </c>
      <c r="H157" s="8">
        <f t="shared" si="8"/>
        <v>2622.9508196721313</v>
      </c>
    </row>
    <row r="158" spans="1:8" x14ac:dyDescent="0.25">
      <c r="A158" s="4">
        <v>157</v>
      </c>
      <c r="B158" s="5">
        <v>44938</v>
      </c>
      <c r="C158" s="6" t="s">
        <v>6</v>
      </c>
      <c r="D158" s="6" t="s">
        <v>14</v>
      </c>
      <c r="E158" s="5">
        <f t="shared" si="6"/>
        <v>44998</v>
      </c>
      <c r="F158" s="7">
        <v>3220</v>
      </c>
      <c r="G158" s="8">
        <f t="shared" si="7"/>
        <v>580.65573770491801</v>
      </c>
      <c r="H158" s="8">
        <f t="shared" si="8"/>
        <v>2639.344262295082</v>
      </c>
    </row>
    <row r="159" spans="1:8" x14ac:dyDescent="0.25">
      <c r="A159" s="4">
        <v>158</v>
      </c>
      <c r="B159" s="5">
        <v>44934</v>
      </c>
      <c r="C159" s="6" t="s">
        <v>3</v>
      </c>
      <c r="D159" s="6" t="s">
        <v>15</v>
      </c>
      <c r="E159" s="5">
        <f t="shared" si="6"/>
        <v>44994</v>
      </c>
      <c r="F159" s="7">
        <v>3240</v>
      </c>
      <c r="G159" s="8">
        <f t="shared" si="7"/>
        <v>584.2622950819673</v>
      </c>
      <c r="H159" s="8">
        <f t="shared" si="8"/>
        <v>2655.7377049180327</v>
      </c>
    </row>
    <row r="160" spans="1:8" x14ac:dyDescent="0.25">
      <c r="A160" s="4">
        <v>159</v>
      </c>
      <c r="B160" s="5">
        <v>44935</v>
      </c>
      <c r="C160" s="6" t="s">
        <v>7</v>
      </c>
      <c r="D160" s="6" t="s">
        <v>13</v>
      </c>
      <c r="E160" s="5">
        <f t="shared" si="6"/>
        <v>44995</v>
      </c>
      <c r="F160" s="7">
        <v>3260</v>
      </c>
      <c r="G160" s="8">
        <f t="shared" si="7"/>
        <v>587.86885245901613</v>
      </c>
      <c r="H160" s="8">
        <f t="shared" si="8"/>
        <v>2672.1311475409839</v>
      </c>
    </row>
    <row r="161" spans="1:8" x14ac:dyDescent="0.25">
      <c r="A161" s="4">
        <v>160</v>
      </c>
      <c r="B161" s="5">
        <v>44940</v>
      </c>
      <c r="C161" s="6" t="s">
        <v>3</v>
      </c>
      <c r="D161" s="6" t="s">
        <v>13</v>
      </c>
      <c r="E161" s="5">
        <f t="shared" si="6"/>
        <v>45000</v>
      </c>
      <c r="F161" s="7">
        <v>3280</v>
      </c>
      <c r="G161" s="8">
        <f t="shared" si="7"/>
        <v>591.47540983606541</v>
      </c>
      <c r="H161" s="8">
        <f t="shared" si="8"/>
        <v>2688.5245901639346</v>
      </c>
    </row>
    <row r="162" spans="1:8" x14ac:dyDescent="0.25">
      <c r="A162" s="4">
        <v>161</v>
      </c>
      <c r="B162" s="5">
        <v>44935</v>
      </c>
      <c r="C162" s="6" t="s">
        <v>6</v>
      </c>
      <c r="D162" s="6" t="s">
        <v>15</v>
      </c>
      <c r="E162" s="5">
        <f t="shared" si="6"/>
        <v>44995</v>
      </c>
      <c r="F162" s="7">
        <v>3300</v>
      </c>
      <c r="G162" s="8">
        <f t="shared" si="7"/>
        <v>595.08196721311469</v>
      </c>
      <c r="H162" s="8">
        <f t="shared" si="8"/>
        <v>2704.9180327868853</v>
      </c>
    </row>
    <row r="163" spans="1:8" x14ac:dyDescent="0.25">
      <c r="A163" s="4">
        <v>162</v>
      </c>
      <c r="B163" s="5">
        <v>44940</v>
      </c>
      <c r="C163" s="6" t="s">
        <v>8</v>
      </c>
      <c r="D163" s="6" t="s">
        <v>12</v>
      </c>
      <c r="E163" s="5">
        <f t="shared" si="6"/>
        <v>45000</v>
      </c>
      <c r="F163" s="7">
        <v>3320</v>
      </c>
      <c r="G163" s="8">
        <f t="shared" si="7"/>
        <v>598.68852459016398</v>
      </c>
      <c r="H163" s="8">
        <f t="shared" si="8"/>
        <v>2721.311475409836</v>
      </c>
    </row>
    <row r="164" spans="1:8" x14ac:dyDescent="0.25">
      <c r="A164" s="4">
        <v>163</v>
      </c>
      <c r="B164" s="5">
        <v>44928</v>
      </c>
      <c r="C164" s="6" t="s">
        <v>9</v>
      </c>
      <c r="D164" s="6" t="s">
        <v>14</v>
      </c>
      <c r="E164" s="5">
        <f t="shared" si="6"/>
        <v>44988</v>
      </c>
      <c r="F164" s="7">
        <v>3340</v>
      </c>
      <c r="G164" s="8">
        <f t="shared" si="7"/>
        <v>602.29508196721326</v>
      </c>
      <c r="H164" s="8">
        <f t="shared" si="8"/>
        <v>2737.7049180327867</v>
      </c>
    </row>
    <row r="165" spans="1:8" x14ac:dyDescent="0.25">
      <c r="A165" s="4">
        <v>164</v>
      </c>
      <c r="B165" s="5">
        <v>44942</v>
      </c>
      <c r="C165" s="6" t="s">
        <v>9</v>
      </c>
      <c r="D165" s="6" t="s">
        <v>14</v>
      </c>
      <c r="E165" s="5">
        <f t="shared" si="6"/>
        <v>45002</v>
      </c>
      <c r="F165" s="7">
        <v>3360</v>
      </c>
      <c r="G165" s="8">
        <f t="shared" si="7"/>
        <v>605.90163934426209</v>
      </c>
      <c r="H165" s="8">
        <f t="shared" si="8"/>
        <v>2754.0983606557379</v>
      </c>
    </row>
    <row r="166" spans="1:8" x14ac:dyDescent="0.25">
      <c r="A166" s="4">
        <v>165</v>
      </c>
      <c r="B166" s="5">
        <v>44928</v>
      </c>
      <c r="C166" s="6" t="s">
        <v>8</v>
      </c>
      <c r="D166" s="6" t="s">
        <v>14</v>
      </c>
      <c r="E166" s="5">
        <f t="shared" si="6"/>
        <v>44988</v>
      </c>
      <c r="F166" s="7">
        <v>3380</v>
      </c>
      <c r="G166" s="8">
        <f t="shared" si="7"/>
        <v>609.50819672131138</v>
      </c>
      <c r="H166" s="8">
        <f t="shared" si="8"/>
        <v>2770.4918032786886</v>
      </c>
    </row>
    <row r="167" spans="1:8" x14ac:dyDescent="0.25">
      <c r="A167" s="4">
        <v>166</v>
      </c>
      <c r="B167" s="5">
        <v>44935</v>
      </c>
      <c r="C167" s="6" t="s">
        <v>4</v>
      </c>
      <c r="D167" s="6" t="s">
        <v>12</v>
      </c>
      <c r="E167" s="5">
        <f t="shared" si="6"/>
        <v>44995</v>
      </c>
      <c r="F167" s="7">
        <v>3400</v>
      </c>
      <c r="G167" s="8">
        <f t="shared" si="7"/>
        <v>613.11475409836066</v>
      </c>
      <c r="H167" s="8">
        <f t="shared" si="8"/>
        <v>2786.8852459016393</v>
      </c>
    </row>
    <row r="168" spans="1:8" x14ac:dyDescent="0.25">
      <c r="A168" s="4">
        <v>167</v>
      </c>
      <c r="B168" s="5">
        <v>44939</v>
      </c>
      <c r="C168" s="6" t="s">
        <v>5</v>
      </c>
      <c r="D168" s="6" t="s">
        <v>13</v>
      </c>
      <c r="E168" s="5">
        <f t="shared" si="6"/>
        <v>44999</v>
      </c>
      <c r="F168" s="7">
        <v>3420</v>
      </c>
      <c r="G168" s="8">
        <f t="shared" si="7"/>
        <v>616.72131147540995</v>
      </c>
      <c r="H168" s="8">
        <f t="shared" si="8"/>
        <v>2803.2786885245901</v>
      </c>
    </row>
    <row r="169" spans="1:8" x14ac:dyDescent="0.25">
      <c r="A169" s="4">
        <v>168</v>
      </c>
      <c r="B169" s="5">
        <v>44936</v>
      </c>
      <c r="C169" s="6" t="s">
        <v>8</v>
      </c>
      <c r="D169" s="6" t="s">
        <v>13</v>
      </c>
      <c r="E169" s="5">
        <f t="shared" si="6"/>
        <v>44996</v>
      </c>
      <c r="F169" s="7">
        <v>3440</v>
      </c>
      <c r="G169" s="8">
        <f t="shared" si="7"/>
        <v>620.32786885245878</v>
      </c>
      <c r="H169" s="8">
        <f t="shared" si="8"/>
        <v>2819.6721311475412</v>
      </c>
    </row>
    <row r="170" spans="1:8" x14ac:dyDescent="0.25">
      <c r="A170" s="4">
        <v>169</v>
      </c>
      <c r="B170" s="5">
        <v>44938</v>
      </c>
      <c r="C170" s="6" t="s">
        <v>9</v>
      </c>
      <c r="D170" s="6" t="s">
        <v>12</v>
      </c>
      <c r="E170" s="5">
        <f t="shared" si="6"/>
        <v>44998</v>
      </c>
      <c r="F170" s="7">
        <v>3460</v>
      </c>
      <c r="G170" s="8">
        <f t="shared" si="7"/>
        <v>623.93442622950806</v>
      </c>
      <c r="H170" s="8">
        <f t="shared" si="8"/>
        <v>2836.0655737704919</v>
      </c>
    </row>
    <row r="171" spans="1:8" x14ac:dyDescent="0.25">
      <c r="A171" s="4">
        <v>170</v>
      </c>
      <c r="B171" s="5">
        <v>44943</v>
      </c>
      <c r="C171" s="6" t="s">
        <v>10</v>
      </c>
      <c r="D171" s="6" t="s">
        <v>13</v>
      </c>
      <c r="E171" s="5">
        <f t="shared" si="6"/>
        <v>45003</v>
      </c>
      <c r="F171" s="7">
        <v>3480</v>
      </c>
      <c r="G171" s="8">
        <f t="shared" si="7"/>
        <v>627.54098360655735</v>
      </c>
      <c r="H171" s="8">
        <f t="shared" si="8"/>
        <v>2852.4590163934427</v>
      </c>
    </row>
    <row r="172" spans="1:8" x14ac:dyDescent="0.25">
      <c r="A172" s="4">
        <v>171</v>
      </c>
      <c r="B172" s="5">
        <v>44938</v>
      </c>
      <c r="C172" s="6" t="s">
        <v>3</v>
      </c>
      <c r="D172" s="6" t="s">
        <v>14</v>
      </c>
      <c r="E172" s="5">
        <f t="shared" si="6"/>
        <v>44998</v>
      </c>
      <c r="F172" s="7">
        <v>3500</v>
      </c>
      <c r="G172" s="8">
        <f t="shared" si="7"/>
        <v>631.14754098360663</v>
      </c>
      <c r="H172" s="8">
        <f t="shared" si="8"/>
        <v>2868.8524590163934</v>
      </c>
    </row>
    <row r="173" spans="1:8" x14ac:dyDescent="0.25">
      <c r="A173" s="4">
        <v>172</v>
      </c>
      <c r="B173" s="5">
        <v>44943</v>
      </c>
      <c r="C173" s="6" t="s">
        <v>4</v>
      </c>
      <c r="D173" s="6" t="s">
        <v>15</v>
      </c>
      <c r="E173" s="5">
        <f t="shared" si="6"/>
        <v>45003</v>
      </c>
      <c r="F173" s="7">
        <v>3520</v>
      </c>
      <c r="G173" s="8">
        <f t="shared" si="7"/>
        <v>634.75409836065546</v>
      </c>
      <c r="H173" s="8">
        <f t="shared" si="8"/>
        <v>2885.2459016393445</v>
      </c>
    </row>
    <row r="174" spans="1:8" x14ac:dyDescent="0.25">
      <c r="A174" s="4">
        <v>173</v>
      </c>
      <c r="B174" s="5">
        <v>44938</v>
      </c>
      <c r="C174" s="6" t="s">
        <v>5</v>
      </c>
      <c r="D174" s="6" t="s">
        <v>13</v>
      </c>
      <c r="E174" s="5">
        <f t="shared" si="6"/>
        <v>44998</v>
      </c>
      <c r="F174" s="7">
        <v>3540</v>
      </c>
      <c r="G174" s="8">
        <f t="shared" si="7"/>
        <v>638.36065573770475</v>
      </c>
      <c r="H174" s="8">
        <f t="shared" si="8"/>
        <v>2901.6393442622953</v>
      </c>
    </row>
    <row r="175" spans="1:8" x14ac:dyDescent="0.25">
      <c r="A175" s="4">
        <v>174</v>
      </c>
      <c r="B175" s="5">
        <v>44933</v>
      </c>
      <c r="C175" s="6" t="s">
        <v>6</v>
      </c>
      <c r="D175" s="6" t="s">
        <v>13</v>
      </c>
      <c r="E175" s="5">
        <f t="shared" si="6"/>
        <v>44993</v>
      </c>
      <c r="F175" s="7">
        <v>3560</v>
      </c>
      <c r="G175" s="8">
        <f t="shared" si="7"/>
        <v>641.96721311475403</v>
      </c>
      <c r="H175" s="8">
        <f t="shared" si="8"/>
        <v>2918.032786885246</v>
      </c>
    </row>
    <row r="176" spans="1:8" x14ac:dyDescent="0.25">
      <c r="A176" s="4">
        <v>175</v>
      </c>
      <c r="B176" s="5">
        <v>44928</v>
      </c>
      <c r="C176" s="6" t="s">
        <v>3</v>
      </c>
      <c r="D176" s="6" t="s">
        <v>15</v>
      </c>
      <c r="E176" s="5">
        <f t="shared" si="6"/>
        <v>44988</v>
      </c>
      <c r="F176" s="7">
        <v>3580</v>
      </c>
      <c r="G176" s="8">
        <f t="shared" si="7"/>
        <v>645.57377049180332</v>
      </c>
      <c r="H176" s="8">
        <f t="shared" si="8"/>
        <v>2934.4262295081967</v>
      </c>
    </row>
    <row r="177" spans="1:8" x14ac:dyDescent="0.25">
      <c r="A177" s="4">
        <v>176</v>
      </c>
      <c r="B177" s="5">
        <v>44930</v>
      </c>
      <c r="C177" s="6" t="s">
        <v>7</v>
      </c>
      <c r="D177" s="6" t="s">
        <v>12</v>
      </c>
      <c r="E177" s="5">
        <f t="shared" si="6"/>
        <v>44990</v>
      </c>
      <c r="F177" s="7">
        <v>3600</v>
      </c>
      <c r="G177" s="8">
        <f t="shared" si="7"/>
        <v>649.1803278688526</v>
      </c>
      <c r="H177" s="8">
        <f t="shared" si="8"/>
        <v>2950.8196721311474</v>
      </c>
    </row>
    <row r="178" spans="1:8" x14ac:dyDescent="0.25">
      <c r="A178" s="4">
        <v>177</v>
      </c>
      <c r="B178" s="5">
        <v>44940</v>
      </c>
      <c r="C178" s="6" t="s">
        <v>3</v>
      </c>
      <c r="D178" s="6" t="s">
        <v>14</v>
      </c>
      <c r="E178" s="5">
        <f t="shared" si="6"/>
        <v>45000</v>
      </c>
      <c r="F178" s="7">
        <v>3620</v>
      </c>
      <c r="G178" s="8">
        <f t="shared" si="7"/>
        <v>652.78688524590143</v>
      </c>
      <c r="H178" s="8">
        <f t="shared" si="8"/>
        <v>2967.2131147540986</v>
      </c>
    </row>
    <row r="179" spans="1:8" x14ac:dyDescent="0.25">
      <c r="A179" s="4">
        <v>178</v>
      </c>
      <c r="B179" s="5">
        <v>44928</v>
      </c>
      <c r="C179" s="6" t="s">
        <v>6</v>
      </c>
      <c r="D179" s="6" t="s">
        <v>14</v>
      </c>
      <c r="E179" s="5">
        <f t="shared" si="6"/>
        <v>44988</v>
      </c>
      <c r="F179" s="7">
        <v>3640</v>
      </c>
      <c r="G179" s="8">
        <f t="shared" si="7"/>
        <v>656.39344262295072</v>
      </c>
      <c r="H179" s="8">
        <f t="shared" si="8"/>
        <v>2983.6065573770493</v>
      </c>
    </row>
    <row r="180" spans="1:8" x14ac:dyDescent="0.25">
      <c r="A180" s="4">
        <v>179</v>
      </c>
      <c r="B180" s="5">
        <v>44933</v>
      </c>
      <c r="C180" s="6" t="s">
        <v>8</v>
      </c>
      <c r="D180" s="6" t="s">
        <v>14</v>
      </c>
      <c r="E180" s="5">
        <f t="shared" si="6"/>
        <v>44993</v>
      </c>
      <c r="F180" s="7">
        <v>3660</v>
      </c>
      <c r="G180" s="8">
        <f t="shared" si="7"/>
        <v>660</v>
      </c>
      <c r="H180" s="8">
        <f t="shared" si="8"/>
        <v>3000</v>
      </c>
    </row>
    <row r="181" spans="1:8" x14ac:dyDescent="0.25">
      <c r="A181" s="4">
        <v>180</v>
      </c>
      <c r="B181" s="5">
        <v>44933</v>
      </c>
      <c r="C181" s="6" t="s">
        <v>9</v>
      </c>
      <c r="D181" s="6" t="s">
        <v>12</v>
      </c>
      <c r="E181" s="5">
        <f t="shared" si="6"/>
        <v>44993</v>
      </c>
      <c r="F181" s="7">
        <v>3680</v>
      </c>
      <c r="G181" s="8">
        <f t="shared" si="7"/>
        <v>663.60655737704928</v>
      </c>
      <c r="H181" s="8">
        <f t="shared" si="8"/>
        <v>3016.3934426229507</v>
      </c>
    </row>
    <row r="182" spans="1:8" x14ac:dyDescent="0.25">
      <c r="A182" s="4">
        <v>181</v>
      </c>
      <c r="B182" s="5">
        <v>44937</v>
      </c>
      <c r="C182" s="6" t="s">
        <v>9</v>
      </c>
      <c r="D182" s="6" t="s">
        <v>13</v>
      </c>
      <c r="E182" s="5">
        <f t="shared" si="6"/>
        <v>44997</v>
      </c>
      <c r="F182" s="7">
        <v>3700</v>
      </c>
      <c r="G182" s="8">
        <f t="shared" si="7"/>
        <v>667.21311475409811</v>
      </c>
      <c r="H182" s="8">
        <f t="shared" si="8"/>
        <v>3032.7868852459019</v>
      </c>
    </row>
    <row r="183" spans="1:8" x14ac:dyDescent="0.25">
      <c r="A183" s="4">
        <v>182</v>
      </c>
      <c r="B183" s="5">
        <v>44943</v>
      </c>
      <c r="C183" s="6" t="s">
        <v>8</v>
      </c>
      <c r="D183" s="6" t="s">
        <v>13</v>
      </c>
      <c r="E183" s="5">
        <f t="shared" si="6"/>
        <v>45003</v>
      </c>
      <c r="F183" s="7">
        <v>3720</v>
      </c>
      <c r="G183" s="8">
        <f t="shared" si="7"/>
        <v>670.8196721311474</v>
      </c>
      <c r="H183" s="8">
        <f t="shared" si="8"/>
        <v>3049.1803278688526</v>
      </c>
    </row>
    <row r="184" spans="1:8" x14ac:dyDescent="0.25">
      <c r="A184" s="4">
        <v>183</v>
      </c>
      <c r="B184" s="5">
        <v>44937</v>
      </c>
      <c r="C184" s="6" t="s">
        <v>4</v>
      </c>
      <c r="D184" s="6" t="s">
        <v>12</v>
      </c>
      <c r="E184" s="5">
        <f t="shared" si="6"/>
        <v>44997</v>
      </c>
      <c r="F184" s="7">
        <v>3740</v>
      </c>
      <c r="G184" s="8">
        <f t="shared" si="7"/>
        <v>674.42622950819668</v>
      </c>
      <c r="H184" s="8">
        <f t="shared" si="8"/>
        <v>3065.5737704918033</v>
      </c>
    </row>
    <row r="185" spans="1:8" x14ac:dyDescent="0.25">
      <c r="A185" s="4">
        <v>184</v>
      </c>
      <c r="B185" s="5">
        <v>44943</v>
      </c>
      <c r="C185" s="6" t="s">
        <v>5</v>
      </c>
      <c r="D185" s="6" t="s">
        <v>13</v>
      </c>
      <c r="E185" s="5">
        <f t="shared" si="6"/>
        <v>45003</v>
      </c>
      <c r="F185" s="7">
        <v>3760</v>
      </c>
      <c r="G185" s="8">
        <f t="shared" si="7"/>
        <v>678.03278688524597</v>
      </c>
      <c r="H185" s="8">
        <f t="shared" si="8"/>
        <v>3081.967213114754</v>
      </c>
    </row>
    <row r="186" spans="1:8" x14ac:dyDescent="0.25">
      <c r="A186" s="4">
        <v>185</v>
      </c>
      <c r="B186" s="5">
        <v>44931</v>
      </c>
      <c r="C186" s="6" t="s">
        <v>8</v>
      </c>
      <c r="D186" s="6" t="s">
        <v>14</v>
      </c>
      <c r="E186" s="5">
        <f t="shared" si="6"/>
        <v>44991</v>
      </c>
      <c r="F186" s="7">
        <v>3780</v>
      </c>
      <c r="G186" s="8">
        <f t="shared" si="7"/>
        <v>681.6393442622948</v>
      </c>
      <c r="H186" s="8">
        <f t="shared" si="8"/>
        <v>3098.3606557377052</v>
      </c>
    </row>
    <row r="187" spans="1:8" x14ac:dyDescent="0.25">
      <c r="A187" s="4">
        <v>186</v>
      </c>
      <c r="B187" s="5">
        <v>44928</v>
      </c>
      <c r="C187" s="6" t="s">
        <v>9</v>
      </c>
      <c r="D187" s="6" t="s">
        <v>15</v>
      </c>
      <c r="E187" s="5">
        <f t="shared" si="6"/>
        <v>44988</v>
      </c>
      <c r="F187" s="7">
        <v>3800</v>
      </c>
      <c r="G187" s="8">
        <f t="shared" si="7"/>
        <v>685.24590163934408</v>
      </c>
      <c r="H187" s="8">
        <f t="shared" si="8"/>
        <v>3114.7540983606559</v>
      </c>
    </row>
    <row r="188" spans="1:8" x14ac:dyDescent="0.25">
      <c r="A188" s="4">
        <v>187</v>
      </c>
      <c r="B188" s="5">
        <v>44941</v>
      </c>
      <c r="C188" s="6" t="s">
        <v>10</v>
      </c>
      <c r="D188" s="6" t="s">
        <v>13</v>
      </c>
      <c r="E188" s="5">
        <f t="shared" si="6"/>
        <v>45001</v>
      </c>
      <c r="F188" s="7">
        <v>3820</v>
      </c>
      <c r="G188" s="8">
        <f t="shared" si="7"/>
        <v>688.85245901639337</v>
      </c>
      <c r="H188" s="8">
        <f t="shared" si="8"/>
        <v>3131.1475409836066</v>
      </c>
    </row>
    <row r="189" spans="1:8" x14ac:dyDescent="0.25">
      <c r="A189" s="4">
        <v>188</v>
      </c>
      <c r="B189" s="5">
        <v>44942</v>
      </c>
      <c r="C189" s="6" t="s">
        <v>3</v>
      </c>
      <c r="D189" s="6" t="s">
        <v>13</v>
      </c>
      <c r="E189" s="5">
        <f t="shared" si="6"/>
        <v>45002</v>
      </c>
      <c r="F189" s="7">
        <v>3840</v>
      </c>
      <c r="G189" s="8">
        <f t="shared" si="7"/>
        <v>692.45901639344265</v>
      </c>
      <c r="H189" s="8">
        <f t="shared" si="8"/>
        <v>3147.5409836065573</v>
      </c>
    </row>
    <row r="190" spans="1:8" x14ac:dyDescent="0.25">
      <c r="A190" s="4">
        <v>189</v>
      </c>
      <c r="B190" s="5">
        <v>44928</v>
      </c>
      <c r="C190" s="6" t="s">
        <v>4</v>
      </c>
      <c r="D190" s="6" t="s">
        <v>15</v>
      </c>
      <c r="E190" s="5">
        <f t="shared" si="6"/>
        <v>44988</v>
      </c>
      <c r="F190" s="7">
        <v>3860</v>
      </c>
      <c r="G190" s="8">
        <f t="shared" si="7"/>
        <v>696.06557377049194</v>
      </c>
      <c r="H190" s="8">
        <f t="shared" si="8"/>
        <v>3163.9344262295081</v>
      </c>
    </row>
    <row r="191" spans="1:8" x14ac:dyDescent="0.25">
      <c r="A191" s="4">
        <v>190</v>
      </c>
      <c r="B191" s="5">
        <v>44927</v>
      </c>
      <c r="C191" s="6" t="s">
        <v>5</v>
      </c>
      <c r="D191" s="6" t="s">
        <v>12</v>
      </c>
      <c r="E191" s="5">
        <f t="shared" si="6"/>
        <v>44987</v>
      </c>
      <c r="F191" s="7">
        <v>3880</v>
      </c>
      <c r="G191" s="8">
        <f t="shared" si="7"/>
        <v>699.67213114754077</v>
      </c>
      <c r="H191" s="8">
        <f t="shared" si="8"/>
        <v>3180.3278688524592</v>
      </c>
    </row>
    <row r="192" spans="1:8" x14ac:dyDescent="0.25">
      <c r="A192" s="4">
        <v>191</v>
      </c>
      <c r="B192" s="5">
        <v>44933</v>
      </c>
      <c r="C192" s="6" t="s">
        <v>6</v>
      </c>
      <c r="D192" s="6" t="s">
        <v>14</v>
      </c>
      <c r="E192" s="5">
        <f t="shared" si="6"/>
        <v>44993</v>
      </c>
      <c r="F192" s="7">
        <v>3900</v>
      </c>
      <c r="G192" s="8">
        <f t="shared" si="7"/>
        <v>703.27868852459005</v>
      </c>
      <c r="H192" s="8">
        <f t="shared" si="8"/>
        <v>3196.7213114754099</v>
      </c>
    </row>
    <row r="193" spans="1:8" x14ac:dyDescent="0.25">
      <c r="A193" s="4">
        <v>192</v>
      </c>
      <c r="B193" s="5">
        <v>44940</v>
      </c>
      <c r="C193" s="6" t="s">
        <v>3</v>
      </c>
      <c r="D193" s="6" t="s">
        <v>14</v>
      </c>
      <c r="E193" s="5">
        <f t="shared" si="6"/>
        <v>45000</v>
      </c>
      <c r="F193" s="7">
        <v>3920</v>
      </c>
      <c r="G193" s="8">
        <f t="shared" si="7"/>
        <v>706.88524590163934</v>
      </c>
      <c r="H193" s="8">
        <f t="shared" si="8"/>
        <v>3213.1147540983607</v>
      </c>
    </row>
    <row r="194" spans="1:8" x14ac:dyDescent="0.25">
      <c r="A194" s="4">
        <v>193</v>
      </c>
      <c r="B194" s="5">
        <v>44932</v>
      </c>
      <c r="C194" s="6" t="s">
        <v>7</v>
      </c>
      <c r="D194" s="6" t="s">
        <v>14</v>
      </c>
      <c r="E194" s="5">
        <f t="shared" si="6"/>
        <v>44992</v>
      </c>
      <c r="F194" s="7">
        <v>3940</v>
      </c>
      <c r="G194" s="8">
        <f t="shared" si="7"/>
        <v>710.49180327868862</v>
      </c>
      <c r="H194" s="8">
        <f t="shared" si="8"/>
        <v>3229.5081967213114</v>
      </c>
    </row>
    <row r="195" spans="1:8" x14ac:dyDescent="0.25">
      <c r="A195" s="4">
        <v>194</v>
      </c>
      <c r="B195" s="5">
        <v>44939</v>
      </c>
      <c r="C195" s="6" t="s">
        <v>3</v>
      </c>
      <c r="D195" s="6" t="s">
        <v>12</v>
      </c>
      <c r="E195" s="5">
        <f t="shared" ref="E195:E258" si="9">B195+60</f>
        <v>44999</v>
      </c>
      <c r="F195" s="7">
        <v>3960</v>
      </c>
      <c r="G195" s="8">
        <f t="shared" ref="G195:G258" si="10">F195-(F195/(1+22%))</f>
        <v>714.09836065573745</v>
      </c>
      <c r="H195" s="8">
        <f t="shared" ref="H195:H258" si="11">F195-G195</f>
        <v>3245.9016393442625</v>
      </c>
    </row>
    <row r="196" spans="1:8" x14ac:dyDescent="0.25">
      <c r="A196" s="4">
        <v>195</v>
      </c>
      <c r="B196" s="5">
        <v>44943</v>
      </c>
      <c r="C196" s="6" t="s">
        <v>6</v>
      </c>
      <c r="D196" s="6" t="s">
        <v>13</v>
      </c>
      <c r="E196" s="5">
        <f t="shared" si="9"/>
        <v>45003</v>
      </c>
      <c r="F196" s="7">
        <v>3980</v>
      </c>
      <c r="G196" s="8">
        <f t="shared" si="10"/>
        <v>717.70491803278674</v>
      </c>
      <c r="H196" s="8">
        <f t="shared" si="11"/>
        <v>3262.2950819672133</v>
      </c>
    </row>
    <row r="197" spans="1:8" x14ac:dyDescent="0.25">
      <c r="A197" s="4">
        <v>196</v>
      </c>
      <c r="B197" s="5">
        <v>44943</v>
      </c>
      <c r="C197" s="6" t="s">
        <v>8</v>
      </c>
      <c r="D197" s="6" t="s">
        <v>13</v>
      </c>
      <c r="E197" s="5">
        <f t="shared" si="9"/>
        <v>45003</v>
      </c>
      <c r="F197" s="7">
        <v>4000</v>
      </c>
      <c r="G197" s="8">
        <f t="shared" si="10"/>
        <v>721.31147540983602</v>
      </c>
      <c r="H197" s="8">
        <f t="shared" si="11"/>
        <v>3278.688524590164</v>
      </c>
    </row>
    <row r="198" spans="1:8" x14ac:dyDescent="0.25">
      <c r="A198" s="4">
        <v>197</v>
      </c>
      <c r="B198" s="5">
        <v>44939</v>
      </c>
      <c r="C198" s="6" t="s">
        <v>9</v>
      </c>
      <c r="D198" s="6" t="s">
        <v>12</v>
      </c>
      <c r="E198" s="5">
        <f t="shared" si="9"/>
        <v>44999</v>
      </c>
      <c r="F198" s="7">
        <v>4020</v>
      </c>
      <c r="G198" s="8">
        <f t="shared" si="10"/>
        <v>724.91803278688531</v>
      </c>
      <c r="H198" s="8">
        <f t="shared" si="11"/>
        <v>3295.0819672131147</v>
      </c>
    </row>
    <row r="199" spans="1:8" x14ac:dyDescent="0.25">
      <c r="A199" s="4">
        <v>198</v>
      </c>
      <c r="B199" s="5">
        <v>44938</v>
      </c>
      <c r="C199" s="6" t="s">
        <v>9</v>
      </c>
      <c r="D199" s="6" t="s">
        <v>13</v>
      </c>
      <c r="E199" s="5">
        <f t="shared" si="9"/>
        <v>44998</v>
      </c>
      <c r="F199" s="7">
        <v>4040</v>
      </c>
      <c r="G199" s="8">
        <f t="shared" si="10"/>
        <v>728.52459016393414</v>
      </c>
      <c r="H199" s="8">
        <f t="shared" si="11"/>
        <v>3311.4754098360659</v>
      </c>
    </row>
    <row r="200" spans="1:8" x14ac:dyDescent="0.25">
      <c r="A200" s="4">
        <v>199</v>
      </c>
      <c r="B200" s="5">
        <v>44940</v>
      </c>
      <c r="C200" s="6" t="s">
        <v>8</v>
      </c>
      <c r="D200" s="6" t="s">
        <v>14</v>
      </c>
      <c r="E200" s="5">
        <f t="shared" si="9"/>
        <v>45000</v>
      </c>
      <c r="F200" s="7">
        <v>4060</v>
      </c>
      <c r="G200" s="8">
        <f t="shared" si="10"/>
        <v>732.13114754098342</v>
      </c>
      <c r="H200" s="8">
        <f t="shared" si="11"/>
        <v>3327.8688524590166</v>
      </c>
    </row>
    <row r="201" spans="1:8" x14ac:dyDescent="0.25">
      <c r="A201" s="4">
        <v>200</v>
      </c>
      <c r="B201" s="5">
        <v>44927</v>
      </c>
      <c r="C201" s="6" t="s">
        <v>4</v>
      </c>
      <c r="D201" s="6" t="s">
        <v>15</v>
      </c>
      <c r="E201" s="5">
        <f t="shared" si="9"/>
        <v>44987</v>
      </c>
      <c r="F201" s="7">
        <v>4080</v>
      </c>
      <c r="G201" s="8">
        <f t="shared" si="10"/>
        <v>735.7377049180327</v>
      </c>
      <c r="H201" s="8">
        <f t="shared" si="11"/>
        <v>3344.2622950819673</v>
      </c>
    </row>
    <row r="202" spans="1:8" x14ac:dyDescent="0.25">
      <c r="A202" s="4">
        <v>201</v>
      </c>
      <c r="B202" s="5">
        <v>44936</v>
      </c>
      <c r="C202" s="6" t="s">
        <v>5</v>
      </c>
      <c r="D202" s="6" t="s">
        <v>13</v>
      </c>
      <c r="E202" s="5">
        <f t="shared" si="9"/>
        <v>44996</v>
      </c>
      <c r="F202" s="7">
        <v>4100</v>
      </c>
      <c r="G202" s="8">
        <f t="shared" si="10"/>
        <v>739.34426229508199</v>
      </c>
      <c r="H202" s="8">
        <f t="shared" si="11"/>
        <v>3360.655737704918</v>
      </c>
    </row>
    <row r="203" spans="1:8" x14ac:dyDescent="0.25">
      <c r="A203" s="4">
        <v>202</v>
      </c>
      <c r="B203" s="5">
        <v>44930</v>
      </c>
      <c r="C203" s="6" t="s">
        <v>8</v>
      </c>
      <c r="D203" s="6" t="s">
        <v>13</v>
      </c>
      <c r="E203" s="5">
        <f t="shared" si="9"/>
        <v>44990</v>
      </c>
      <c r="F203" s="7">
        <v>4120</v>
      </c>
      <c r="G203" s="8">
        <f t="shared" si="10"/>
        <v>742.95081967213127</v>
      </c>
      <c r="H203" s="8">
        <f t="shared" si="11"/>
        <v>3377.0491803278687</v>
      </c>
    </row>
    <row r="204" spans="1:8" x14ac:dyDescent="0.25">
      <c r="A204" s="4">
        <v>203</v>
      </c>
      <c r="B204" s="5">
        <v>44934</v>
      </c>
      <c r="C204" s="6" t="s">
        <v>9</v>
      </c>
      <c r="D204" s="6" t="s">
        <v>15</v>
      </c>
      <c r="E204" s="5">
        <f t="shared" si="9"/>
        <v>44994</v>
      </c>
      <c r="F204" s="7">
        <v>4140</v>
      </c>
      <c r="G204" s="8">
        <f t="shared" si="10"/>
        <v>746.5573770491801</v>
      </c>
      <c r="H204" s="8">
        <f t="shared" si="11"/>
        <v>3393.4426229508199</v>
      </c>
    </row>
    <row r="205" spans="1:8" x14ac:dyDescent="0.25">
      <c r="A205" s="4">
        <v>204</v>
      </c>
      <c r="B205" s="5">
        <v>44936</v>
      </c>
      <c r="C205" s="6" t="s">
        <v>10</v>
      </c>
      <c r="D205" s="6" t="s">
        <v>12</v>
      </c>
      <c r="E205" s="5">
        <f t="shared" si="9"/>
        <v>44996</v>
      </c>
      <c r="F205" s="7">
        <v>4160</v>
      </c>
      <c r="G205" s="8">
        <f t="shared" si="10"/>
        <v>750.16393442622939</v>
      </c>
      <c r="H205" s="8">
        <f t="shared" si="11"/>
        <v>3409.8360655737706</v>
      </c>
    </row>
    <row r="206" spans="1:8" x14ac:dyDescent="0.25">
      <c r="A206" s="4">
        <v>205</v>
      </c>
      <c r="B206" s="5">
        <v>44940</v>
      </c>
      <c r="C206" s="6" t="s">
        <v>3</v>
      </c>
      <c r="D206" s="6" t="s">
        <v>14</v>
      </c>
      <c r="E206" s="5">
        <f t="shared" si="9"/>
        <v>45000</v>
      </c>
      <c r="F206" s="7">
        <v>4180</v>
      </c>
      <c r="G206" s="8">
        <f t="shared" si="10"/>
        <v>753.77049180327867</v>
      </c>
      <c r="H206" s="8">
        <f t="shared" si="11"/>
        <v>3426.2295081967213</v>
      </c>
    </row>
    <row r="207" spans="1:8" x14ac:dyDescent="0.25">
      <c r="A207" s="4">
        <v>206</v>
      </c>
      <c r="B207" s="5">
        <v>44940</v>
      </c>
      <c r="C207" s="6" t="s">
        <v>4</v>
      </c>
      <c r="D207" s="6" t="s">
        <v>14</v>
      </c>
      <c r="E207" s="5">
        <f t="shared" si="9"/>
        <v>45000</v>
      </c>
      <c r="F207" s="7">
        <v>4200</v>
      </c>
      <c r="G207" s="8">
        <f t="shared" si="10"/>
        <v>757.37704918032796</v>
      </c>
      <c r="H207" s="8">
        <f t="shared" si="11"/>
        <v>3442.622950819672</v>
      </c>
    </row>
    <row r="208" spans="1:8" x14ac:dyDescent="0.25">
      <c r="A208" s="4">
        <v>207</v>
      </c>
      <c r="B208" s="5">
        <v>44932</v>
      </c>
      <c r="C208" s="6" t="s">
        <v>5</v>
      </c>
      <c r="D208" s="6" t="s">
        <v>14</v>
      </c>
      <c r="E208" s="5">
        <f t="shared" si="9"/>
        <v>44992</v>
      </c>
      <c r="F208" s="7">
        <v>4220</v>
      </c>
      <c r="G208" s="8">
        <f t="shared" si="10"/>
        <v>760.98360655737679</v>
      </c>
      <c r="H208" s="8">
        <f t="shared" si="11"/>
        <v>3459.0163934426232</v>
      </c>
    </row>
    <row r="209" spans="1:8" x14ac:dyDescent="0.25">
      <c r="A209" s="4">
        <v>208</v>
      </c>
      <c r="B209" s="5">
        <v>44937</v>
      </c>
      <c r="C209" s="6" t="s">
        <v>6</v>
      </c>
      <c r="D209" s="6" t="s">
        <v>12</v>
      </c>
      <c r="E209" s="5">
        <f t="shared" si="9"/>
        <v>44997</v>
      </c>
      <c r="F209" s="7">
        <v>4240</v>
      </c>
      <c r="G209" s="8">
        <f t="shared" si="10"/>
        <v>764.59016393442607</v>
      </c>
      <c r="H209" s="8">
        <f t="shared" si="11"/>
        <v>3475.4098360655739</v>
      </c>
    </row>
    <row r="210" spans="1:8" x14ac:dyDescent="0.25">
      <c r="A210" s="4">
        <v>209</v>
      </c>
      <c r="B210" s="5">
        <v>44942</v>
      </c>
      <c r="C210" s="6" t="s">
        <v>3</v>
      </c>
      <c r="D210" s="6" t="s">
        <v>13</v>
      </c>
      <c r="E210" s="5">
        <f t="shared" si="9"/>
        <v>45002</v>
      </c>
      <c r="F210" s="7">
        <v>4260</v>
      </c>
      <c r="G210" s="8">
        <f t="shared" si="10"/>
        <v>768.19672131147536</v>
      </c>
      <c r="H210" s="8">
        <f t="shared" si="11"/>
        <v>3491.8032786885246</v>
      </c>
    </row>
    <row r="211" spans="1:8" x14ac:dyDescent="0.25">
      <c r="A211" s="4">
        <v>210</v>
      </c>
      <c r="B211" s="5">
        <v>44938</v>
      </c>
      <c r="C211" s="6" t="s">
        <v>7</v>
      </c>
      <c r="D211" s="6" t="s">
        <v>13</v>
      </c>
      <c r="E211" s="5">
        <f t="shared" si="9"/>
        <v>44998</v>
      </c>
      <c r="F211" s="7">
        <v>4280</v>
      </c>
      <c r="G211" s="8">
        <f t="shared" si="10"/>
        <v>771.80327868852464</v>
      </c>
      <c r="H211" s="8">
        <f t="shared" si="11"/>
        <v>3508.1967213114754</v>
      </c>
    </row>
    <row r="212" spans="1:8" x14ac:dyDescent="0.25">
      <c r="A212" s="4">
        <v>211</v>
      </c>
      <c r="B212" s="5">
        <v>44927</v>
      </c>
      <c r="C212" s="6" t="s">
        <v>3</v>
      </c>
      <c r="D212" s="6" t="s">
        <v>12</v>
      </c>
      <c r="E212" s="5">
        <f t="shared" si="9"/>
        <v>44987</v>
      </c>
      <c r="F212" s="7">
        <v>4300</v>
      </c>
      <c r="G212" s="8">
        <f t="shared" si="10"/>
        <v>775.40983606557347</v>
      </c>
      <c r="H212" s="8">
        <f t="shared" si="11"/>
        <v>3524.5901639344265</v>
      </c>
    </row>
    <row r="213" spans="1:8" x14ac:dyDescent="0.25">
      <c r="A213" s="4">
        <v>212</v>
      </c>
      <c r="B213" s="5">
        <v>44934</v>
      </c>
      <c r="C213" s="6" t="s">
        <v>6</v>
      </c>
      <c r="D213" s="6" t="s">
        <v>13</v>
      </c>
      <c r="E213" s="5">
        <f t="shared" si="9"/>
        <v>44994</v>
      </c>
      <c r="F213" s="7">
        <v>4320</v>
      </c>
      <c r="G213" s="8">
        <f t="shared" si="10"/>
        <v>779.01639344262276</v>
      </c>
      <c r="H213" s="8">
        <f t="shared" si="11"/>
        <v>3540.9836065573772</v>
      </c>
    </row>
    <row r="214" spans="1:8" x14ac:dyDescent="0.25">
      <c r="A214" s="4">
        <v>213</v>
      </c>
      <c r="B214" s="5">
        <v>44928</v>
      </c>
      <c r="C214" s="6" t="s">
        <v>8</v>
      </c>
      <c r="D214" s="6" t="s">
        <v>14</v>
      </c>
      <c r="E214" s="5">
        <f t="shared" si="9"/>
        <v>44988</v>
      </c>
      <c r="F214" s="7">
        <v>4340</v>
      </c>
      <c r="G214" s="8">
        <f t="shared" si="10"/>
        <v>782.62295081967204</v>
      </c>
      <c r="H214" s="8">
        <f t="shared" si="11"/>
        <v>3557.377049180328</v>
      </c>
    </row>
    <row r="215" spans="1:8" x14ac:dyDescent="0.25">
      <c r="A215" s="4">
        <v>214</v>
      </c>
      <c r="B215" s="5">
        <v>44927</v>
      </c>
      <c r="C215" s="6" t="s">
        <v>9</v>
      </c>
      <c r="D215" s="6" t="s">
        <v>15</v>
      </c>
      <c r="E215" s="5">
        <f t="shared" si="9"/>
        <v>44987</v>
      </c>
      <c r="F215" s="7">
        <v>4360</v>
      </c>
      <c r="G215" s="8">
        <f t="shared" si="10"/>
        <v>786.22950819672133</v>
      </c>
      <c r="H215" s="8">
        <f t="shared" si="11"/>
        <v>3573.7704918032787</v>
      </c>
    </row>
    <row r="216" spans="1:8" x14ac:dyDescent="0.25">
      <c r="A216" s="4">
        <v>215</v>
      </c>
      <c r="B216" s="5">
        <v>44927</v>
      </c>
      <c r="C216" s="6" t="s">
        <v>9</v>
      </c>
      <c r="D216" s="6" t="s">
        <v>13</v>
      </c>
      <c r="E216" s="5">
        <f t="shared" si="9"/>
        <v>44987</v>
      </c>
      <c r="F216" s="7">
        <v>4380</v>
      </c>
      <c r="G216" s="8">
        <f t="shared" si="10"/>
        <v>789.83606557377061</v>
      </c>
      <c r="H216" s="8">
        <f t="shared" si="11"/>
        <v>3590.1639344262294</v>
      </c>
    </row>
    <row r="217" spans="1:8" x14ac:dyDescent="0.25">
      <c r="A217" s="4">
        <v>216</v>
      </c>
      <c r="B217" s="5">
        <v>44936</v>
      </c>
      <c r="C217" s="6" t="s">
        <v>8</v>
      </c>
      <c r="D217" s="6" t="s">
        <v>13</v>
      </c>
      <c r="E217" s="5">
        <f t="shared" si="9"/>
        <v>44996</v>
      </c>
      <c r="F217" s="7">
        <v>4400</v>
      </c>
      <c r="G217" s="8">
        <f t="shared" si="10"/>
        <v>793.44262295081944</v>
      </c>
      <c r="H217" s="8">
        <f t="shared" si="11"/>
        <v>3606.5573770491806</v>
      </c>
    </row>
    <row r="218" spans="1:8" x14ac:dyDescent="0.25">
      <c r="A218" s="4">
        <v>217</v>
      </c>
      <c r="B218" s="5">
        <v>44935</v>
      </c>
      <c r="C218" s="6" t="s">
        <v>4</v>
      </c>
      <c r="D218" s="6" t="s">
        <v>15</v>
      </c>
      <c r="E218" s="5">
        <f t="shared" si="9"/>
        <v>44995</v>
      </c>
      <c r="F218" s="7">
        <v>4420</v>
      </c>
      <c r="G218" s="8">
        <f t="shared" si="10"/>
        <v>797.04918032786873</v>
      </c>
      <c r="H218" s="8">
        <f t="shared" si="11"/>
        <v>3622.9508196721313</v>
      </c>
    </row>
    <row r="219" spans="1:8" x14ac:dyDescent="0.25">
      <c r="A219" s="4">
        <v>218</v>
      </c>
      <c r="B219" s="5">
        <v>44937</v>
      </c>
      <c r="C219" s="6" t="s">
        <v>5</v>
      </c>
      <c r="D219" s="6" t="s">
        <v>12</v>
      </c>
      <c r="E219" s="5">
        <f t="shared" si="9"/>
        <v>44997</v>
      </c>
      <c r="F219" s="7">
        <v>4440</v>
      </c>
      <c r="G219" s="8">
        <f t="shared" si="10"/>
        <v>800.65573770491801</v>
      </c>
      <c r="H219" s="8">
        <f t="shared" si="11"/>
        <v>3639.344262295082</v>
      </c>
    </row>
    <row r="220" spans="1:8" x14ac:dyDescent="0.25">
      <c r="A220" s="4">
        <v>219</v>
      </c>
      <c r="B220" s="5">
        <v>44937</v>
      </c>
      <c r="C220" s="6" t="s">
        <v>8</v>
      </c>
      <c r="D220" s="6" t="s">
        <v>14</v>
      </c>
      <c r="E220" s="5">
        <f t="shared" si="9"/>
        <v>44997</v>
      </c>
      <c r="F220" s="7">
        <v>4460</v>
      </c>
      <c r="G220" s="8">
        <f t="shared" si="10"/>
        <v>804.2622950819673</v>
      </c>
      <c r="H220" s="8">
        <f t="shared" si="11"/>
        <v>3655.7377049180327</v>
      </c>
    </row>
    <row r="221" spans="1:8" x14ac:dyDescent="0.25">
      <c r="A221" s="4">
        <v>220</v>
      </c>
      <c r="B221" s="5">
        <v>44933</v>
      </c>
      <c r="C221" s="6" t="s">
        <v>9</v>
      </c>
      <c r="D221" s="6" t="s">
        <v>14</v>
      </c>
      <c r="E221" s="5">
        <f t="shared" si="9"/>
        <v>44993</v>
      </c>
      <c r="F221" s="7">
        <v>4480</v>
      </c>
      <c r="G221" s="8">
        <f t="shared" si="10"/>
        <v>807.86885245901613</v>
      </c>
      <c r="H221" s="8">
        <f t="shared" si="11"/>
        <v>3672.1311475409839</v>
      </c>
    </row>
    <row r="222" spans="1:8" x14ac:dyDescent="0.25">
      <c r="A222" s="4">
        <v>221</v>
      </c>
      <c r="B222" s="5">
        <v>44938</v>
      </c>
      <c r="C222" s="6" t="s">
        <v>10</v>
      </c>
      <c r="D222" s="6" t="s">
        <v>14</v>
      </c>
      <c r="E222" s="5">
        <f t="shared" si="9"/>
        <v>44998</v>
      </c>
      <c r="F222" s="7">
        <v>4500</v>
      </c>
      <c r="G222" s="8">
        <f t="shared" si="10"/>
        <v>811.47540983606541</v>
      </c>
      <c r="H222" s="8">
        <f t="shared" si="11"/>
        <v>3688.5245901639346</v>
      </c>
    </row>
    <row r="223" spans="1:8" x14ac:dyDescent="0.25">
      <c r="A223" s="4">
        <v>222</v>
      </c>
      <c r="B223" s="5">
        <v>44940</v>
      </c>
      <c r="C223" s="6" t="s">
        <v>3</v>
      </c>
      <c r="D223" s="6" t="s">
        <v>12</v>
      </c>
      <c r="E223" s="5">
        <f t="shared" si="9"/>
        <v>45000</v>
      </c>
      <c r="F223" s="7">
        <v>4520</v>
      </c>
      <c r="G223" s="8">
        <f t="shared" si="10"/>
        <v>815.08196721311469</v>
      </c>
      <c r="H223" s="8">
        <f t="shared" si="11"/>
        <v>3704.9180327868853</v>
      </c>
    </row>
    <row r="224" spans="1:8" x14ac:dyDescent="0.25">
      <c r="A224" s="4">
        <v>223</v>
      </c>
      <c r="B224" s="5">
        <v>44941</v>
      </c>
      <c r="C224" s="6" t="s">
        <v>4</v>
      </c>
      <c r="D224" s="6" t="s">
        <v>13</v>
      </c>
      <c r="E224" s="5">
        <f t="shared" si="9"/>
        <v>45001</v>
      </c>
      <c r="F224" s="7">
        <v>4540</v>
      </c>
      <c r="G224" s="8">
        <f t="shared" si="10"/>
        <v>818.68852459016398</v>
      </c>
      <c r="H224" s="8">
        <f t="shared" si="11"/>
        <v>3721.311475409836</v>
      </c>
    </row>
    <row r="225" spans="1:8" x14ac:dyDescent="0.25">
      <c r="A225" s="4">
        <v>224</v>
      </c>
      <c r="B225" s="5">
        <v>44942</v>
      </c>
      <c r="C225" s="6" t="s">
        <v>5</v>
      </c>
      <c r="D225" s="6" t="s">
        <v>13</v>
      </c>
      <c r="E225" s="5">
        <f t="shared" si="9"/>
        <v>45002</v>
      </c>
      <c r="F225" s="7">
        <v>4560</v>
      </c>
      <c r="G225" s="8">
        <f t="shared" si="10"/>
        <v>822.29508196721281</v>
      </c>
      <c r="H225" s="8">
        <f t="shared" si="11"/>
        <v>3737.7049180327872</v>
      </c>
    </row>
    <row r="226" spans="1:8" x14ac:dyDescent="0.25">
      <c r="A226" s="4">
        <v>225</v>
      </c>
      <c r="B226" s="5">
        <v>44929</v>
      </c>
      <c r="C226" s="6" t="s">
        <v>6</v>
      </c>
      <c r="D226" s="6" t="s">
        <v>12</v>
      </c>
      <c r="E226" s="5">
        <f t="shared" si="9"/>
        <v>44989</v>
      </c>
      <c r="F226" s="7">
        <v>4580</v>
      </c>
      <c r="G226" s="8">
        <f t="shared" si="10"/>
        <v>825.90163934426209</v>
      </c>
      <c r="H226" s="8">
        <f t="shared" si="11"/>
        <v>3754.0983606557379</v>
      </c>
    </row>
    <row r="227" spans="1:8" x14ac:dyDescent="0.25">
      <c r="A227" s="4">
        <v>226</v>
      </c>
      <c r="B227" s="5">
        <v>44929</v>
      </c>
      <c r="C227" s="6" t="s">
        <v>3</v>
      </c>
      <c r="D227" s="6" t="s">
        <v>13</v>
      </c>
      <c r="E227" s="5">
        <f t="shared" si="9"/>
        <v>44989</v>
      </c>
      <c r="F227" s="7">
        <v>4600</v>
      </c>
      <c r="G227" s="8">
        <f t="shared" si="10"/>
        <v>829.50819672131138</v>
      </c>
      <c r="H227" s="8">
        <f t="shared" si="11"/>
        <v>3770.4918032786886</v>
      </c>
    </row>
    <row r="228" spans="1:8" x14ac:dyDescent="0.25">
      <c r="A228" s="4">
        <v>227</v>
      </c>
      <c r="B228" s="5">
        <v>44930</v>
      </c>
      <c r="C228" s="6" t="s">
        <v>7</v>
      </c>
      <c r="D228" s="6" t="s">
        <v>14</v>
      </c>
      <c r="E228" s="5">
        <f t="shared" si="9"/>
        <v>44990</v>
      </c>
      <c r="F228" s="7">
        <v>4620</v>
      </c>
      <c r="G228" s="8">
        <f t="shared" si="10"/>
        <v>833.11475409836066</v>
      </c>
      <c r="H228" s="8">
        <f t="shared" si="11"/>
        <v>3786.8852459016393</v>
      </c>
    </row>
    <row r="229" spans="1:8" x14ac:dyDescent="0.25">
      <c r="A229" s="4">
        <v>228</v>
      </c>
      <c r="B229" s="5">
        <v>44943</v>
      </c>
      <c r="C229" s="6" t="s">
        <v>3</v>
      </c>
      <c r="D229" s="6" t="s">
        <v>15</v>
      </c>
      <c r="E229" s="5">
        <f t="shared" si="9"/>
        <v>45003</v>
      </c>
      <c r="F229" s="7">
        <v>4640</v>
      </c>
      <c r="G229" s="8">
        <f t="shared" si="10"/>
        <v>836.72131147540995</v>
      </c>
      <c r="H229" s="8">
        <f t="shared" si="11"/>
        <v>3803.2786885245901</v>
      </c>
    </row>
    <row r="230" spans="1:8" x14ac:dyDescent="0.25">
      <c r="A230" s="4">
        <v>229</v>
      </c>
      <c r="B230" s="5">
        <v>44931</v>
      </c>
      <c r="C230" s="6" t="s">
        <v>6</v>
      </c>
      <c r="D230" s="6" t="s">
        <v>13</v>
      </c>
      <c r="E230" s="5">
        <f t="shared" si="9"/>
        <v>44991</v>
      </c>
      <c r="F230" s="7">
        <v>4660</v>
      </c>
      <c r="G230" s="8">
        <f t="shared" si="10"/>
        <v>840.32786885245878</v>
      </c>
      <c r="H230" s="8">
        <f t="shared" si="11"/>
        <v>3819.6721311475412</v>
      </c>
    </row>
    <row r="231" spans="1:8" x14ac:dyDescent="0.25">
      <c r="A231" s="4">
        <v>230</v>
      </c>
      <c r="B231" s="5">
        <v>44928</v>
      </c>
      <c r="C231" s="6" t="s">
        <v>8</v>
      </c>
      <c r="D231" s="6" t="s">
        <v>13</v>
      </c>
      <c r="E231" s="5">
        <f t="shared" si="9"/>
        <v>44988</v>
      </c>
      <c r="F231" s="7">
        <v>4680</v>
      </c>
      <c r="G231" s="8">
        <f t="shared" si="10"/>
        <v>843.93442622950806</v>
      </c>
      <c r="H231" s="8">
        <f t="shared" si="11"/>
        <v>3836.0655737704919</v>
      </c>
    </row>
    <row r="232" spans="1:8" x14ac:dyDescent="0.25">
      <c r="A232" s="4">
        <v>231</v>
      </c>
      <c r="B232" s="5">
        <v>44940</v>
      </c>
      <c r="C232" s="6" t="s">
        <v>9</v>
      </c>
      <c r="D232" s="6" t="s">
        <v>15</v>
      </c>
      <c r="E232" s="5">
        <f t="shared" si="9"/>
        <v>45000</v>
      </c>
      <c r="F232" s="7">
        <v>4700</v>
      </c>
      <c r="G232" s="8">
        <f t="shared" si="10"/>
        <v>847.54098360655735</v>
      </c>
      <c r="H232" s="8">
        <f t="shared" si="11"/>
        <v>3852.4590163934427</v>
      </c>
    </row>
    <row r="233" spans="1:8" x14ac:dyDescent="0.25">
      <c r="A233" s="4">
        <v>232</v>
      </c>
      <c r="B233" s="5">
        <v>44934</v>
      </c>
      <c r="C233" s="6" t="s">
        <v>9</v>
      </c>
      <c r="D233" s="6" t="s">
        <v>12</v>
      </c>
      <c r="E233" s="5">
        <f t="shared" si="9"/>
        <v>44994</v>
      </c>
      <c r="F233" s="7">
        <v>4720</v>
      </c>
      <c r="G233" s="8">
        <f t="shared" si="10"/>
        <v>851.14754098360663</v>
      </c>
      <c r="H233" s="8">
        <f t="shared" si="11"/>
        <v>3868.8524590163934</v>
      </c>
    </row>
    <row r="234" spans="1:8" x14ac:dyDescent="0.25">
      <c r="A234" s="4">
        <v>233</v>
      </c>
      <c r="B234" s="5">
        <v>44940</v>
      </c>
      <c r="C234" s="6" t="s">
        <v>8</v>
      </c>
      <c r="D234" s="6" t="s">
        <v>14</v>
      </c>
      <c r="E234" s="5">
        <f t="shared" si="9"/>
        <v>45000</v>
      </c>
      <c r="F234" s="7">
        <v>4740</v>
      </c>
      <c r="G234" s="8">
        <f t="shared" si="10"/>
        <v>854.75409836065546</v>
      </c>
      <c r="H234" s="8">
        <f t="shared" si="11"/>
        <v>3885.2459016393445</v>
      </c>
    </row>
    <row r="235" spans="1:8" x14ac:dyDescent="0.25">
      <c r="A235" s="4">
        <v>234</v>
      </c>
      <c r="B235" s="5">
        <v>44931</v>
      </c>
      <c r="C235" s="6" t="s">
        <v>4</v>
      </c>
      <c r="D235" s="6" t="s">
        <v>14</v>
      </c>
      <c r="E235" s="5">
        <f t="shared" si="9"/>
        <v>44991</v>
      </c>
      <c r="F235" s="7">
        <v>4760</v>
      </c>
      <c r="G235" s="8">
        <f t="shared" si="10"/>
        <v>858.36065573770475</v>
      </c>
      <c r="H235" s="8">
        <f t="shared" si="11"/>
        <v>3901.6393442622953</v>
      </c>
    </row>
    <row r="236" spans="1:8" x14ac:dyDescent="0.25">
      <c r="A236" s="4">
        <v>235</v>
      </c>
      <c r="B236" s="5">
        <v>44929</v>
      </c>
      <c r="C236" s="6" t="s">
        <v>5</v>
      </c>
      <c r="D236" s="6" t="s">
        <v>14</v>
      </c>
      <c r="E236" s="5">
        <f t="shared" si="9"/>
        <v>44989</v>
      </c>
      <c r="F236" s="7">
        <v>4780</v>
      </c>
      <c r="G236" s="8">
        <f t="shared" si="10"/>
        <v>861.96721311475403</v>
      </c>
      <c r="H236" s="8">
        <f t="shared" si="11"/>
        <v>3918.032786885246</v>
      </c>
    </row>
    <row r="237" spans="1:8" x14ac:dyDescent="0.25">
      <c r="A237" s="4">
        <v>236</v>
      </c>
      <c r="B237" s="5">
        <v>44927</v>
      </c>
      <c r="C237" s="6" t="s">
        <v>8</v>
      </c>
      <c r="D237" s="6" t="s">
        <v>12</v>
      </c>
      <c r="E237" s="5">
        <f t="shared" si="9"/>
        <v>44987</v>
      </c>
      <c r="F237" s="7">
        <v>4800</v>
      </c>
      <c r="G237" s="8">
        <f t="shared" si="10"/>
        <v>865.57377049180332</v>
      </c>
      <c r="H237" s="8">
        <f t="shared" si="11"/>
        <v>3934.4262295081967</v>
      </c>
    </row>
    <row r="238" spans="1:8" x14ac:dyDescent="0.25">
      <c r="A238" s="4">
        <v>237</v>
      </c>
      <c r="B238" s="5">
        <v>44936</v>
      </c>
      <c r="C238" s="6" t="s">
        <v>9</v>
      </c>
      <c r="D238" s="6" t="s">
        <v>13</v>
      </c>
      <c r="E238" s="5">
        <f t="shared" si="9"/>
        <v>44996</v>
      </c>
      <c r="F238" s="7">
        <v>4820</v>
      </c>
      <c r="G238" s="8">
        <f t="shared" si="10"/>
        <v>869.18032786885215</v>
      </c>
      <c r="H238" s="8">
        <f t="shared" si="11"/>
        <v>3950.8196721311479</v>
      </c>
    </row>
    <row r="239" spans="1:8" x14ac:dyDescent="0.25">
      <c r="A239" s="4">
        <v>238</v>
      </c>
      <c r="B239" s="5">
        <v>44940</v>
      </c>
      <c r="C239" s="6" t="s">
        <v>10</v>
      </c>
      <c r="D239" s="6" t="s">
        <v>13</v>
      </c>
      <c r="E239" s="5">
        <f t="shared" si="9"/>
        <v>45000</v>
      </c>
      <c r="F239" s="7">
        <v>4840</v>
      </c>
      <c r="G239" s="8">
        <f t="shared" si="10"/>
        <v>872.78688524590143</v>
      </c>
      <c r="H239" s="8">
        <f t="shared" si="11"/>
        <v>3967.2131147540986</v>
      </c>
    </row>
    <row r="240" spans="1:8" x14ac:dyDescent="0.25">
      <c r="A240" s="4">
        <v>239</v>
      </c>
      <c r="B240" s="5">
        <v>44929</v>
      </c>
      <c r="C240" s="6" t="s">
        <v>3</v>
      </c>
      <c r="D240" s="6" t="s">
        <v>12</v>
      </c>
      <c r="E240" s="5">
        <f t="shared" si="9"/>
        <v>44989</v>
      </c>
      <c r="F240" s="7">
        <v>4860</v>
      </c>
      <c r="G240" s="8">
        <f t="shared" si="10"/>
        <v>876.39344262295072</v>
      </c>
      <c r="H240" s="8">
        <f t="shared" si="11"/>
        <v>3983.6065573770493</v>
      </c>
    </row>
    <row r="241" spans="1:8" x14ac:dyDescent="0.25">
      <c r="A241" s="4">
        <v>240</v>
      </c>
      <c r="B241" s="5">
        <v>44940</v>
      </c>
      <c r="C241" s="6" t="s">
        <v>4</v>
      </c>
      <c r="D241" s="6" t="s">
        <v>13</v>
      </c>
      <c r="E241" s="5">
        <f t="shared" si="9"/>
        <v>45000</v>
      </c>
      <c r="F241" s="7">
        <v>4880</v>
      </c>
      <c r="G241" s="8">
        <f t="shared" si="10"/>
        <v>880</v>
      </c>
      <c r="H241" s="8">
        <f t="shared" si="11"/>
        <v>4000</v>
      </c>
    </row>
    <row r="242" spans="1:8" x14ac:dyDescent="0.25">
      <c r="A242" s="4">
        <v>241</v>
      </c>
      <c r="B242" s="5">
        <v>44928</v>
      </c>
      <c r="C242" s="6" t="s">
        <v>5</v>
      </c>
      <c r="D242" s="6" t="s">
        <v>14</v>
      </c>
      <c r="E242" s="5">
        <f t="shared" si="9"/>
        <v>44988</v>
      </c>
      <c r="F242" s="7">
        <v>4900</v>
      </c>
      <c r="G242" s="8">
        <f t="shared" si="10"/>
        <v>883.60655737704928</v>
      </c>
      <c r="H242" s="8">
        <f t="shared" si="11"/>
        <v>4016.3934426229507</v>
      </c>
    </row>
    <row r="243" spans="1:8" x14ac:dyDescent="0.25">
      <c r="A243" s="4">
        <v>242</v>
      </c>
      <c r="B243" s="5">
        <v>44941</v>
      </c>
      <c r="C243" s="6" t="s">
        <v>6</v>
      </c>
      <c r="D243" s="6" t="s">
        <v>15</v>
      </c>
      <c r="E243" s="5">
        <f t="shared" si="9"/>
        <v>45001</v>
      </c>
      <c r="F243" s="7">
        <v>4920</v>
      </c>
      <c r="G243" s="8">
        <f t="shared" si="10"/>
        <v>887.21311475409811</v>
      </c>
      <c r="H243" s="8">
        <f t="shared" si="11"/>
        <v>4032.7868852459019</v>
      </c>
    </row>
    <row r="244" spans="1:8" x14ac:dyDescent="0.25">
      <c r="A244" s="4">
        <v>243</v>
      </c>
      <c r="B244" s="5">
        <v>44932</v>
      </c>
      <c r="C244" s="6" t="s">
        <v>3</v>
      </c>
      <c r="D244" s="6" t="s">
        <v>13</v>
      </c>
      <c r="E244" s="5">
        <f t="shared" si="9"/>
        <v>44992</v>
      </c>
      <c r="F244" s="7">
        <v>4940</v>
      </c>
      <c r="G244" s="8">
        <f t="shared" si="10"/>
        <v>890.8196721311474</v>
      </c>
      <c r="H244" s="8">
        <f t="shared" si="11"/>
        <v>4049.1803278688526</v>
      </c>
    </row>
    <row r="245" spans="1:8" x14ac:dyDescent="0.25">
      <c r="A245" s="4">
        <v>244</v>
      </c>
      <c r="B245" s="5">
        <v>44941</v>
      </c>
      <c r="C245" s="6" t="s">
        <v>7</v>
      </c>
      <c r="D245" s="6" t="s">
        <v>13</v>
      </c>
      <c r="E245" s="5">
        <f t="shared" si="9"/>
        <v>45001</v>
      </c>
      <c r="F245" s="7">
        <v>4960</v>
      </c>
      <c r="G245" s="8">
        <f t="shared" si="10"/>
        <v>894.42622950819668</v>
      </c>
      <c r="H245" s="8">
        <f t="shared" si="11"/>
        <v>4065.5737704918033</v>
      </c>
    </row>
    <row r="246" spans="1:8" x14ac:dyDescent="0.25">
      <c r="A246" s="4">
        <v>245</v>
      </c>
      <c r="B246" s="5">
        <v>44935</v>
      </c>
      <c r="C246" s="6" t="s">
        <v>3</v>
      </c>
      <c r="D246" s="6" t="s">
        <v>15</v>
      </c>
      <c r="E246" s="5">
        <f t="shared" si="9"/>
        <v>44995</v>
      </c>
      <c r="F246" s="7">
        <v>4980</v>
      </c>
      <c r="G246" s="8">
        <f t="shared" si="10"/>
        <v>898.03278688524597</v>
      </c>
      <c r="H246" s="8">
        <f t="shared" si="11"/>
        <v>4081.967213114754</v>
      </c>
    </row>
    <row r="247" spans="1:8" x14ac:dyDescent="0.25">
      <c r="A247" s="4">
        <v>246</v>
      </c>
      <c r="B247" s="5">
        <v>44937</v>
      </c>
      <c r="C247" s="6" t="s">
        <v>6</v>
      </c>
      <c r="D247" s="6" t="s">
        <v>12</v>
      </c>
      <c r="E247" s="5">
        <f t="shared" si="9"/>
        <v>44997</v>
      </c>
      <c r="F247" s="7">
        <v>5000</v>
      </c>
      <c r="G247" s="8">
        <f t="shared" si="10"/>
        <v>901.6393442622948</v>
      </c>
      <c r="H247" s="8">
        <f t="shared" si="11"/>
        <v>4098.3606557377052</v>
      </c>
    </row>
    <row r="248" spans="1:8" x14ac:dyDescent="0.25">
      <c r="A248" s="4">
        <v>247</v>
      </c>
      <c r="B248" s="5">
        <v>44929</v>
      </c>
      <c r="C248" s="6" t="s">
        <v>8</v>
      </c>
      <c r="D248" s="6" t="s">
        <v>14</v>
      </c>
      <c r="E248" s="5">
        <f t="shared" si="9"/>
        <v>44989</v>
      </c>
      <c r="F248" s="7">
        <v>5020</v>
      </c>
      <c r="G248" s="8">
        <f t="shared" si="10"/>
        <v>905.24590163934408</v>
      </c>
      <c r="H248" s="8">
        <f t="shared" si="11"/>
        <v>4114.7540983606559</v>
      </c>
    </row>
    <row r="249" spans="1:8" x14ac:dyDescent="0.25">
      <c r="A249" s="4">
        <v>248</v>
      </c>
      <c r="B249" s="5">
        <v>44940</v>
      </c>
      <c r="C249" s="6" t="s">
        <v>9</v>
      </c>
      <c r="D249" s="6" t="s">
        <v>14</v>
      </c>
      <c r="E249" s="5">
        <f t="shared" si="9"/>
        <v>45000</v>
      </c>
      <c r="F249" s="7">
        <v>5040</v>
      </c>
      <c r="G249" s="8">
        <f t="shared" si="10"/>
        <v>908.85245901639337</v>
      </c>
      <c r="H249" s="8">
        <f t="shared" si="11"/>
        <v>4131.1475409836066</v>
      </c>
    </row>
    <row r="250" spans="1:8" x14ac:dyDescent="0.25">
      <c r="A250" s="4">
        <v>249</v>
      </c>
      <c r="B250" s="5">
        <v>44940</v>
      </c>
      <c r="C250" s="6" t="s">
        <v>9</v>
      </c>
      <c r="D250" s="6" t="s">
        <v>14</v>
      </c>
      <c r="E250" s="5">
        <f t="shared" si="9"/>
        <v>45000</v>
      </c>
      <c r="F250" s="7">
        <v>5060</v>
      </c>
      <c r="G250" s="8">
        <f t="shared" si="10"/>
        <v>912.45901639344265</v>
      </c>
      <c r="H250" s="8">
        <f t="shared" si="11"/>
        <v>4147.5409836065573</v>
      </c>
    </row>
    <row r="251" spans="1:8" x14ac:dyDescent="0.25">
      <c r="A251" s="4">
        <v>250</v>
      </c>
      <c r="B251" s="5">
        <v>44936</v>
      </c>
      <c r="C251" s="6" t="s">
        <v>8</v>
      </c>
      <c r="D251" s="6" t="s">
        <v>12</v>
      </c>
      <c r="E251" s="5">
        <f t="shared" si="9"/>
        <v>44996</v>
      </c>
      <c r="F251" s="7">
        <v>5080</v>
      </c>
      <c r="G251" s="8">
        <f t="shared" si="10"/>
        <v>916.06557377049194</v>
      </c>
      <c r="H251" s="8">
        <f t="shared" si="11"/>
        <v>4163.9344262295081</v>
      </c>
    </row>
    <row r="252" spans="1:8" x14ac:dyDescent="0.25">
      <c r="A252" s="4">
        <v>251</v>
      </c>
      <c r="B252" s="5">
        <v>44941</v>
      </c>
      <c r="C252" s="6" t="s">
        <v>4</v>
      </c>
      <c r="D252" s="6" t="s">
        <v>13</v>
      </c>
      <c r="E252" s="5">
        <f t="shared" si="9"/>
        <v>45001</v>
      </c>
      <c r="F252" s="7">
        <v>5100</v>
      </c>
      <c r="G252" s="8">
        <f t="shared" si="10"/>
        <v>919.67213114754122</v>
      </c>
      <c r="H252" s="8">
        <f t="shared" si="11"/>
        <v>4180.3278688524588</v>
      </c>
    </row>
    <row r="253" spans="1:8" x14ac:dyDescent="0.25">
      <c r="A253" s="4">
        <v>252</v>
      </c>
      <c r="B253" s="5">
        <v>44932</v>
      </c>
      <c r="C253" s="6" t="s">
        <v>5</v>
      </c>
      <c r="D253" s="6" t="s">
        <v>13</v>
      </c>
      <c r="E253" s="5">
        <f t="shared" si="9"/>
        <v>44992</v>
      </c>
      <c r="F253" s="7">
        <v>5120</v>
      </c>
      <c r="G253" s="8">
        <f t="shared" si="10"/>
        <v>923.27868852459051</v>
      </c>
      <c r="H253" s="8">
        <f t="shared" si="11"/>
        <v>4196.7213114754095</v>
      </c>
    </row>
    <row r="254" spans="1:8" x14ac:dyDescent="0.25">
      <c r="A254" s="4">
        <v>253</v>
      </c>
      <c r="B254" s="5">
        <v>44931</v>
      </c>
      <c r="C254" s="6" t="s">
        <v>8</v>
      </c>
      <c r="D254" s="6" t="s">
        <v>12</v>
      </c>
      <c r="E254" s="5">
        <f t="shared" si="9"/>
        <v>44991</v>
      </c>
      <c r="F254" s="7">
        <v>5140</v>
      </c>
      <c r="G254" s="8">
        <f t="shared" si="10"/>
        <v>926.88524590163888</v>
      </c>
      <c r="H254" s="8">
        <f t="shared" si="11"/>
        <v>4213.1147540983611</v>
      </c>
    </row>
    <row r="255" spans="1:8" x14ac:dyDescent="0.25">
      <c r="A255" s="4">
        <v>254</v>
      </c>
      <c r="B255" s="5">
        <v>44940</v>
      </c>
      <c r="C255" s="6" t="s">
        <v>9</v>
      </c>
      <c r="D255" s="6" t="s">
        <v>13</v>
      </c>
      <c r="E255" s="5">
        <f t="shared" si="9"/>
        <v>45000</v>
      </c>
      <c r="F255" s="7">
        <v>5160</v>
      </c>
      <c r="G255" s="8">
        <f t="shared" si="10"/>
        <v>930.49180327868817</v>
      </c>
      <c r="H255" s="8">
        <f t="shared" si="11"/>
        <v>4229.5081967213118</v>
      </c>
    </row>
    <row r="256" spans="1:8" x14ac:dyDescent="0.25">
      <c r="A256" s="4">
        <v>255</v>
      </c>
      <c r="B256" s="5">
        <v>44933</v>
      </c>
      <c r="C256" s="6" t="s">
        <v>10</v>
      </c>
      <c r="D256" s="6" t="s">
        <v>14</v>
      </c>
      <c r="E256" s="5">
        <f t="shared" si="9"/>
        <v>44993</v>
      </c>
      <c r="F256" s="7">
        <v>5180</v>
      </c>
      <c r="G256" s="8">
        <f t="shared" si="10"/>
        <v>934.09836065573745</v>
      </c>
      <c r="H256" s="8">
        <f t="shared" si="11"/>
        <v>4245.9016393442625</v>
      </c>
    </row>
    <row r="257" spans="1:8" x14ac:dyDescent="0.25">
      <c r="A257" s="4">
        <v>256</v>
      </c>
      <c r="B257" s="5">
        <v>44940</v>
      </c>
      <c r="C257" s="6" t="s">
        <v>3</v>
      </c>
      <c r="D257" s="6" t="s">
        <v>15</v>
      </c>
      <c r="E257" s="5">
        <f t="shared" si="9"/>
        <v>45000</v>
      </c>
      <c r="F257" s="7">
        <v>5200</v>
      </c>
      <c r="G257" s="8">
        <f t="shared" si="10"/>
        <v>937.70491803278674</v>
      </c>
      <c r="H257" s="8">
        <f t="shared" si="11"/>
        <v>4262.2950819672133</v>
      </c>
    </row>
    <row r="258" spans="1:8" x14ac:dyDescent="0.25">
      <c r="A258" s="4">
        <v>257</v>
      </c>
      <c r="B258" s="5">
        <v>44940</v>
      </c>
      <c r="C258" s="6" t="s">
        <v>4</v>
      </c>
      <c r="D258" s="6" t="s">
        <v>13</v>
      </c>
      <c r="E258" s="5">
        <f t="shared" si="9"/>
        <v>45000</v>
      </c>
      <c r="F258" s="7">
        <v>5220</v>
      </c>
      <c r="G258" s="8">
        <f t="shared" si="10"/>
        <v>941.31147540983602</v>
      </c>
      <c r="H258" s="8">
        <f t="shared" si="11"/>
        <v>4278.688524590164</v>
      </c>
    </row>
    <row r="259" spans="1:8" x14ac:dyDescent="0.25">
      <c r="A259" s="4">
        <v>258</v>
      </c>
      <c r="B259" s="5">
        <v>44940</v>
      </c>
      <c r="C259" s="6" t="s">
        <v>5</v>
      </c>
      <c r="D259" s="6" t="s">
        <v>13</v>
      </c>
      <c r="E259" s="5">
        <f t="shared" ref="E259:E322" si="12">B259+60</f>
        <v>45000</v>
      </c>
      <c r="F259" s="7">
        <v>5240</v>
      </c>
      <c r="G259" s="8">
        <f t="shared" ref="G259:G322" si="13">F259-(F259/(1+22%))</f>
        <v>944.91803278688531</v>
      </c>
      <c r="H259" s="8">
        <f t="shared" ref="H259:H322" si="14">F259-G259</f>
        <v>4295.0819672131147</v>
      </c>
    </row>
    <row r="260" spans="1:8" x14ac:dyDescent="0.25">
      <c r="A260" s="4">
        <v>259</v>
      </c>
      <c r="B260" s="5">
        <v>44930</v>
      </c>
      <c r="C260" s="6" t="s">
        <v>6</v>
      </c>
      <c r="D260" s="6" t="s">
        <v>15</v>
      </c>
      <c r="E260" s="5">
        <f t="shared" si="12"/>
        <v>44990</v>
      </c>
      <c r="F260" s="7">
        <v>5260</v>
      </c>
      <c r="G260" s="8">
        <f t="shared" si="13"/>
        <v>948.52459016393459</v>
      </c>
      <c r="H260" s="8">
        <f t="shared" si="14"/>
        <v>4311.4754098360654</v>
      </c>
    </row>
    <row r="261" spans="1:8" x14ac:dyDescent="0.25">
      <c r="A261" s="4">
        <v>260</v>
      </c>
      <c r="B261" s="5">
        <v>44932</v>
      </c>
      <c r="C261" s="6" t="s">
        <v>3</v>
      </c>
      <c r="D261" s="6" t="s">
        <v>12</v>
      </c>
      <c r="E261" s="5">
        <f t="shared" si="12"/>
        <v>44992</v>
      </c>
      <c r="F261" s="7">
        <v>5280</v>
      </c>
      <c r="G261" s="8">
        <f t="shared" si="13"/>
        <v>952.13114754098387</v>
      </c>
      <c r="H261" s="8">
        <f t="shared" si="14"/>
        <v>4327.8688524590161</v>
      </c>
    </row>
    <row r="262" spans="1:8" x14ac:dyDescent="0.25">
      <c r="A262" s="4">
        <v>261</v>
      </c>
      <c r="B262" s="5">
        <v>44937</v>
      </c>
      <c r="C262" s="6" t="s">
        <v>7</v>
      </c>
      <c r="D262" s="6" t="s">
        <v>14</v>
      </c>
      <c r="E262" s="5">
        <f t="shared" si="12"/>
        <v>44997</v>
      </c>
      <c r="F262" s="7">
        <v>5300</v>
      </c>
      <c r="G262" s="8">
        <f t="shared" si="13"/>
        <v>955.73770491803225</v>
      </c>
      <c r="H262" s="8">
        <f t="shared" si="14"/>
        <v>4344.2622950819677</v>
      </c>
    </row>
    <row r="263" spans="1:8" x14ac:dyDescent="0.25">
      <c r="A263" s="4">
        <v>262</v>
      </c>
      <c r="B263" s="5">
        <v>44938</v>
      </c>
      <c r="C263" s="6" t="s">
        <v>3</v>
      </c>
      <c r="D263" s="6" t="s">
        <v>14</v>
      </c>
      <c r="E263" s="5">
        <f t="shared" si="12"/>
        <v>44998</v>
      </c>
      <c r="F263" s="7">
        <v>5320</v>
      </c>
      <c r="G263" s="8">
        <f t="shared" si="13"/>
        <v>959.34426229508153</v>
      </c>
      <c r="H263" s="8">
        <f t="shared" si="14"/>
        <v>4360.6557377049185</v>
      </c>
    </row>
    <row r="264" spans="1:8" x14ac:dyDescent="0.25">
      <c r="A264" s="4">
        <v>263</v>
      </c>
      <c r="B264" s="5">
        <v>44937</v>
      </c>
      <c r="C264" s="6" t="s">
        <v>6</v>
      </c>
      <c r="D264" s="6" t="s">
        <v>14</v>
      </c>
      <c r="E264" s="5">
        <f t="shared" si="12"/>
        <v>44997</v>
      </c>
      <c r="F264" s="7">
        <v>5340</v>
      </c>
      <c r="G264" s="8">
        <f t="shared" si="13"/>
        <v>962.95081967213082</v>
      </c>
      <c r="H264" s="8">
        <f t="shared" si="14"/>
        <v>4377.0491803278692</v>
      </c>
    </row>
    <row r="265" spans="1:8" x14ac:dyDescent="0.25">
      <c r="A265" s="4">
        <v>264</v>
      </c>
      <c r="B265" s="5">
        <v>44932</v>
      </c>
      <c r="C265" s="6" t="s">
        <v>8</v>
      </c>
      <c r="D265" s="6" t="s">
        <v>12</v>
      </c>
      <c r="E265" s="5">
        <f t="shared" si="12"/>
        <v>44992</v>
      </c>
      <c r="F265" s="7">
        <v>5360</v>
      </c>
      <c r="G265" s="8">
        <f t="shared" si="13"/>
        <v>966.5573770491801</v>
      </c>
      <c r="H265" s="8">
        <f t="shared" si="14"/>
        <v>4393.4426229508199</v>
      </c>
    </row>
    <row r="266" spans="1:8" x14ac:dyDescent="0.25">
      <c r="A266" s="4">
        <v>265</v>
      </c>
      <c r="B266" s="5">
        <v>44929</v>
      </c>
      <c r="C266" s="6" t="s">
        <v>9</v>
      </c>
      <c r="D266" s="6" t="s">
        <v>13</v>
      </c>
      <c r="E266" s="5">
        <f t="shared" si="12"/>
        <v>44989</v>
      </c>
      <c r="F266" s="7">
        <v>5380</v>
      </c>
      <c r="G266" s="8">
        <f t="shared" si="13"/>
        <v>970.16393442622939</v>
      </c>
      <c r="H266" s="8">
        <f t="shared" si="14"/>
        <v>4409.8360655737706</v>
      </c>
    </row>
    <row r="267" spans="1:8" x14ac:dyDescent="0.25">
      <c r="A267" s="4">
        <v>266</v>
      </c>
      <c r="B267" s="5">
        <v>44935</v>
      </c>
      <c r="C267" s="6" t="s">
        <v>9</v>
      </c>
      <c r="D267" s="6" t="s">
        <v>13</v>
      </c>
      <c r="E267" s="5">
        <f t="shared" si="12"/>
        <v>44995</v>
      </c>
      <c r="F267" s="7">
        <v>5400</v>
      </c>
      <c r="G267" s="8">
        <f t="shared" si="13"/>
        <v>973.77049180327867</v>
      </c>
      <c r="H267" s="8">
        <f t="shared" si="14"/>
        <v>4426.2295081967213</v>
      </c>
    </row>
    <row r="268" spans="1:8" x14ac:dyDescent="0.25">
      <c r="A268" s="4">
        <v>267</v>
      </c>
      <c r="B268" s="5">
        <v>44932</v>
      </c>
      <c r="C268" s="6" t="s">
        <v>8</v>
      </c>
      <c r="D268" s="6" t="s">
        <v>12</v>
      </c>
      <c r="E268" s="5">
        <f t="shared" si="12"/>
        <v>44992</v>
      </c>
      <c r="F268" s="7">
        <v>5420</v>
      </c>
      <c r="G268" s="8">
        <f t="shared" si="13"/>
        <v>977.37704918032796</v>
      </c>
      <c r="H268" s="8">
        <f t="shared" si="14"/>
        <v>4442.622950819672</v>
      </c>
    </row>
    <row r="269" spans="1:8" x14ac:dyDescent="0.25">
      <c r="A269" s="4">
        <v>268</v>
      </c>
      <c r="B269" s="5">
        <v>44935</v>
      </c>
      <c r="C269" s="6" t="s">
        <v>4</v>
      </c>
      <c r="D269" s="6" t="s">
        <v>13</v>
      </c>
      <c r="E269" s="5">
        <f t="shared" si="12"/>
        <v>44995</v>
      </c>
      <c r="F269" s="7">
        <v>5440</v>
      </c>
      <c r="G269" s="8">
        <f t="shared" si="13"/>
        <v>980.98360655737724</v>
      </c>
      <c r="H269" s="8">
        <f t="shared" si="14"/>
        <v>4459.0163934426228</v>
      </c>
    </row>
    <row r="270" spans="1:8" x14ac:dyDescent="0.25">
      <c r="A270" s="4">
        <v>269</v>
      </c>
      <c r="B270" s="5">
        <v>44933</v>
      </c>
      <c r="C270" s="6" t="s">
        <v>5</v>
      </c>
      <c r="D270" s="6" t="s">
        <v>14</v>
      </c>
      <c r="E270" s="5">
        <f t="shared" si="12"/>
        <v>44993</v>
      </c>
      <c r="F270" s="7">
        <v>5460</v>
      </c>
      <c r="G270" s="8">
        <f t="shared" si="13"/>
        <v>984.59016393442653</v>
      </c>
      <c r="H270" s="8">
        <f t="shared" si="14"/>
        <v>4475.4098360655735</v>
      </c>
    </row>
    <row r="271" spans="1:8" x14ac:dyDescent="0.25">
      <c r="A271" s="4">
        <v>270</v>
      </c>
      <c r="B271" s="5">
        <v>44941</v>
      </c>
      <c r="C271" s="6" t="s">
        <v>8</v>
      </c>
      <c r="D271" s="6" t="s">
        <v>15</v>
      </c>
      <c r="E271" s="5">
        <f t="shared" si="12"/>
        <v>45001</v>
      </c>
      <c r="F271" s="7">
        <v>5480</v>
      </c>
      <c r="G271" s="8">
        <f t="shared" si="13"/>
        <v>988.1967213114749</v>
      </c>
      <c r="H271" s="8">
        <f t="shared" si="14"/>
        <v>4491.8032786885251</v>
      </c>
    </row>
    <row r="272" spans="1:8" x14ac:dyDescent="0.25">
      <c r="A272" s="4">
        <v>271</v>
      </c>
      <c r="B272" s="5">
        <v>44943</v>
      </c>
      <c r="C272" s="6" t="s">
        <v>9</v>
      </c>
      <c r="D272" s="6" t="s">
        <v>13</v>
      </c>
      <c r="E272" s="5">
        <f t="shared" si="12"/>
        <v>45003</v>
      </c>
      <c r="F272" s="7">
        <v>5500</v>
      </c>
      <c r="G272" s="8">
        <f t="shared" si="13"/>
        <v>991.80327868852419</v>
      </c>
      <c r="H272" s="8">
        <f t="shared" si="14"/>
        <v>4508.1967213114758</v>
      </c>
    </row>
    <row r="273" spans="1:8" x14ac:dyDescent="0.25">
      <c r="A273" s="4">
        <v>272</v>
      </c>
      <c r="B273" s="5">
        <v>44931</v>
      </c>
      <c r="C273" s="6" t="s">
        <v>10</v>
      </c>
      <c r="D273" s="6" t="s">
        <v>13</v>
      </c>
      <c r="E273" s="5">
        <f t="shared" si="12"/>
        <v>44991</v>
      </c>
      <c r="F273" s="7">
        <v>5520</v>
      </c>
      <c r="G273" s="8">
        <f t="shared" si="13"/>
        <v>995.40983606557347</v>
      </c>
      <c r="H273" s="8">
        <f t="shared" si="14"/>
        <v>4524.5901639344265</v>
      </c>
    </row>
    <row r="274" spans="1:8" x14ac:dyDescent="0.25">
      <c r="A274" s="4">
        <v>273</v>
      </c>
      <c r="B274" s="5">
        <v>44938</v>
      </c>
      <c r="C274" s="6" t="s">
        <v>3</v>
      </c>
      <c r="D274" s="6" t="s">
        <v>15</v>
      </c>
      <c r="E274" s="5">
        <f t="shared" si="12"/>
        <v>44998</v>
      </c>
      <c r="F274" s="7">
        <v>5540</v>
      </c>
      <c r="G274" s="8">
        <f t="shared" si="13"/>
        <v>999.01639344262276</v>
      </c>
      <c r="H274" s="8">
        <f t="shared" si="14"/>
        <v>4540.9836065573772</v>
      </c>
    </row>
    <row r="275" spans="1:8" x14ac:dyDescent="0.25">
      <c r="A275" s="4">
        <v>274</v>
      </c>
      <c r="B275" s="5">
        <v>44928</v>
      </c>
      <c r="C275" s="6" t="s">
        <v>4</v>
      </c>
      <c r="D275" s="6" t="s">
        <v>12</v>
      </c>
      <c r="E275" s="5">
        <f t="shared" si="12"/>
        <v>44988</v>
      </c>
      <c r="F275" s="7">
        <v>5560</v>
      </c>
      <c r="G275" s="8">
        <f t="shared" si="13"/>
        <v>1002.622950819672</v>
      </c>
      <c r="H275" s="8">
        <f t="shared" si="14"/>
        <v>4557.377049180328</v>
      </c>
    </row>
    <row r="276" spans="1:8" x14ac:dyDescent="0.25">
      <c r="A276" s="4">
        <v>275</v>
      </c>
      <c r="B276" s="5">
        <v>44928</v>
      </c>
      <c r="C276" s="6" t="s">
        <v>5</v>
      </c>
      <c r="D276" s="6" t="s">
        <v>14</v>
      </c>
      <c r="E276" s="5">
        <f t="shared" si="12"/>
        <v>44988</v>
      </c>
      <c r="F276" s="7">
        <v>5580</v>
      </c>
      <c r="G276" s="8">
        <f t="shared" si="13"/>
        <v>1006.2295081967213</v>
      </c>
      <c r="H276" s="8">
        <f t="shared" si="14"/>
        <v>4573.7704918032787</v>
      </c>
    </row>
    <row r="277" spans="1:8" x14ac:dyDescent="0.25">
      <c r="A277" s="4">
        <v>276</v>
      </c>
      <c r="B277" s="5">
        <v>44933</v>
      </c>
      <c r="C277" s="6" t="s">
        <v>6</v>
      </c>
      <c r="D277" s="6" t="s">
        <v>14</v>
      </c>
      <c r="E277" s="5">
        <f t="shared" si="12"/>
        <v>44993</v>
      </c>
      <c r="F277" s="7">
        <v>5600</v>
      </c>
      <c r="G277" s="8">
        <f t="shared" si="13"/>
        <v>1009.8360655737706</v>
      </c>
      <c r="H277" s="8">
        <f t="shared" si="14"/>
        <v>4590.1639344262294</v>
      </c>
    </row>
    <row r="278" spans="1:8" x14ac:dyDescent="0.25">
      <c r="A278" s="4">
        <v>277</v>
      </c>
      <c r="B278" s="5">
        <v>44939</v>
      </c>
      <c r="C278" s="6" t="s">
        <v>3</v>
      </c>
      <c r="D278" s="6" t="s">
        <v>14</v>
      </c>
      <c r="E278" s="5">
        <f t="shared" si="12"/>
        <v>44999</v>
      </c>
      <c r="F278" s="7">
        <v>5620</v>
      </c>
      <c r="G278" s="8">
        <f t="shared" si="13"/>
        <v>1013.4426229508199</v>
      </c>
      <c r="H278" s="8">
        <f t="shared" si="14"/>
        <v>4606.5573770491801</v>
      </c>
    </row>
    <row r="279" spans="1:8" x14ac:dyDescent="0.25">
      <c r="A279" s="4">
        <v>278</v>
      </c>
      <c r="B279" s="5">
        <v>44935</v>
      </c>
      <c r="C279" s="6" t="s">
        <v>7</v>
      </c>
      <c r="D279" s="6" t="s">
        <v>12</v>
      </c>
      <c r="E279" s="5">
        <f t="shared" si="12"/>
        <v>44995</v>
      </c>
      <c r="F279" s="7">
        <v>5640</v>
      </c>
      <c r="G279" s="8">
        <f t="shared" si="13"/>
        <v>1017.0491803278692</v>
      </c>
      <c r="H279" s="8">
        <f t="shared" si="14"/>
        <v>4622.9508196721308</v>
      </c>
    </row>
    <row r="280" spans="1:8" x14ac:dyDescent="0.25">
      <c r="A280" s="4">
        <v>279</v>
      </c>
      <c r="B280" s="5">
        <v>44942</v>
      </c>
      <c r="C280" s="6" t="s">
        <v>3</v>
      </c>
      <c r="D280" s="6" t="s">
        <v>13</v>
      </c>
      <c r="E280" s="5">
        <f t="shared" si="12"/>
        <v>45002</v>
      </c>
      <c r="F280" s="7">
        <v>5660</v>
      </c>
      <c r="G280" s="8">
        <f t="shared" si="13"/>
        <v>1020.6557377049176</v>
      </c>
      <c r="H280" s="8">
        <f t="shared" si="14"/>
        <v>4639.3442622950824</v>
      </c>
    </row>
    <row r="281" spans="1:8" x14ac:dyDescent="0.25">
      <c r="A281" s="4">
        <v>280</v>
      </c>
      <c r="B281" s="5">
        <v>44935</v>
      </c>
      <c r="C281" s="6" t="s">
        <v>6</v>
      </c>
      <c r="D281" s="6" t="s">
        <v>13</v>
      </c>
      <c r="E281" s="5">
        <f t="shared" si="12"/>
        <v>44995</v>
      </c>
      <c r="F281" s="7">
        <v>5680</v>
      </c>
      <c r="G281" s="8">
        <f t="shared" si="13"/>
        <v>1024.2622950819668</v>
      </c>
      <c r="H281" s="8">
        <f t="shared" si="14"/>
        <v>4655.7377049180332</v>
      </c>
    </row>
    <row r="282" spans="1:8" x14ac:dyDescent="0.25">
      <c r="A282" s="4">
        <v>281</v>
      </c>
      <c r="B282" s="5">
        <v>44927</v>
      </c>
      <c r="C282" s="6" t="s">
        <v>8</v>
      </c>
      <c r="D282" s="6" t="s">
        <v>12</v>
      </c>
      <c r="E282" s="5">
        <f t="shared" si="12"/>
        <v>44987</v>
      </c>
      <c r="F282" s="7">
        <v>5700</v>
      </c>
      <c r="G282" s="8">
        <f t="shared" si="13"/>
        <v>1027.8688524590161</v>
      </c>
      <c r="H282" s="8">
        <f t="shared" si="14"/>
        <v>4672.1311475409839</v>
      </c>
    </row>
    <row r="283" spans="1:8" x14ac:dyDescent="0.25">
      <c r="A283" s="4">
        <v>282</v>
      </c>
      <c r="B283" s="5">
        <v>44930</v>
      </c>
      <c r="C283" s="6" t="s">
        <v>9</v>
      </c>
      <c r="D283" s="6" t="s">
        <v>13</v>
      </c>
      <c r="E283" s="5">
        <f t="shared" si="12"/>
        <v>44990</v>
      </c>
      <c r="F283" s="7">
        <v>5720</v>
      </c>
      <c r="G283" s="8">
        <f t="shared" si="13"/>
        <v>1031.4754098360654</v>
      </c>
      <c r="H283" s="8">
        <f t="shared" si="14"/>
        <v>4688.5245901639346</v>
      </c>
    </row>
    <row r="284" spans="1:8" x14ac:dyDescent="0.25">
      <c r="A284" s="4">
        <v>283</v>
      </c>
      <c r="B284" s="5">
        <v>44939</v>
      </c>
      <c r="C284" s="6" t="s">
        <v>9</v>
      </c>
      <c r="D284" s="6" t="s">
        <v>14</v>
      </c>
      <c r="E284" s="5">
        <f t="shared" si="12"/>
        <v>44999</v>
      </c>
      <c r="F284" s="7">
        <v>5740</v>
      </c>
      <c r="G284" s="8">
        <f t="shared" si="13"/>
        <v>1035.0819672131147</v>
      </c>
      <c r="H284" s="8">
        <f t="shared" si="14"/>
        <v>4704.9180327868853</v>
      </c>
    </row>
    <row r="285" spans="1:8" x14ac:dyDescent="0.25">
      <c r="A285" s="4">
        <v>284</v>
      </c>
      <c r="B285" s="5">
        <v>44930</v>
      </c>
      <c r="C285" s="6" t="s">
        <v>8</v>
      </c>
      <c r="D285" s="6" t="s">
        <v>15</v>
      </c>
      <c r="E285" s="5">
        <f t="shared" si="12"/>
        <v>44990</v>
      </c>
      <c r="F285" s="7">
        <v>5760</v>
      </c>
      <c r="G285" s="8">
        <f t="shared" si="13"/>
        <v>1038.688524590164</v>
      </c>
      <c r="H285" s="8">
        <f t="shared" si="14"/>
        <v>4721.311475409836</v>
      </c>
    </row>
    <row r="286" spans="1:8" x14ac:dyDescent="0.25">
      <c r="A286" s="4">
        <v>285</v>
      </c>
      <c r="B286" s="5">
        <v>44940</v>
      </c>
      <c r="C286" s="6" t="s">
        <v>4</v>
      </c>
      <c r="D286" s="6" t="s">
        <v>13</v>
      </c>
      <c r="E286" s="5">
        <f t="shared" si="12"/>
        <v>45000</v>
      </c>
      <c r="F286" s="7">
        <v>5780</v>
      </c>
      <c r="G286" s="8">
        <f t="shared" si="13"/>
        <v>1042.2950819672133</v>
      </c>
      <c r="H286" s="8">
        <f t="shared" si="14"/>
        <v>4737.7049180327867</v>
      </c>
    </row>
    <row r="287" spans="1:8" x14ac:dyDescent="0.25">
      <c r="A287" s="4">
        <v>286</v>
      </c>
      <c r="B287" s="5">
        <v>44934</v>
      </c>
      <c r="C287" s="6" t="s">
        <v>5</v>
      </c>
      <c r="D287" s="6" t="s">
        <v>13</v>
      </c>
      <c r="E287" s="5">
        <f t="shared" si="12"/>
        <v>44994</v>
      </c>
      <c r="F287" s="7">
        <v>5800</v>
      </c>
      <c r="G287" s="8">
        <f t="shared" si="13"/>
        <v>1045.9016393442625</v>
      </c>
      <c r="H287" s="8">
        <f t="shared" si="14"/>
        <v>4754.0983606557375</v>
      </c>
    </row>
    <row r="288" spans="1:8" x14ac:dyDescent="0.25">
      <c r="A288" s="4">
        <v>287</v>
      </c>
      <c r="B288" s="5">
        <v>44939</v>
      </c>
      <c r="C288" s="6" t="s">
        <v>8</v>
      </c>
      <c r="D288" s="6" t="s">
        <v>15</v>
      </c>
      <c r="E288" s="5">
        <f t="shared" si="12"/>
        <v>44999</v>
      </c>
      <c r="F288" s="7">
        <v>5820</v>
      </c>
      <c r="G288" s="8">
        <f t="shared" si="13"/>
        <v>1049.5081967213109</v>
      </c>
      <c r="H288" s="8">
        <f t="shared" si="14"/>
        <v>4770.4918032786891</v>
      </c>
    </row>
    <row r="289" spans="1:8" x14ac:dyDescent="0.25">
      <c r="A289" s="4">
        <v>288</v>
      </c>
      <c r="B289" s="5">
        <v>44939</v>
      </c>
      <c r="C289" s="6" t="s">
        <v>9</v>
      </c>
      <c r="D289" s="6" t="s">
        <v>12</v>
      </c>
      <c r="E289" s="5">
        <f t="shared" si="12"/>
        <v>44999</v>
      </c>
      <c r="F289" s="7">
        <v>5840</v>
      </c>
      <c r="G289" s="8">
        <f t="shared" si="13"/>
        <v>1053.1147540983602</v>
      </c>
      <c r="H289" s="8">
        <f t="shared" si="14"/>
        <v>4786.8852459016398</v>
      </c>
    </row>
    <row r="290" spans="1:8" x14ac:dyDescent="0.25">
      <c r="A290" s="4">
        <v>289</v>
      </c>
      <c r="B290" s="5">
        <v>44934</v>
      </c>
      <c r="C290" s="6" t="s">
        <v>10</v>
      </c>
      <c r="D290" s="6" t="s">
        <v>14</v>
      </c>
      <c r="E290" s="5">
        <f t="shared" si="12"/>
        <v>44994</v>
      </c>
      <c r="F290" s="7">
        <v>5860</v>
      </c>
      <c r="G290" s="8">
        <f t="shared" si="13"/>
        <v>1056.7213114754095</v>
      </c>
      <c r="H290" s="8">
        <f t="shared" si="14"/>
        <v>4803.2786885245905</v>
      </c>
    </row>
    <row r="291" spans="1:8" x14ac:dyDescent="0.25">
      <c r="A291" s="4">
        <v>290</v>
      </c>
      <c r="B291" s="5">
        <v>44936</v>
      </c>
      <c r="C291" s="6" t="s">
        <v>3</v>
      </c>
      <c r="D291" s="6" t="s">
        <v>14</v>
      </c>
      <c r="E291" s="5">
        <f t="shared" si="12"/>
        <v>44996</v>
      </c>
      <c r="F291" s="7">
        <v>5880</v>
      </c>
      <c r="G291" s="8">
        <f t="shared" si="13"/>
        <v>1060.3278688524588</v>
      </c>
      <c r="H291" s="8">
        <f t="shared" si="14"/>
        <v>4819.6721311475412</v>
      </c>
    </row>
    <row r="292" spans="1:8" x14ac:dyDescent="0.25">
      <c r="A292" s="4">
        <v>291</v>
      </c>
      <c r="B292" s="5">
        <v>44937</v>
      </c>
      <c r="C292" s="6" t="s">
        <v>4</v>
      </c>
      <c r="D292" s="6" t="s">
        <v>14</v>
      </c>
      <c r="E292" s="5">
        <f t="shared" si="12"/>
        <v>44997</v>
      </c>
      <c r="F292" s="7">
        <v>5900</v>
      </c>
      <c r="G292" s="8">
        <f t="shared" si="13"/>
        <v>1063.9344262295081</v>
      </c>
      <c r="H292" s="8">
        <f t="shared" si="14"/>
        <v>4836.0655737704919</v>
      </c>
    </row>
    <row r="293" spans="1:8" x14ac:dyDescent="0.25">
      <c r="A293" s="4">
        <v>292</v>
      </c>
      <c r="B293" s="5">
        <v>44941</v>
      </c>
      <c r="C293" s="6" t="s">
        <v>5</v>
      </c>
      <c r="D293" s="6" t="s">
        <v>12</v>
      </c>
      <c r="E293" s="5">
        <f t="shared" si="12"/>
        <v>45001</v>
      </c>
      <c r="F293" s="7">
        <v>5920</v>
      </c>
      <c r="G293" s="8">
        <f t="shared" si="13"/>
        <v>1067.5409836065573</v>
      </c>
      <c r="H293" s="8">
        <f t="shared" si="14"/>
        <v>4852.4590163934427</v>
      </c>
    </row>
    <row r="294" spans="1:8" x14ac:dyDescent="0.25">
      <c r="A294" s="4">
        <v>293</v>
      </c>
      <c r="B294" s="5">
        <v>44940</v>
      </c>
      <c r="C294" s="6" t="s">
        <v>6</v>
      </c>
      <c r="D294" s="6" t="s">
        <v>13</v>
      </c>
      <c r="E294" s="5">
        <f t="shared" si="12"/>
        <v>45000</v>
      </c>
      <c r="F294" s="7">
        <v>5940</v>
      </c>
      <c r="G294" s="8">
        <f t="shared" si="13"/>
        <v>1071.1475409836066</v>
      </c>
      <c r="H294" s="8">
        <f t="shared" si="14"/>
        <v>4868.8524590163934</v>
      </c>
    </row>
    <row r="295" spans="1:8" x14ac:dyDescent="0.25">
      <c r="A295" s="4">
        <v>294</v>
      </c>
      <c r="B295" s="5">
        <v>44929</v>
      </c>
      <c r="C295" s="6" t="s">
        <v>3</v>
      </c>
      <c r="D295" s="6" t="s">
        <v>13</v>
      </c>
      <c r="E295" s="5">
        <f t="shared" si="12"/>
        <v>44989</v>
      </c>
      <c r="F295" s="7">
        <v>5960</v>
      </c>
      <c r="G295" s="8">
        <f t="shared" si="13"/>
        <v>1074.7540983606559</v>
      </c>
      <c r="H295" s="8">
        <f t="shared" si="14"/>
        <v>4885.2459016393441</v>
      </c>
    </row>
    <row r="296" spans="1:8" x14ac:dyDescent="0.25">
      <c r="A296" s="4">
        <v>295</v>
      </c>
      <c r="B296" s="5">
        <v>44932</v>
      </c>
      <c r="C296" s="6" t="s">
        <v>7</v>
      </c>
      <c r="D296" s="6" t="s">
        <v>12</v>
      </c>
      <c r="E296" s="5">
        <f t="shared" si="12"/>
        <v>44992</v>
      </c>
      <c r="F296" s="7">
        <v>300</v>
      </c>
      <c r="G296" s="8">
        <f t="shared" si="13"/>
        <v>54.098360655737707</v>
      </c>
      <c r="H296" s="8">
        <f t="shared" si="14"/>
        <v>245.90163934426229</v>
      </c>
    </row>
    <row r="297" spans="1:8" x14ac:dyDescent="0.25">
      <c r="A297" s="4">
        <v>296</v>
      </c>
      <c r="B297" s="5">
        <v>44930</v>
      </c>
      <c r="C297" s="6" t="s">
        <v>3</v>
      </c>
      <c r="D297" s="6" t="s">
        <v>13</v>
      </c>
      <c r="E297" s="5">
        <f t="shared" si="12"/>
        <v>44990</v>
      </c>
      <c r="F297" s="7">
        <v>500</v>
      </c>
      <c r="G297" s="8">
        <f t="shared" si="13"/>
        <v>90.163934426229503</v>
      </c>
      <c r="H297" s="8">
        <f t="shared" si="14"/>
        <v>409.8360655737705</v>
      </c>
    </row>
    <row r="298" spans="1:8" x14ac:dyDescent="0.25">
      <c r="A298" s="4">
        <v>297</v>
      </c>
      <c r="B298" s="5">
        <v>44942</v>
      </c>
      <c r="C298" s="6" t="s">
        <v>6</v>
      </c>
      <c r="D298" s="6" t="s">
        <v>14</v>
      </c>
      <c r="E298" s="5">
        <f t="shared" si="12"/>
        <v>45002</v>
      </c>
      <c r="F298" s="7">
        <v>700</v>
      </c>
      <c r="G298" s="8">
        <f t="shared" si="13"/>
        <v>126.22950819672133</v>
      </c>
      <c r="H298" s="8">
        <f t="shared" si="14"/>
        <v>573.77049180327867</v>
      </c>
    </row>
    <row r="299" spans="1:8" x14ac:dyDescent="0.25">
      <c r="A299" s="4">
        <v>298</v>
      </c>
      <c r="B299" s="5">
        <v>44937</v>
      </c>
      <c r="C299" s="6" t="s">
        <v>8</v>
      </c>
      <c r="D299" s="6" t="s">
        <v>15</v>
      </c>
      <c r="E299" s="5">
        <f t="shared" si="12"/>
        <v>44997</v>
      </c>
      <c r="F299" s="7">
        <v>900</v>
      </c>
      <c r="G299" s="8">
        <f t="shared" si="13"/>
        <v>162.29508196721315</v>
      </c>
      <c r="H299" s="8">
        <f t="shared" si="14"/>
        <v>737.70491803278685</v>
      </c>
    </row>
    <row r="300" spans="1:8" x14ac:dyDescent="0.25">
      <c r="A300" s="4">
        <v>299</v>
      </c>
      <c r="B300" s="5">
        <v>44938</v>
      </c>
      <c r="C300" s="6" t="s">
        <v>9</v>
      </c>
      <c r="D300" s="6" t="s">
        <v>13</v>
      </c>
      <c r="E300" s="5">
        <f t="shared" si="12"/>
        <v>44998</v>
      </c>
      <c r="F300" s="7">
        <v>1100</v>
      </c>
      <c r="G300" s="8">
        <f t="shared" si="13"/>
        <v>198.36065573770486</v>
      </c>
      <c r="H300" s="8">
        <f t="shared" si="14"/>
        <v>901.63934426229514</v>
      </c>
    </row>
    <row r="301" spans="1:8" x14ac:dyDescent="0.25">
      <c r="A301" s="4">
        <v>300</v>
      </c>
      <c r="B301" s="5">
        <v>44930</v>
      </c>
      <c r="C301" s="6" t="s">
        <v>9</v>
      </c>
      <c r="D301" s="6" t="s">
        <v>13</v>
      </c>
      <c r="E301" s="5">
        <f t="shared" si="12"/>
        <v>44990</v>
      </c>
      <c r="F301" s="7">
        <v>1300</v>
      </c>
      <c r="G301" s="8">
        <f t="shared" si="13"/>
        <v>234.42622950819668</v>
      </c>
      <c r="H301" s="8">
        <f t="shared" si="14"/>
        <v>1065.5737704918033</v>
      </c>
    </row>
    <row r="302" spans="1:8" x14ac:dyDescent="0.25">
      <c r="A302" s="4">
        <v>301</v>
      </c>
      <c r="B302" s="5">
        <v>44940</v>
      </c>
      <c r="C302" s="6" t="s">
        <v>8</v>
      </c>
      <c r="D302" s="6" t="s">
        <v>15</v>
      </c>
      <c r="E302" s="5">
        <f t="shared" si="12"/>
        <v>45000</v>
      </c>
      <c r="F302" s="7">
        <v>1500</v>
      </c>
      <c r="G302" s="8">
        <f t="shared" si="13"/>
        <v>270.49180327868839</v>
      </c>
      <c r="H302" s="8">
        <f t="shared" si="14"/>
        <v>1229.5081967213116</v>
      </c>
    </row>
    <row r="303" spans="1:8" x14ac:dyDescent="0.25">
      <c r="A303" s="4">
        <v>302</v>
      </c>
      <c r="B303" s="5">
        <v>44929</v>
      </c>
      <c r="C303" s="6" t="s">
        <v>4</v>
      </c>
      <c r="D303" s="6" t="s">
        <v>12</v>
      </c>
      <c r="E303" s="5">
        <f t="shared" si="12"/>
        <v>44989</v>
      </c>
      <c r="F303" s="7">
        <v>1700</v>
      </c>
      <c r="G303" s="8">
        <f t="shared" si="13"/>
        <v>306.55737704918033</v>
      </c>
      <c r="H303" s="8">
        <f t="shared" si="14"/>
        <v>1393.4426229508197</v>
      </c>
    </row>
    <row r="304" spans="1:8" x14ac:dyDescent="0.25">
      <c r="A304" s="4">
        <v>303</v>
      </c>
      <c r="B304" s="5">
        <v>44933</v>
      </c>
      <c r="C304" s="6" t="s">
        <v>5</v>
      </c>
      <c r="D304" s="6" t="s">
        <v>14</v>
      </c>
      <c r="E304" s="5">
        <f t="shared" si="12"/>
        <v>44993</v>
      </c>
      <c r="F304" s="7">
        <v>1900</v>
      </c>
      <c r="G304" s="8">
        <f t="shared" si="13"/>
        <v>342.62295081967204</v>
      </c>
      <c r="H304" s="8">
        <f t="shared" si="14"/>
        <v>1557.377049180328</v>
      </c>
    </row>
    <row r="305" spans="1:8" x14ac:dyDescent="0.25">
      <c r="A305" s="4">
        <v>304</v>
      </c>
      <c r="B305" s="5">
        <v>44932</v>
      </c>
      <c r="C305" s="6" t="s">
        <v>8</v>
      </c>
      <c r="D305" s="6" t="s">
        <v>14</v>
      </c>
      <c r="E305" s="5">
        <f t="shared" si="12"/>
        <v>44992</v>
      </c>
      <c r="F305" s="7">
        <v>2100</v>
      </c>
      <c r="G305" s="8">
        <f t="shared" si="13"/>
        <v>378.68852459016398</v>
      </c>
      <c r="H305" s="8">
        <f t="shared" si="14"/>
        <v>1721.311475409836</v>
      </c>
    </row>
    <row r="306" spans="1:8" x14ac:dyDescent="0.25">
      <c r="A306" s="4">
        <v>305</v>
      </c>
      <c r="B306" s="5">
        <v>44943</v>
      </c>
      <c r="C306" s="6" t="s">
        <v>9</v>
      </c>
      <c r="D306" s="6" t="s">
        <v>14</v>
      </c>
      <c r="E306" s="5">
        <f t="shared" si="12"/>
        <v>45003</v>
      </c>
      <c r="F306" s="7">
        <v>2300</v>
      </c>
      <c r="G306" s="8">
        <f t="shared" si="13"/>
        <v>414.75409836065569</v>
      </c>
      <c r="H306" s="8">
        <f t="shared" si="14"/>
        <v>1885.2459016393443</v>
      </c>
    </row>
    <row r="307" spans="1:8" x14ac:dyDescent="0.25">
      <c r="A307" s="4">
        <v>306</v>
      </c>
      <c r="B307" s="5">
        <v>44931</v>
      </c>
      <c r="C307" s="6" t="s">
        <v>10</v>
      </c>
      <c r="D307" s="6" t="s">
        <v>12</v>
      </c>
      <c r="E307" s="5">
        <f t="shared" si="12"/>
        <v>44991</v>
      </c>
      <c r="F307" s="7">
        <v>2500</v>
      </c>
      <c r="G307" s="8">
        <f t="shared" si="13"/>
        <v>450.8196721311474</v>
      </c>
      <c r="H307" s="8">
        <f t="shared" si="14"/>
        <v>2049.1803278688526</v>
      </c>
    </row>
    <row r="308" spans="1:8" x14ac:dyDescent="0.25">
      <c r="A308" s="4">
        <v>307</v>
      </c>
      <c r="B308" s="5">
        <v>44933</v>
      </c>
      <c r="C308" s="6" t="s">
        <v>3</v>
      </c>
      <c r="D308" s="6" t="s">
        <v>13</v>
      </c>
      <c r="E308" s="5">
        <f t="shared" si="12"/>
        <v>44993</v>
      </c>
      <c r="F308" s="7">
        <v>2700</v>
      </c>
      <c r="G308" s="8">
        <f t="shared" si="13"/>
        <v>486.88524590163934</v>
      </c>
      <c r="H308" s="8">
        <f t="shared" si="14"/>
        <v>2213.1147540983607</v>
      </c>
    </row>
    <row r="309" spans="1:8" x14ac:dyDescent="0.25">
      <c r="A309" s="4">
        <v>308</v>
      </c>
      <c r="B309" s="5">
        <v>44932</v>
      </c>
      <c r="C309" s="6" t="s">
        <v>4</v>
      </c>
      <c r="D309" s="6" t="s">
        <v>13</v>
      </c>
      <c r="E309" s="5">
        <f t="shared" si="12"/>
        <v>44992</v>
      </c>
      <c r="F309" s="7">
        <v>2900</v>
      </c>
      <c r="G309" s="8">
        <f t="shared" si="13"/>
        <v>522.95081967213127</v>
      </c>
      <c r="H309" s="8">
        <f t="shared" si="14"/>
        <v>2377.0491803278687</v>
      </c>
    </row>
    <row r="310" spans="1:8" x14ac:dyDescent="0.25">
      <c r="A310" s="4">
        <v>309</v>
      </c>
      <c r="B310" s="5">
        <v>44940</v>
      </c>
      <c r="C310" s="6" t="s">
        <v>5</v>
      </c>
      <c r="D310" s="6" t="s">
        <v>12</v>
      </c>
      <c r="E310" s="5">
        <f t="shared" si="12"/>
        <v>45000</v>
      </c>
      <c r="F310" s="7">
        <v>200</v>
      </c>
      <c r="G310" s="8">
        <f t="shared" si="13"/>
        <v>36.065573770491795</v>
      </c>
      <c r="H310" s="8">
        <f t="shared" si="14"/>
        <v>163.9344262295082</v>
      </c>
    </row>
    <row r="311" spans="1:8" x14ac:dyDescent="0.25">
      <c r="A311" s="4">
        <v>310</v>
      </c>
      <c r="B311" s="5">
        <v>44942</v>
      </c>
      <c r="C311" s="6" t="s">
        <v>6</v>
      </c>
      <c r="D311" s="6" t="s">
        <v>13</v>
      </c>
      <c r="E311" s="5">
        <f t="shared" si="12"/>
        <v>45002</v>
      </c>
      <c r="F311" s="7">
        <v>250</v>
      </c>
      <c r="G311" s="8">
        <f t="shared" si="13"/>
        <v>45.081967213114751</v>
      </c>
      <c r="H311" s="8">
        <f t="shared" si="14"/>
        <v>204.91803278688525</v>
      </c>
    </row>
    <row r="312" spans="1:8" x14ac:dyDescent="0.25">
      <c r="A312" s="4">
        <v>311</v>
      </c>
      <c r="B312" s="5">
        <v>44931</v>
      </c>
      <c r="C312" s="6" t="s">
        <v>3</v>
      </c>
      <c r="D312" s="6" t="s">
        <v>14</v>
      </c>
      <c r="E312" s="5">
        <f t="shared" si="12"/>
        <v>44991</v>
      </c>
      <c r="F312" s="7">
        <v>300</v>
      </c>
      <c r="G312" s="8">
        <f t="shared" si="13"/>
        <v>54.098360655737707</v>
      </c>
      <c r="H312" s="8">
        <f t="shared" si="14"/>
        <v>245.90163934426229</v>
      </c>
    </row>
    <row r="313" spans="1:8" x14ac:dyDescent="0.25">
      <c r="A313" s="4">
        <v>312</v>
      </c>
      <c r="B313" s="5">
        <v>44931</v>
      </c>
      <c r="C313" s="6" t="s">
        <v>7</v>
      </c>
      <c r="D313" s="6" t="s">
        <v>15</v>
      </c>
      <c r="E313" s="5">
        <f t="shared" si="12"/>
        <v>44991</v>
      </c>
      <c r="F313" s="7">
        <v>350</v>
      </c>
      <c r="G313" s="8">
        <f t="shared" si="13"/>
        <v>63.114754098360663</v>
      </c>
      <c r="H313" s="8">
        <f t="shared" si="14"/>
        <v>286.88524590163934</v>
      </c>
    </row>
    <row r="314" spans="1:8" x14ac:dyDescent="0.25">
      <c r="A314" s="4">
        <v>313</v>
      </c>
      <c r="B314" s="5">
        <v>44929</v>
      </c>
      <c r="C314" s="6" t="s">
        <v>3</v>
      </c>
      <c r="D314" s="6" t="s">
        <v>13</v>
      </c>
      <c r="E314" s="5">
        <f t="shared" si="12"/>
        <v>44989</v>
      </c>
      <c r="F314" s="7">
        <v>400</v>
      </c>
      <c r="G314" s="8">
        <f t="shared" si="13"/>
        <v>72.131147540983591</v>
      </c>
      <c r="H314" s="8">
        <f t="shared" si="14"/>
        <v>327.86885245901641</v>
      </c>
    </row>
    <row r="315" spans="1:8" x14ac:dyDescent="0.25">
      <c r="A315" s="4">
        <v>314</v>
      </c>
      <c r="B315" s="5">
        <v>44943</v>
      </c>
      <c r="C315" s="6" t="s">
        <v>6</v>
      </c>
      <c r="D315" s="6" t="s">
        <v>13</v>
      </c>
      <c r="E315" s="5">
        <f t="shared" si="12"/>
        <v>45003</v>
      </c>
      <c r="F315" s="7">
        <v>450</v>
      </c>
      <c r="G315" s="8">
        <f t="shared" si="13"/>
        <v>81.147540983606575</v>
      </c>
      <c r="H315" s="8">
        <f t="shared" si="14"/>
        <v>368.85245901639342</v>
      </c>
    </row>
    <row r="316" spans="1:8" x14ac:dyDescent="0.25">
      <c r="A316" s="4">
        <v>315</v>
      </c>
      <c r="B316" s="5">
        <v>44927</v>
      </c>
      <c r="C316" s="6" t="s">
        <v>8</v>
      </c>
      <c r="D316" s="6" t="s">
        <v>15</v>
      </c>
      <c r="E316" s="5">
        <f t="shared" si="12"/>
        <v>44987</v>
      </c>
      <c r="F316" s="7">
        <v>500</v>
      </c>
      <c r="G316" s="8">
        <f t="shared" si="13"/>
        <v>90.163934426229503</v>
      </c>
      <c r="H316" s="8">
        <f t="shared" si="14"/>
        <v>409.8360655737705</v>
      </c>
    </row>
    <row r="317" spans="1:8" x14ac:dyDescent="0.25">
      <c r="A317" s="4">
        <v>316</v>
      </c>
      <c r="B317" s="5">
        <v>44927</v>
      </c>
      <c r="C317" s="6" t="s">
        <v>9</v>
      </c>
      <c r="D317" s="6" t="s">
        <v>12</v>
      </c>
      <c r="E317" s="5">
        <f t="shared" si="12"/>
        <v>44987</v>
      </c>
      <c r="F317" s="7">
        <v>550</v>
      </c>
      <c r="G317" s="8">
        <f t="shared" si="13"/>
        <v>99.18032786885243</v>
      </c>
      <c r="H317" s="8">
        <f t="shared" si="14"/>
        <v>450.81967213114757</v>
      </c>
    </row>
    <row r="318" spans="1:8" x14ac:dyDescent="0.25">
      <c r="A318" s="4">
        <v>317</v>
      </c>
      <c r="B318" s="5">
        <v>44935</v>
      </c>
      <c r="C318" s="6" t="s">
        <v>9</v>
      </c>
      <c r="D318" s="6" t="s">
        <v>14</v>
      </c>
      <c r="E318" s="5">
        <f t="shared" si="12"/>
        <v>44995</v>
      </c>
      <c r="F318" s="7">
        <v>600</v>
      </c>
      <c r="G318" s="8">
        <f t="shared" si="13"/>
        <v>108.19672131147541</v>
      </c>
      <c r="H318" s="8">
        <f t="shared" si="14"/>
        <v>491.80327868852459</v>
      </c>
    </row>
    <row r="319" spans="1:8" x14ac:dyDescent="0.25">
      <c r="A319" s="4">
        <v>318</v>
      </c>
      <c r="B319" s="5">
        <v>44940</v>
      </c>
      <c r="C319" s="6" t="s">
        <v>8</v>
      </c>
      <c r="D319" s="6" t="s">
        <v>14</v>
      </c>
      <c r="E319" s="5">
        <f t="shared" si="12"/>
        <v>45000</v>
      </c>
      <c r="F319" s="7">
        <v>650</v>
      </c>
      <c r="G319" s="8">
        <f t="shared" si="13"/>
        <v>117.21311475409834</v>
      </c>
      <c r="H319" s="8">
        <f t="shared" si="14"/>
        <v>532.78688524590166</v>
      </c>
    </row>
    <row r="320" spans="1:8" x14ac:dyDescent="0.25">
      <c r="A320" s="4">
        <v>319</v>
      </c>
      <c r="B320" s="5">
        <v>44933</v>
      </c>
      <c r="C320" s="6" t="s">
        <v>4</v>
      </c>
      <c r="D320" s="6" t="s">
        <v>14</v>
      </c>
      <c r="E320" s="5">
        <f t="shared" si="12"/>
        <v>44993</v>
      </c>
      <c r="F320" s="7">
        <v>700</v>
      </c>
      <c r="G320" s="8">
        <f t="shared" si="13"/>
        <v>126.22950819672133</v>
      </c>
      <c r="H320" s="8">
        <f t="shared" si="14"/>
        <v>573.77049180327867</v>
      </c>
    </row>
    <row r="321" spans="1:8" x14ac:dyDescent="0.25">
      <c r="A321" s="4">
        <v>320</v>
      </c>
      <c r="B321" s="5">
        <v>44931</v>
      </c>
      <c r="C321" s="6" t="s">
        <v>5</v>
      </c>
      <c r="D321" s="6" t="s">
        <v>12</v>
      </c>
      <c r="E321" s="5">
        <f t="shared" si="12"/>
        <v>44991</v>
      </c>
      <c r="F321" s="7">
        <v>750</v>
      </c>
      <c r="G321" s="8">
        <f t="shared" si="13"/>
        <v>135.2459016393442</v>
      </c>
      <c r="H321" s="8">
        <f t="shared" si="14"/>
        <v>614.7540983606558</v>
      </c>
    </row>
    <row r="322" spans="1:8" x14ac:dyDescent="0.25">
      <c r="A322" s="4">
        <v>321</v>
      </c>
      <c r="B322" s="5">
        <v>44936</v>
      </c>
      <c r="C322" s="6" t="s">
        <v>8</v>
      </c>
      <c r="D322" s="6" t="s">
        <v>13</v>
      </c>
      <c r="E322" s="5">
        <f t="shared" si="12"/>
        <v>44996</v>
      </c>
      <c r="F322" s="7">
        <v>800</v>
      </c>
      <c r="G322" s="8">
        <f t="shared" si="13"/>
        <v>144.26229508196718</v>
      </c>
      <c r="H322" s="8">
        <f t="shared" si="14"/>
        <v>655.73770491803282</v>
      </c>
    </row>
    <row r="323" spans="1:8" x14ac:dyDescent="0.25">
      <c r="A323" s="4">
        <v>322</v>
      </c>
      <c r="B323" s="5">
        <v>44932</v>
      </c>
      <c r="C323" s="6" t="s">
        <v>9</v>
      </c>
      <c r="D323" s="6" t="s">
        <v>13</v>
      </c>
      <c r="E323" s="5">
        <f t="shared" ref="E323:E386" si="15">B323+60</f>
        <v>44992</v>
      </c>
      <c r="F323" s="7">
        <v>850</v>
      </c>
      <c r="G323" s="8">
        <f t="shared" ref="G323:G386" si="16">F323-(F323/(1+22%))</f>
        <v>153.27868852459017</v>
      </c>
      <c r="H323" s="8">
        <f t="shared" ref="H323:H386" si="17">F323-G323</f>
        <v>696.72131147540983</v>
      </c>
    </row>
    <row r="324" spans="1:8" x14ac:dyDescent="0.25">
      <c r="A324" s="4">
        <v>323</v>
      </c>
      <c r="B324" s="5">
        <v>44931</v>
      </c>
      <c r="C324" s="6" t="s">
        <v>10</v>
      </c>
      <c r="D324" s="6" t="s">
        <v>12</v>
      </c>
      <c r="E324" s="5">
        <f t="shared" si="15"/>
        <v>44991</v>
      </c>
      <c r="F324" s="7">
        <v>900</v>
      </c>
      <c r="G324" s="8">
        <f t="shared" si="16"/>
        <v>162.29508196721315</v>
      </c>
      <c r="H324" s="8">
        <f t="shared" si="17"/>
        <v>737.70491803278685</v>
      </c>
    </row>
    <row r="325" spans="1:8" x14ac:dyDescent="0.25">
      <c r="A325" s="4">
        <v>324</v>
      </c>
      <c r="B325" s="5">
        <v>44940</v>
      </c>
      <c r="C325" s="6" t="s">
        <v>3</v>
      </c>
      <c r="D325" s="6" t="s">
        <v>13</v>
      </c>
      <c r="E325" s="5">
        <f t="shared" si="15"/>
        <v>45000</v>
      </c>
      <c r="F325" s="7">
        <v>950</v>
      </c>
      <c r="G325" s="8">
        <f t="shared" si="16"/>
        <v>171.31147540983602</v>
      </c>
      <c r="H325" s="8">
        <f t="shared" si="17"/>
        <v>778.68852459016398</v>
      </c>
    </row>
    <row r="326" spans="1:8" x14ac:dyDescent="0.25">
      <c r="A326" s="4">
        <v>325</v>
      </c>
      <c r="B326" s="5">
        <v>44931</v>
      </c>
      <c r="C326" s="6" t="s">
        <v>4</v>
      </c>
      <c r="D326" s="6" t="s">
        <v>14</v>
      </c>
      <c r="E326" s="5">
        <f t="shared" si="15"/>
        <v>44991</v>
      </c>
      <c r="F326" s="7">
        <v>1000</v>
      </c>
      <c r="G326" s="8">
        <f t="shared" si="16"/>
        <v>180.32786885245901</v>
      </c>
      <c r="H326" s="8">
        <f t="shared" si="17"/>
        <v>819.67213114754099</v>
      </c>
    </row>
    <row r="327" spans="1:8" x14ac:dyDescent="0.25">
      <c r="A327" s="4">
        <v>326</v>
      </c>
      <c r="B327" s="5">
        <v>44929</v>
      </c>
      <c r="C327" s="6" t="s">
        <v>5</v>
      </c>
      <c r="D327" s="6" t="s">
        <v>15</v>
      </c>
      <c r="E327" s="5">
        <f t="shared" si="15"/>
        <v>44989</v>
      </c>
      <c r="F327" s="7">
        <v>1050</v>
      </c>
      <c r="G327" s="8">
        <f t="shared" si="16"/>
        <v>189.34426229508199</v>
      </c>
      <c r="H327" s="8">
        <f t="shared" si="17"/>
        <v>860.65573770491801</v>
      </c>
    </row>
    <row r="328" spans="1:8" x14ac:dyDescent="0.25">
      <c r="A328" s="4">
        <v>327</v>
      </c>
      <c r="B328" s="5">
        <v>44931</v>
      </c>
      <c r="C328" s="6" t="s">
        <v>6</v>
      </c>
      <c r="D328" s="6" t="s">
        <v>13</v>
      </c>
      <c r="E328" s="5">
        <f t="shared" si="15"/>
        <v>44991</v>
      </c>
      <c r="F328" s="7">
        <v>1100</v>
      </c>
      <c r="G328" s="8">
        <f t="shared" si="16"/>
        <v>198.36065573770486</v>
      </c>
      <c r="H328" s="8">
        <f t="shared" si="17"/>
        <v>901.63934426229514</v>
      </c>
    </row>
    <row r="329" spans="1:8" x14ac:dyDescent="0.25">
      <c r="A329" s="4">
        <v>328</v>
      </c>
      <c r="B329" s="5">
        <v>44929</v>
      </c>
      <c r="C329" s="6" t="s">
        <v>3</v>
      </c>
      <c r="D329" s="6" t="s">
        <v>13</v>
      </c>
      <c r="E329" s="5">
        <f t="shared" si="15"/>
        <v>44989</v>
      </c>
      <c r="F329" s="7">
        <v>1150</v>
      </c>
      <c r="G329" s="8">
        <f t="shared" si="16"/>
        <v>207.37704918032784</v>
      </c>
      <c r="H329" s="8">
        <f t="shared" si="17"/>
        <v>942.62295081967216</v>
      </c>
    </row>
    <row r="330" spans="1:8" x14ac:dyDescent="0.25">
      <c r="A330" s="4">
        <v>329</v>
      </c>
      <c r="B330" s="5">
        <v>44939</v>
      </c>
      <c r="C330" s="6" t="s">
        <v>7</v>
      </c>
      <c r="D330" s="6" t="s">
        <v>15</v>
      </c>
      <c r="E330" s="5">
        <f t="shared" si="15"/>
        <v>44999</v>
      </c>
      <c r="F330" s="7">
        <v>1200</v>
      </c>
      <c r="G330" s="8">
        <f t="shared" si="16"/>
        <v>216.39344262295083</v>
      </c>
      <c r="H330" s="8">
        <f t="shared" si="17"/>
        <v>983.60655737704917</v>
      </c>
    </row>
    <row r="331" spans="1:8" x14ac:dyDescent="0.25">
      <c r="A331" s="4">
        <v>330</v>
      </c>
      <c r="B331" s="5">
        <v>44939</v>
      </c>
      <c r="C331" s="6" t="s">
        <v>3</v>
      </c>
      <c r="D331" s="6" t="s">
        <v>12</v>
      </c>
      <c r="E331" s="5">
        <f t="shared" si="15"/>
        <v>44999</v>
      </c>
      <c r="F331" s="7">
        <v>1250</v>
      </c>
      <c r="G331" s="8">
        <f t="shared" si="16"/>
        <v>225.4098360655737</v>
      </c>
      <c r="H331" s="8">
        <f t="shared" si="17"/>
        <v>1024.5901639344263</v>
      </c>
    </row>
    <row r="332" spans="1:8" x14ac:dyDescent="0.25">
      <c r="A332" s="4">
        <v>331</v>
      </c>
      <c r="B332" s="5">
        <v>44939</v>
      </c>
      <c r="C332" s="6" t="s">
        <v>6</v>
      </c>
      <c r="D332" s="6" t="s">
        <v>14</v>
      </c>
      <c r="E332" s="5">
        <f t="shared" si="15"/>
        <v>44999</v>
      </c>
      <c r="F332" s="7">
        <v>1300</v>
      </c>
      <c r="G332" s="8">
        <f t="shared" si="16"/>
        <v>234.42622950819668</v>
      </c>
      <c r="H332" s="8">
        <f t="shared" si="17"/>
        <v>1065.5737704918033</v>
      </c>
    </row>
    <row r="333" spans="1:8" x14ac:dyDescent="0.25">
      <c r="A333" s="4">
        <v>332</v>
      </c>
      <c r="B333" s="5">
        <v>44931</v>
      </c>
      <c r="C333" s="6" t="s">
        <v>8</v>
      </c>
      <c r="D333" s="6" t="s">
        <v>14</v>
      </c>
      <c r="E333" s="5">
        <f t="shared" si="15"/>
        <v>44991</v>
      </c>
      <c r="F333" s="7">
        <v>1350</v>
      </c>
      <c r="G333" s="8">
        <f t="shared" si="16"/>
        <v>243.44262295081967</v>
      </c>
      <c r="H333" s="8">
        <f t="shared" si="17"/>
        <v>1106.5573770491803</v>
      </c>
    </row>
    <row r="334" spans="1:8" x14ac:dyDescent="0.25">
      <c r="A334" s="4">
        <v>333</v>
      </c>
      <c r="B334" s="5">
        <v>44935</v>
      </c>
      <c r="C334" s="6" t="s">
        <v>9</v>
      </c>
      <c r="D334" s="6" t="s">
        <v>14</v>
      </c>
      <c r="E334" s="5">
        <f t="shared" si="15"/>
        <v>44995</v>
      </c>
      <c r="F334" s="7">
        <v>1400</v>
      </c>
      <c r="G334" s="8">
        <f t="shared" si="16"/>
        <v>252.45901639344265</v>
      </c>
      <c r="H334" s="8">
        <f t="shared" si="17"/>
        <v>1147.5409836065573</v>
      </c>
    </row>
    <row r="335" spans="1:8" x14ac:dyDescent="0.25">
      <c r="A335" s="4">
        <v>334</v>
      </c>
      <c r="B335" s="5">
        <v>44928</v>
      </c>
      <c r="C335" s="6" t="s">
        <v>9</v>
      </c>
      <c r="D335" s="6" t="s">
        <v>12</v>
      </c>
      <c r="E335" s="5">
        <f t="shared" si="15"/>
        <v>44988</v>
      </c>
      <c r="F335" s="7">
        <v>1450</v>
      </c>
      <c r="G335" s="8">
        <f t="shared" si="16"/>
        <v>261.47540983606564</v>
      </c>
      <c r="H335" s="8">
        <f t="shared" si="17"/>
        <v>1188.5245901639344</v>
      </c>
    </row>
    <row r="336" spans="1:8" x14ac:dyDescent="0.25">
      <c r="A336" s="4">
        <v>335</v>
      </c>
      <c r="B336" s="5">
        <v>44929</v>
      </c>
      <c r="C336" s="6" t="s">
        <v>8</v>
      </c>
      <c r="D336" s="6" t="s">
        <v>13</v>
      </c>
      <c r="E336" s="5">
        <f t="shared" si="15"/>
        <v>44989</v>
      </c>
      <c r="F336" s="7">
        <v>1500</v>
      </c>
      <c r="G336" s="8">
        <f t="shared" si="16"/>
        <v>270.49180327868839</v>
      </c>
      <c r="H336" s="8">
        <f t="shared" si="17"/>
        <v>1229.5081967213116</v>
      </c>
    </row>
    <row r="337" spans="1:8" x14ac:dyDescent="0.25">
      <c r="A337" s="4">
        <v>336</v>
      </c>
      <c r="B337" s="5">
        <v>44933</v>
      </c>
      <c r="C337" s="6" t="s">
        <v>4</v>
      </c>
      <c r="D337" s="6" t="s">
        <v>13</v>
      </c>
      <c r="E337" s="5">
        <f t="shared" si="15"/>
        <v>44993</v>
      </c>
      <c r="F337" s="7">
        <v>1550</v>
      </c>
      <c r="G337" s="8">
        <f t="shared" si="16"/>
        <v>279.50819672131138</v>
      </c>
      <c r="H337" s="8">
        <f t="shared" si="17"/>
        <v>1270.4918032786886</v>
      </c>
    </row>
    <row r="338" spans="1:8" x14ac:dyDescent="0.25">
      <c r="A338" s="4">
        <v>337</v>
      </c>
      <c r="B338" s="5">
        <v>44932</v>
      </c>
      <c r="C338" s="6" t="s">
        <v>5</v>
      </c>
      <c r="D338" s="6" t="s">
        <v>12</v>
      </c>
      <c r="E338" s="5">
        <f t="shared" si="15"/>
        <v>44992</v>
      </c>
      <c r="F338" s="7">
        <v>1600</v>
      </c>
      <c r="G338" s="8">
        <f t="shared" si="16"/>
        <v>288.52459016393436</v>
      </c>
      <c r="H338" s="8">
        <f t="shared" si="17"/>
        <v>1311.4754098360656</v>
      </c>
    </row>
    <row r="339" spans="1:8" x14ac:dyDescent="0.25">
      <c r="A339" s="4">
        <v>338</v>
      </c>
      <c r="B339" s="5">
        <v>44928</v>
      </c>
      <c r="C339" s="6" t="s">
        <v>8</v>
      </c>
      <c r="D339" s="6" t="s">
        <v>13</v>
      </c>
      <c r="E339" s="5">
        <f t="shared" si="15"/>
        <v>44988</v>
      </c>
      <c r="F339" s="7">
        <v>1650</v>
      </c>
      <c r="G339" s="8">
        <f t="shared" si="16"/>
        <v>297.54098360655735</v>
      </c>
      <c r="H339" s="8">
        <f t="shared" si="17"/>
        <v>1352.4590163934427</v>
      </c>
    </row>
    <row r="340" spans="1:8" x14ac:dyDescent="0.25">
      <c r="A340" s="4">
        <v>339</v>
      </c>
      <c r="B340" s="5">
        <v>44941</v>
      </c>
      <c r="C340" s="6" t="s">
        <v>9</v>
      </c>
      <c r="D340" s="6" t="s">
        <v>14</v>
      </c>
      <c r="E340" s="5">
        <f t="shared" si="15"/>
        <v>45001</v>
      </c>
      <c r="F340" s="7">
        <v>1700</v>
      </c>
      <c r="G340" s="8">
        <f t="shared" si="16"/>
        <v>306.55737704918033</v>
      </c>
      <c r="H340" s="8">
        <f t="shared" si="17"/>
        <v>1393.4426229508197</v>
      </c>
    </row>
    <row r="341" spans="1:8" x14ac:dyDescent="0.25">
      <c r="A341" s="4">
        <v>340</v>
      </c>
      <c r="B341" s="5">
        <v>44938</v>
      </c>
      <c r="C341" s="6" t="s">
        <v>10</v>
      </c>
      <c r="D341" s="6" t="s">
        <v>15</v>
      </c>
      <c r="E341" s="5">
        <f t="shared" si="15"/>
        <v>44998</v>
      </c>
      <c r="F341" s="7">
        <v>1750</v>
      </c>
      <c r="G341" s="8">
        <f t="shared" si="16"/>
        <v>315.57377049180332</v>
      </c>
      <c r="H341" s="8">
        <f t="shared" si="17"/>
        <v>1434.4262295081967</v>
      </c>
    </row>
    <row r="342" spans="1:8" x14ac:dyDescent="0.25">
      <c r="A342" s="4">
        <v>341</v>
      </c>
      <c r="B342" s="5">
        <v>44938</v>
      </c>
      <c r="C342" s="6" t="s">
        <v>3</v>
      </c>
      <c r="D342" s="6" t="s">
        <v>13</v>
      </c>
      <c r="E342" s="5">
        <f t="shared" si="15"/>
        <v>44998</v>
      </c>
      <c r="F342" s="7">
        <v>1800</v>
      </c>
      <c r="G342" s="8">
        <f t="shared" si="16"/>
        <v>324.5901639344263</v>
      </c>
      <c r="H342" s="8">
        <f t="shared" si="17"/>
        <v>1475.4098360655737</v>
      </c>
    </row>
    <row r="343" spans="1:8" x14ac:dyDescent="0.25">
      <c r="A343" s="4">
        <v>342</v>
      </c>
      <c r="B343" s="5">
        <v>44938</v>
      </c>
      <c r="C343" s="6" t="s">
        <v>4</v>
      </c>
      <c r="D343" s="6" t="s">
        <v>13</v>
      </c>
      <c r="E343" s="5">
        <f t="shared" si="15"/>
        <v>44998</v>
      </c>
      <c r="F343" s="7">
        <v>1850</v>
      </c>
      <c r="G343" s="8">
        <f t="shared" si="16"/>
        <v>333.60655737704906</v>
      </c>
      <c r="H343" s="8">
        <f t="shared" si="17"/>
        <v>1516.3934426229509</v>
      </c>
    </row>
    <row r="344" spans="1:8" x14ac:dyDescent="0.25">
      <c r="A344" s="4">
        <v>343</v>
      </c>
      <c r="B344" s="5">
        <v>44934</v>
      </c>
      <c r="C344" s="6" t="s">
        <v>5</v>
      </c>
      <c r="D344" s="6" t="s">
        <v>15</v>
      </c>
      <c r="E344" s="5">
        <f t="shared" si="15"/>
        <v>44994</v>
      </c>
      <c r="F344" s="7">
        <v>1900</v>
      </c>
      <c r="G344" s="8">
        <f t="shared" si="16"/>
        <v>342.62295081967204</v>
      </c>
      <c r="H344" s="8">
        <f t="shared" si="17"/>
        <v>1557.377049180328</v>
      </c>
    </row>
    <row r="345" spans="1:8" x14ac:dyDescent="0.25">
      <c r="A345" s="4">
        <v>344</v>
      </c>
      <c r="B345" s="5">
        <v>44938</v>
      </c>
      <c r="C345" s="6" t="s">
        <v>6</v>
      </c>
      <c r="D345" s="6" t="s">
        <v>12</v>
      </c>
      <c r="E345" s="5">
        <f t="shared" si="15"/>
        <v>44998</v>
      </c>
      <c r="F345" s="7">
        <v>1950</v>
      </c>
      <c r="G345" s="8">
        <f t="shared" si="16"/>
        <v>351.63934426229503</v>
      </c>
      <c r="H345" s="8">
        <f t="shared" si="17"/>
        <v>1598.360655737705</v>
      </c>
    </row>
    <row r="346" spans="1:8" x14ac:dyDescent="0.25">
      <c r="A346" s="4">
        <v>345</v>
      </c>
      <c r="B346" s="5">
        <v>44932</v>
      </c>
      <c r="C346" s="6" t="s">
        <v>3</v>
      </c>
      <c r="D346" s="6" t="s">
        <v>14</v>
      </c>
      <c r="E346" s="5">
        <f t="shared" si="15"/>
        <v>44992</v>
      </c>
      <c r="F346" s="7">
        <v>2000</v>
      </c>
      <c r="G346" s="8">
        <f t="shared" si="16"/>
        <v>360.65573770491801</v>
      </c>
      <c r="H346" s="8">
        <f t="shared" si="17"/>
        <v>1639.344262295082</v>
      </c>
    </row>
    <row r="347" spans="1:8" x14ac:dyDescent="0.25">
      <c r="A347" s="4">
        <v>346</v>
      </c>
      <c r="B347" s="5">
        <v>44928</v>
      </c>
      <c r="C347" s="6" t="s">
        <v>7</v>
      </c>
      <c r="D347" s="6" t="s">
        <v>14</v>
      </c>
      <c r="E347" s="5">
        <f t="shared" si="15"/>
        <v>44988</v>
      </c>
      <c r="F347" s="7">
        <v>2050</v>
      </c>
      <c r="G347" s="8">
        <f t="shared" si="16"/>
        <v>369.67213114754099</v>
      </c>
      <c r="H347" s="8">
        <f t="shared" si="17"/>
        <v>1680.327868852459</v>
      </c>
    </row>
    <row r="348" spans="1:8" x14ac:dyDescent="0.25">
      <c r="A348" s="4">
        <v>347</v>
      </c>
      <c r="B348" s="5">
        <v>44940</v>
      </c>
      <c r="C348" s="6" t="s">
        <v>3</v>
      </c>
      <c r="D348" s="6" t="s">
        <v>14</v>
      </c>
      <c r="E348" s="5">
        <f t="shared" si="15"/>
        <v>45000</v>
      </c>
      <c r="F348" s="7">
        <v>2100</v>
      </c>
      <c r="G348" s="8">
        <f t="shared" si="16"/>
        <v>378.68852459016398</v>
      </c>
      <c r="H348" s="8">
        <f t="shared" si="17"/>
        <v>1721.311475409836</v>
      </c>
    </row>
    <row r="349" spans="1:8" x14ac:dyDescent="0.25">
      <c r="A349" s="4">
        <v>348</v>
      </c>
      <c r="B349" s="5">
        <v>44936</v>
      </c>
      <c r="C349" s="6" t="s">
        <v>6</v>
      </c>
      <c r="D349" s="6" t="s">
        <v>12</v>
      </c>
      <c r="E349" s="5">
        <f t="shared" si="15"/>
        <v>44996</v>
      </c>
      <c r="F349" s="7">
        <v>2150</v>
      </c>
      <c r="G349" s="8">
        <f t="shared" si="16"/>
        <v>387.70491803278674</v>
      </c>
      <c r="H349" s="8">
        <f t="shared" si="17"/>
        <v>1762.2950819672133</v>
      </c>
    </row>
    <row r="350" spans="1:8" x14ac:dyDescent="0.25">
      <c r="A350" s="4">
        <v>349</v>
      </c>
      <c r="B350" s="5">
        <v>44939</v>
      </c>
      <c r="C350" s="6" t="s">
        <v>8</v>
      </c>
      <c r="D350" s="6" t="s">
        <v>13</v>
      </c>
      <c r="E350" s="5">
        <f t="shared" si="15"/>
        <v>44999</v>
      </c>
      <c r="F350" s="7">
        <v>2200</v>
      </c>
      <c r="G350" s="8">
        <f t="shared" si="16"/>
        <v>396.72131147540972</v>
      </c>
      <c r="H350" s="8">
        <f t="shared" si="17"/>
        <v>1803.2786885245903</v>
      </c>
    </row>
    <row r="351" spans="1:8" x14ac:dyDescent="0.25">
      <c r="A351" s="4">
        <v>350</v>
      </c>
      <c r="B351" s="5">
        <v>44938</v>
      </c>
      <c r="C351" s="6" t="s">
        <v>9</v>
      </c>
      <c r="D351" s="6" t="s">
        <v>13</v>
      </c>
      <c r="E351" s="5">
        <f t="shared" si="15"/>
        <v>44998</v>
      </c>
      <c r="F351" s="7">
        <v>2250</v>
      </c>
      <c r="G351" s="8">
        <f t="shared" si="16"/>
        <v>405.7377049180327</v>
      </c>
      <c r="H351" s="8">
        <f t="shared" si="17"/>
        <v>1844.2622950819673</v>
      </c>
    </row>
    <row r="352" spans="1:8" x14ac:dyDescent="0.25">
      <c r="A352" s="4">
        <v>351</v>
      </c>
      <c r="B352" s="5">
        <v>44938</v>
      </c>
      <c r="C352" s="6" t="s">
        <v>9</v>
      </c>
      <c r="D352" s="6" t="s">
        <v>12</v>
      </c>
      <c r="E352" s="5">
        <f t="shared" si="15"/>
        <v>44998</v>
      </c>
      <c r="F352" s="7">
        <v>2300</v>
      </c>
      <c r="G352" s="8">
        <f t="shared" si="16"/>
        <v>414.75409836065569</v>
      </c>
      <c r="H352" s="8">
        <f t="shared" si="17"/>
        <v>1885.2459016393443</v>
      </c>
    </row>
    <row r="353" spans="1:8" x14ac:dyDescent="0.25">
      <c r="A353" s="4">
        <v>352</v>
      </c>
      <c r="B353" s="5">
        <v>44937</v>
      </c>
      <c r="C353" s="6" t="s">
        <v>8</v>
      </c>
      <c r="D353" s="6" t="s">
        <v>13</v>
      </c>
      <c r="E353" s="5">
        <f t="shared" si="15"/>
        <v>44997</v>
      </c>
      <c r="F353" s="7">
        <v>2350</v>
      </c>
      <c r="G353" s="8">
        <f t="shared" si="16"/>
        <v>423.77049180327867</v>
      </c>
      <c r="H353" s="8">
        <f t="shared" si="17"/>
        <v>1926.2295081967213</v>
      </c>
    </row>
    <row r="354" spans="1:8" x14ac:dyDescent="0.25">
      <c r="A354" s="4">
        <v>353</v>
      </c>
      <c r="B354" s="5">
        <v>44942</v>
      </c>
      <c r="C354" s="6" t="s">
        <v>4</v>
      </c>
      <c r="D354" s="6" t="s">
        <v>14</v>
      </c>
      <c r="E354" s="5">
        <f t="shared" si="15"/>
        <v>45002</v>
      </c>
      <c r="F354" s="7">
        <v>2400</v>
      </c>
      <c r="G354" s="8">
        <f t="shared" si="16"/>
        <v>432.78688524590166</v>
      </c>
      <c r="H354" s="8">
        <f t="shared" si="17"/>
        <v>1967.2131147540983</v>
      </c>
    </row>
    <row r="355" spans="1:8" x14ac:dyDescent="0.25">
      <c r="A355" s="4">
        <v>354</v>
      </c>
      <c r="B355" s="5">
        <v>44930</v>
      </c>
      <c r="C355" s="6" t="s">
        <v>5</v>
      </c>
      <c r="D355" s="6" t="s">
        <v>15</v>
      </c>
      <c r="E355" s="5">
        <f t="shared" si="15"/>
        <v>44990</v>
      </c>
      <c r="F355" s="7">
        <v>2450</v>
      </c>
      <c r="G355" s="8">
        <f t="shared" si="16"/>
        <v>441.80327868852464</v>
      </c>
      <c r="H355" s="8">
        <f t="shared" si="17"/>
        <v>2008.1967213114754</v>
      </c>
    </row>
    <row r="356" spans="1:8" x14ac:dyDescent="0.25">
      <c r="A356" s="4">
        <v>355</v>
      </c>
      <c r="B356" s="5">
        <v>44930</v>
      </c>
      <c r="C356" s="6" t="s">
        <v>8</v>
      </c>
      <c r="D356" s="6" t="s">
        <v>13</v>
      </c>
      <c r="E356" s="5">
        <f t="shared" si="15"/>
        <v>44990</v>
      </c>
      <c r="F356" s="7">
        <v>2500</v>
      </c>
      <c r="G356" s="8">
        <f t="shared" si="16"/>
        <v>450.8196721311474</v>
      </c>
      <c r="H356" s="8">
        <f t="shared" si="17"/>
        <v>2049.1803278688526</v>
      </c>
    </row>
    <row r="357" spans="1:8" x14ac:dyDescent="0.25">
      <c r="A357" s="4">
        <v>356</v>
      </c>
      <c r="B357" s="5">
        <v>44930</v>
      </c>
      <c r="C357" s="6" t="s">
        <v>9</v>
      </c>
      <c r="D357" s="6" t="s">
        <v>13</v>
      </c>
      <c r="E357" s="5">
        <f t="shared" si="15"/>
        <v>44990</v>
      </c>
      <c r="F357" s="7">
        <v>2550</v>
      </c>
      <c r="G357" s="8">
        <f t="shared" si="16"/>
        <v>459.83606557377061</v>
      </c>
      <c r="H357" s="8">
        <f t="shared" si="17"/>
        <v>2090.1639344262294</v>
      </c>
    </row>
    <row r="358" spans="1:8" x14ac:dyDescent="0.25">
      <c r="A358" s="4">
        <v>357</v>
      </c>
      <c r="B358" s="5">
        <v>44936</v>
      </c>
      <c r="C358" s="6" t="s">
        <v>10</v>
      </c>
      <c r="D358" s="6" t="s">
        <v>15</v>
      </c>
      <c r="E358" s="5">
        <f t="shared" si="15"/>
        <v>44996</v>
      </c>
      <c r="F358" s="7">
        <v>2600</v>
      </c>
      <c r="G358" s="8">
        <f t="shared" si="16"/>
        <v>468.85245901639337</v>
      </c>
      <c r="H358" s="8">
        <f t="shared" si="17"/>
        <v>2131.1475409836066</v>
      </c>
    </row>
    <row r="359" spans="1:8" x14ac:dyDescent="0.25">
      <c r="A359" s="4">
        <v>358</v>
      </c>
      <c r="B359" s="5">
        <v>44935</v>
      </c>
      <c r="C359" s="6" t="s">
        <v>3</v>
      </c>
      <c r="D359" s="6" t="s">
        <v>12</v>
      </c>
      <c r="E359" s="5">
        <f t="shared" si="15"/>
        <v>44995</v>
      </c>
      <c r="F359" s="7">
        <v>2650</v>
      </c>
      <c r="G359" s="8">
        <f t="shared" si="16"/>
        <v>477.86885245901613</v>
      </c>
      <c r="H359" s="8">
        <f t="shared" si="17"/>
        <v>2172.1311475409839</v>
      </c>
    </row>
    <row r="360" spans="1:8" x14ac:dyDescent="0.25">
      <c r="A360" s="4">
        <v>359</v>
      </c>
      <c r="B360" s="5">
        <v>44927</v>
      </c>
      <c r="C360" s="6" t="s">
        <v>4</v>
      </c>
      <c r="D360" s="6" t="s">
        <v>14</v>
      </c>
      <c r="E360" s="5">
        <f t="shared" si="15"/>
        <v>44987</v>
      </c>
      <c r="F360" s="7">
        <v>2700</v>
      </c>
      <c r="G360" s="8">
        <f t="shared" si="16"/>
        <v>486.88524590163934</v>
      </c>
      <c r="H360" s="8">
        <f t="shared" si="17"/>
        <v>2213.1147540983607</v>
      </c>
    </row>
    <row r="361" spans="1:8" x14ac:dyDescent="0.25">
      <c r="A361" s="4">
        <v>360</v>
      </c>
      <c r="B361" s="5">
        <v>44942</v>
      </c>
      <c r="C361" s="6" t="s">
        <v>5</v>
      </c>
      <c r="D361" s="6" t="s">
        <v>14</v>
      </c>
      <c r="E361" s="5">
        <f t="shared" si="15"/>
        <v>45002</v>
      </c>
      <c r="F361" s="7">
        <v>2750</v>
      </c>
      <c r="G361" s="8">
        <f t="shared" si="16"/>
        <v>495.90163934426209</v>
      </c>
      <c r="H361" s="8">
        <f t="shared" si="17"/>
        <v>2254.0983606557379</v>
      </c>
    </row>
    <row r="362" spans="1:8" x14ac:dyDescent="0.25">
      <c r="A362" s="4">
        <v>361</v>
      </c>
      <c r="B362" s="5">
        <v>44940</v>
      </c>
      <c r="C362" s="6" t="s">
        <v>6</v>
      </c>
      <c r="D362" s="6" t="s">
        <v>14</v>
      </c>
      <c r="E362" s="5">
        <f t="shared" si="15"/>
        <v>45000</v>
      </c>
      <c r="F362" s="7">
        <v>2800</v>
      </c>
      <c r="G362" s="8">
        <f t="shared" si="16"/>
        <v>504.91803278688531</v>
      </c>
      <c r="H362" s="8">
        <f t="shared" si="17"/>
        <v>2295.0819672131147</v>
      </c>
    </row>
    <row r="363" spans="1:8" x14ac:dyDescent="0.25">
      <c r="A363" s="4">
        <v>362</v>
      </c>
      <c r="B363" s="5">
        <v>44942</v>
      </c>
      <c r="C363" s="6" t="s">
        <v>3</v>
      </c>
      <c r="D363" s="6" t="s">
        <v>12</v>
      </c>
      <c r="E363" s="5">
        <f t="shared" si="15"/>
        <v>45002</v>
      </c>
      <c r="F363" s="7">
        <v>2850</v>
      </c>
      <c r="G363" s="8">
        <f t="shared" si="16"/>
        <v>513.93442622950806</v>
      </c>
      <c r="H363" s="8">
        <f t="shared" si="17"/>
        <v>2336.0655737704919</v>
      </c>
    </row>
    <row r="364" spans="1:8" x14ac:dyDescent="0.25">
      <c r="A364" s="4">
        <v>363</v>
      </c>
      <c r="B364" s="5">
        <v>44938</v>
      </c>
      <c r="C364" s="6" t="s">
        <v>7</v>
      </c>
      <c r="D364" s="6" t="s">
        <v>13</v>
      </c>
      <c r="E364" s="5">
        <f t="shared" si="15"/>
        <v>44998</v>
      </c>
      <c r="F364" s="7">
        <v>2900</v>
      </c>
      <c r="G364" s="8">
        <f t="shared" si="16"/>
        <v>522.95081967213127</v>
      </c>
      <c r="H364" s="8">
        <f t="shared" si="17"/>
        <v>2377.0491803278687</v>
      </c>
    </row>
    <row r="365" spans="1:8" x14ac:dyDescent="0.25">
      <c r="A365" s="4">
        <v>364</v>
      </c>
      <c r="B365" s="5">
        <v>44938</v>
      </c>
      <c r="C365" s="6" t="s">
        <v>3</v>
      </c>
      <c r="D365" s="6" t="s">
        <v>13</v>
      </c>
      <c r="E365" s="5">
        <f t="shared" si="15"/>
        <v>44998</v>
      </c>
      <c r="F365" s="7">
        <v>2950</v>
      </c>
      <c r="G365" s="8">
        <f t="shared" si="16"/>
        <v>531.96721311475403</v>
      </c>
      <c r="H365" s="8">
        <f t="shared" si="17"/>
        <v>2418.032786885246</v>
      </c>
    </row>
    <row r="366" spans="1:8" x14ac:dyDescent="0.25">
      <c r="A366" s="4">
        <v>365</v>
      </c>
      <c r="B366" s="5">
        <v>44934</v>
      </c>
      <c r="C366" s="6" t="s">
        <v>6</v>
      </c>
      <c r="D366" s="6" t="s">
        <v>12</v>
      </c>
      <c r="E366" s="5">
        <f t="shared" si="15"/>
        <v>44994</v>
      </c>
      <c r="F366" s="7">
        <v>3000</v>
      </c>
      <c r="G366" s="8">
        <f t="shared" si="16"/>
        <v>540.98360655737679</v>
      </c>
      <c r="H366" s="8">
        <f t="shared" si="17"/>
        <v>2459.0163934426232</v>
      </c>
    </row>
    <row r="367" spans="1:8" x14ac:dyDescent="0.25">
      <c r="A367" s="4">
        <v>366</v>
      </c>
      <c r="B367" s="5">
        <v>44927</v>
      </c>
      <c r="C367" s="6" t="s">
        <v>8</v>
      </c>
      <c r="D367" s="6" t="s">
        <v>13</v>
      </c>
      <c r="E367" s="5">
        <f t="shared" si="15"/>
        <v>44987</v>
      </c>
      <c r="F367" s="7">
        <v>3050</v>
      </c>
      <c r="G367" s="8">
        <f t="shared" si="16"/>
        <v>550</v>
      </c>
      <c r="H367" s="8">
        <f t="shared" si="17"/>
        <v>2500</v>
      </c>
    </row>
    <row r="368" spans="1:8" x14ac:dyDescent="0.25">
      <c r="A368" s="4">
        <v>367</v>
      </c>
      <c r="B368" s="5">
        <v>44932</v>
      </c>
      <c r="C368" s="6" t="s">
        <v>9</v>
      </c>
      <c r="D368" s="6" t="s">
        <v>14</v>
      </c>
      <c r="E368" s="5">
        <f t="shared" si="15"/>
        <v>44992</v>
      </c>
      <c r="F368" s="7">
        <v>3100</v>
      </c>
      <c r="G368" s="8">
        <f t="shared" si="16"/>
        <v>559.01639344262276</v>
      </c>
      <c r="H368" s="8">
        <f t="shared" si="17"/>
        <v>2540.9836065573772</v>
      </c>
    </row>
    <row r="369" spans="1:8" x14ac:dyDescent="0.25">
      <c r="A369" s="4">
        <v>368</v>
      </c>
      <c r="B369" s="5">
        <v>44942</v>
      </c>
      <c r="C369" s="6" t="s">
        <v>9</v>
      </c>
      <c r="D369" s="6" t="s">
        <v>15</v>
      </c>
      <c r="E369" s="5">
        <f t="shared" si="15"/>
        <v>45002</v>
      </c>
      <c r="F369" s="7">
        <v>3150</v>
      </c>
      <c r="G369" s="8">
        <f t="shared" si="16"/>
        <v>568.03278688524597</v>
      </c>
      <c r="H369" s="8">
        <f t="shared" si="17"/>
        <v>2581.967213114754</v>
      </c>
    </row>
    <row r="370" spans="1:8" x14ac:dyDescent="0.25">
      <c r="A370" s="4">
        <v>369</v>
      </c>
      <c r="B370" s="5">
        <v>44932</v>
      </c>
      <c r="C370" s="6" t="s">
        <v>8</v>
      </c>
      <c r="D370" s="6" t="s">
        <v>13</v>
      </c>
      <c r="E370" s="5">
        <f t="shared" si="15"/>
        <v>44992</v>
      </c>
      <c r="F370" s="7">
        <v>3200</v>
      </c>
      <c r="G370" s="8">
        <f t="shared" si="16"/>
        <v>577.04918032786873</v>
      </c>
      <c r="H370" s="8">
        <f t="shared" si="17"/>
        <v>2622.9508196721313</v>
      </c>
    </row>
    <row r="371" spans="1:8" x14ac:dyDescent="0.25">
      <c r="A371" s="4">
        <v>370</v>
      </c>
      <c r="B371" s="5">
        <v>44939</v>
      </c>
      <c r="C371" s="6" t="s">
        <v>4</v>
      </c>
      <c r="D371" s="6" t="s">
        <v>13</v>
      </c>
      <c r="E371" s="5">
        <f t="shared" si="15"/>
        <v>44999</v>
      </c>
      <c r="F371" s="7">
        <v>3250</v>
      </c>
      <c r="G371" s="8">
        <f t="shared" si="16"/>
        <v>586.06557377049194</v>
      </c>
      <c r="H371" s="8">
        <f t="shared" si="17"/>
        <v>2663.9344262295081</v>
      </c>
    </row>
    <row r="372" spans="1:8" x14ac:dyDescent="0.25">
      <c r="A372" s="4">
        <v>371</v>
      </c>
      <c r="B372" s="5">
        <v>44934</v>
      </c>
      <c r="C372" s="6" t="s">
        <v>5</v>
      </c>
      <c r="D372" s="6" t="s">
        <v>15</v>
      </c>
      <c r="E372" s="5">
        <f t="shared" si="15"/>
        <v>44994</v>
      </c>
      <c r="F372" s="7">
        <v>3300</v>
      </c>
      <c r="G372" s="8">
        <f t="shared" si="16"/>
        <v>595.08196721311469</v>
      </c>
      <c r="H372" s="8">
        <f t="shared" si="17"/>
        <v>2704.9180327868853</v>
      </c>
    </row>
    <row r="373" spans="1:8" x14ac:dyDescent="0.25">
      <c r="A373" s="4">
        <v>372</v>
      </c>
      <c r="B373" s="5">
        <v>44937</v>
      </c>
      <c r="C373" s="6" t="s">
        <v>8</v>
      </c>
      <c r="D373" s="6" t="s">
        <v>12</v>
      </c>
      <c r="E373" s="5">
        <f t="shared" si="15"/>
        <v>44997</v>
      </c>
      <c r="F373" s="7">
        <v>3350</v>
      </c>
      <c r="G373" s="8">
        <f t="shared" si="16"/>
        <v>604.09836065573745</v>
      </c>
      <c r="H373" s="8">
        <f t="shared" si="17"/>
        <v>2745.9016393442625</v>
      </c>
    </row>
    <row r="374" spans="1:8" x14ac:dyDescent="0.25">
      <c r="A374" s="4">
        <v>373</v>
      </c>
      <c r="B374" s="5">
        <v>44933</v>
      </c>
      <c r="C374" s="6" t="s">
        <v>9</v>
      </c>
      <c r="D374" s="6" t="s">
        <v>14</v>
      </c>
      <c r="E374" s="5">
        <f t="shared" si="15"/>
        <v>44993</v>
      </c>
      <c r="F374" s="7">
        <v>3400</v>
      </c>
      <c r="G374" s="8">
        <f t="shared" si="16"/>
        <v>613.11475409836066</v>
      </c>
      <c r="H374" s="8">
        <f t="shared" si="17"/>
        <v>2786.8852459016393</v>
      </c>
    </row>
    <row r="375" spans="1:8" x14ac:dyDescent="0.25">
      <c r="A375" s="4">
        <v>374</v>
      </c>
      <c r="B375" s="5">
        <v>44941</v>
      </c>
      <c r="C375" s="6" t="s">
        <v>10</v>
      </c>
      <c r="D375" s="6" t="s">
        <v>14</v>
      </c>
      <c r="E375" s="5">
        <f t="shared" si="15"/>
        <v>45001</v>
      </c>
      <c r="F375" s="7">
        <v>3450</v>
      </c>
      <c r="G375" s="8">
        <f t="shared" si="16"/>
        <v>622.13114754098342</v>
      </c>
      <c r="H375" s="8">
        <f t="shared" si="17"/>
        <v>2827.8688524590166</v>
      </c>
    </row>
    <row r="376" spans="1:8" x14ac:dyDescent="0.25">
      <c r="A376" s="4">
        <v>375</v>
      </c>
      <c r="B376" s="5">
        <v>44932</v>
      </c>
      <c r="C376" s="6" t="s">
        <v>3</v>
      </c>
      <c r="D376" s="6" t="s">
        <v>14</v>
      </c>
      <c r="E376" s="5">
        <f t="shared" si="15"/>
        <v>44992</v>
      </c>
      <c r="F376" s="7">
        <v>3500</v>
      </c>
      <c r="G376" s="8">
        <f t="shared" si="16"/>
        <v>631.14754098360663</v>
      </c>
      <c r="H376" s="8">
        <f t="shared" si="17"/>
        <v>2868.8524590163934</v>
      </c>
    </row>
    <row r="377" spans="1:8" x14ac:dyDescent="0.25">
      <c r="A377" s="4">
        <v>376</v>
      </c>
      <c r="B377" s="5">
        <v>44940</v>
      </c>
      <c r="C377" s="6" t="s">
        <v>4</v>
      </c>
      <c r="D377" s="6" t="s">
        <v>12</v>
      </c>
      <c r="E377" s="5">
        <f t="shared" si="15"/>
        <v>45000</v>
      </c>
      <c r="F377" s="7">
        <v>3550</v>
      </c>
      <c r="G377" s="8">
        <f t="shared" si="16"/>
        <v>640.16393442622939</v>
      </c>
      <c r="H377" s="8">
        <f t="shared" si="17"/>
        <v>2909.8360655737706</v>
      </c>
    </row>
    <row r="378" spans="1:8" x14ac:dyDescent="0.25">
      <c r="A378" s="4">
        <v>377</v>
      </c>
      <c r="B378" s="5">
        <v>44942</v>
      </c>
      <c r="C378" s="6" t="s">
        <v>5</v>
      </c>
      <c r="D378" s="6" t="s">
        <v>13</v>
      </c>
      <c r="E378" s="5">
        <f t="shared" si="15"/>
        <v>45002</v>
      </c>
      <c r="F378" s="7">
        <v>3600</v>
      </c>
      <c r="G378" s="8">
        <f t="shared" si="16"/>
        <v>649.1803278688526</v>
      </c>
      <c r="H378" s="8">
        <f t="shared" si="17"/>
        <v>2950.8196721311474</v>
      </c>
    </row>
    <row r="379" spans="1:8" x14ac:dyDescent="0.25">
      <c r="A379" s="4">
        <v>378</v>
      </c>
      <c r="B379" s="5">
        <v>44936</v>
      </c>
      <c r="C379" s="6" t="s">
        <v>6</v>
      </c>
      <c r="D379" s="6" t="s">
        <v>13</v>
      </c>
      <c r="E379" s="5">
        <f t="shared" si="15"/>
        <v>44996</v>
      </c>
      <c r="F379" s="7">
        <v>3650</v>
      </c>
      <c r="G379" s="8">
        <f t="shared" si="16"/>
        <v>658.19672131147536</v>
      </c>
      <c r="H379" s="8">
        <f t="shared" si="17"/>
        <v>2991.8032786885246</v>
      </c>
    </row>
    <row r="380" spans="1:8" x14ac:dyDescent="0.25">
      <c r="A380" s="4">
        <v>379</v>
      </c>
      <c r="B380" s="5">
        <v>44940</v>
      </c>
      <c r="C380" s="6" t="s">
        <v>3</v>
      </c>
      <c r="D380" s="6" t="s">
        <v>12</v>
      </c>
      <c r="E380" s="5">
        <f t="shared" si="15"/>
        <v>45000</v>
      </c>
      <c r="F380" s="7">
        <v>3700</v>
      </c>
      <c r="G380" s="8">
        <f t="shared" si="16"/>
        <v>667.21311475409811</v>
      </c>
      <c r="H380" s="8">
        <f t="shared" si="17"/>
        <v>3032.7868852459019</v>
      </c>
    </row>
    <row r="381" spans="1:8" x14ac:dyDescent="0.25">
      <c r="A381" s="4">
        <v>380</v>
      </c>
      <c r="B381" s="5">
        <v>44938</v>
      </c>
      <c r="C381" s="6" t="s">
        <v>7</v>
      </c>
      <c r="D381" s="6" t="s">
        <v>13</v>
      </c>
      <c r="E381" s="5">
        <f t="shared" si="15"/>
        <v>44998</v>
      </c>
      <c r="F381" s="7">
        <v>3750</v>
      </c>
      <c r="G381" s="8">
        <f t="shared" si="16"/>
        <v>676.22950819672133</v>
      </c>
      <c r="H381" s="8">
        <f t="shared" si="17"/>
        <v>3073.7704918032787</v>
      </c>
    </row>
    <row r="382" spans="1:8" x14ac:dyDescent="0.25">
      <c r="A382" s="4">
        <v>381</v>
      </c>
      <c r="B382" s="5">
        <v>44929</v>
      </c>
      <c r="C382" s="6" t="s">
        <v>3</v>
      </c>
      <c r="D382" s="6" t="s">
        <v>14</v>
      </c>
      <c r="E382" s="5">
        <f t="shared" si="15"/>
        <v>44989</v>
      </c>
      <c r="F382" s="7">
        <v>3800</v>
      </c>
      <c r="G382" s="8">
        <f t="shared" si="16"/>
        <v>685.24590163934408</v>
      </c>
      <c r="H382" s="8">
        <f t="shared" si="17"/>
        <v>3114.7540983606559</v>
      </c>
    </row>
    <row r="383" spans="1:8" x14ac:dyDescent="0.25">
      <c r="A383" s="4">
        <v>382</v>
      </c>
      <c r="B383" s="5">
        <v>44931</v>
      </c>
      <c r="C383" s="6" t="s">
        <v>6</v>
      </c>
      <c r="D383" s="6" t="s">
        <v>15</v>
      </c>
      <c r="E383" s="5">
        <f t="shared" si="15"/>
        <v>44991</v>
      </c>
      <c r="F383" s="7">
        <v>3850</v>
      </c>
      <c r="G383" s="8">
        <f t="shared" si="16"/>
        <v>694.2622950819673</v>
      </c>
      <c r="H383" s="8">
        <f t="shared" si="17"/>
        <v>3155.7377049180327</v>
      </c>
    </row>
    <row r="384" spans="1:8" x14ac:dyDescent="0.25">
      <c r="A384" s="4">
        <v>383</v>
      </c>
      <c r="B384" s="5">
        <v>44938</v>
      </c>
      <c r="C384" s="6" t="s">
        <v>8</v>
      </c>
      <c r="D384" s="6" t="s">
        <v>13</v>
      </c>
      <c r="E384" s="5">
        <f t="shared" si="15"/>
        <v>44998</v>
      </c>
      <c r="F384" s="7">
        <v>3900</v>
      </c>
      <c r="G384" s="8">
        <f t="shared" si="16"/>
        <v>703.27868852459005</v>
      </c>
      <c r="H384" s="8">
        <f t="shared" si="17"/>
        <v>3196.7213114754099</v>
      </c>
    </row>
    <row r="385" spans="1:8" x14ac:dyDescent="0.25">
      <c r="A385" s="4">
        <v>384</v>
      </c>
      <c r="B385" s="5">
        <v>44933</v>
      </c>
      <c r="C385" s="6" t="s">
        <v>9</v>
      </c>
      <c r="D385" s="6" t="s">
        <v>13</v>
      </c>
      <c r="E385" s="5">
        <f t="shared" si="15"/>
        <v>44993</v>
      </c>
      <c r="F385" s="7">
        <v>3950</v>
      </c>
      <c r="G385" s="8">
        <f t="shared" si="16"/>
        <v>712.29508196721326</v>
      </c>
      <c r="H385" s="8">
        <f t="shared" si="17"/>
        <v>3237.7049180327867</v>
      </c>
    </row>
    <row r="386" spans="1:8" x14ac:dyDescent="0.25">
      <c r="A386" s="4">
        <v>385</v>
      </c>
      <c r="B386" s="5">
        <v>44940</v>
      </c>
      <c r="C386" s="6" t="s">
        <v>9</v>
      </c>
      <c r="D386" s="6" t="s">
        <v>15</v>
      </c>
      <c r="E386" s="5">
        <f t="shared" si="15"/>
        <v>45000</v>
      </c>
      <c r="F386" s="7">
        <v>4000</v>
      </c>
      <c r="G386" s="8">
        <f t="shared" si="16"/>
        <v>721.31147540983602</v>
      </c>
      <c r="H386" s="8">
        <f t="shared" si="17"/>
        <v>3278.688524590164</v>
      </c>
    </row>
    <row r="387" spans="1:8" x14ac:dyDescent="0.25">
      <c r="A387" s="4">
        <v>386</v>
      </c>
      <c r="B387" s="5">
        <v>44933</v>
      </c>
      <c r="C387" s="6" t="s">
        <v>8</v>
      </c>
      <c r="D387" s="6" t="s">
        <v>12</v>
      </c>
      <c r="E387" s="5">
        <f t="shared" ref="E387:E450" si="18">B387+60</f>
        <v>44993</v>
      </c>
      <c r="F387" s="7">
        <v>4050</v>
      </c>
      <c r="G387" s="8">
        <f t="shared" ref="G387:G450" si="19">F387-(F387/(1+22%))</f>
        <v>730.32786885245878</v>
      </c>
      <c r="H387" s="8">
        <f t="shared" ref="H387:H450" si="20">F387-G387</f>
        <v>3319.6721311475412</v>
      </c>
    </row>
    <row r="388" spans="1:8" x14ac:dyDescent="0.25">
      <c r="A388" s="4">
        <v>387</v>
      </c>
      <c r="B388" s="5">
        <v>44931</v>
      </c>
      <c r="C388" s="6" t="s">
        <v>4</v>
      </c>
      <c r="D388" s="6" t="s">
        <v>14</v>
      </c>
      <c r="E388" s="5">
        <f t="shared" si="18"/>
        <v>44991</v>
      </c>
      <c r="F388" s="7">
        <v>4100</v>
      </c>
      <c r="G388" s="8">
        <f t="shared" si="19"/>
        <v>739.34426229508199</v>
      </c>
      <c r="H388" s="8">
        <f t="shared" si="20"/>
        <v>3360.655737704918</v>
      </c>
    </row>
    <row r="389" spans="1:8" x14ac:dyDescent="0.25">
      <c r="A389" s="4">
        <v>388</v>
      </c>
      <c r="B389" s="5">
        <v>44942</v>
      </c>
      <c r="C389" s="6" t="s">
        <v>5</v>
      </c>
      <c r="D389" s="6" t="s">
        <v>14</v>
      </c>
      <c r="E389" s="5">
        <f t="shared" si="18"/>
        <v>45002</v>
      </c>
      <c r="F389" s="7">
        <v>4150</v>
      </c>
      <c r="G389" s="8">
        <f t="shared" si="19"/>
        <v>748.36065573770475</v>
      </c>
      <c r="H389" s="8">
        <f t="shared" si="20"/>
        <v>3401.6393442622953</v>
      </c>
    </row>
    <row r="390" spans="1:8" x14ac:dyDescent="0.25">
      <c r="A390" s="4">
        <v>389</v>
      </c>
      <c r="B390" s="5">
        <v>44933</v>
      </c>
      <c r="C390" s="6" t="s">
        <v>8</v>
      </c>
      <c r="D390" s="6" t="s">
        <v>14</v>
      </c>
      <c r="E390" s="5">
        <f t="shared" si="18"/>
        <v>44993</v>
      </c>
      <c r="F390" s="7">
        <v>4200</v>
      </c>
      <c r="G390" s="8">
        <f t="shared" si="19"/>
        <v>757.37704918032796</v>
      </c>
      <c r="H390" s="8">
        <f t="shared" si="20"/>
        <v>3442.622950819672</v>
      </c>
    </row>
    <row r="391" spans="1:8" x14ac:dyDescent="0.25">
      <c r="A391" s="4">
        <v>390</v>
      </c>
      <c r="B391" s="5">
        <v>44931</v>
      </c>
      <c r="C391" s="6" t="s">
        <v>9</v>
      </c>
      <c r="D391" s="6" t="s">
        <v>12</v>
      </c>
      <c r="E391" s="5">
        <f t="shared" si="18"/>
        <v>44991</v>
      </c>
      <c r="F391" s="7">
        <v>4250</v>
      </c>
      <c r="G391" s="8">
        <f t="shared" si="19"/>
        <v>766.39344262295072</v>
      </c>
      <c r="H391" s="8">
        <f t="shared" si="20"/>
        <v>3483.6065573770493</v>
      </c>
    </row>
    <row r="392" spans="1:8" x14ac:dyDescent="0.25">
      <c r="A392" s="4">
        <v>391</v>
      </c>
      <c r="B392" s="5">
        <v>44942</v>
      </c>
      <c r="C392" s="6" t="s">
        <v>10</v>
      </c>
      <c r="D392" s="6" t="s">
        <v>13</v>
      </c>
      <c r="E392" s="5">
        <f t="shared" si="18"/>
        <v>45002</v>
      </c>
      <c r="F392" s="7">
        <v>4300</v>
      </c>
      <c r="G392" s="8">
        <f t="shared" si="19"/>
        <v>775.40983606557347</v>
      </c>
      <c r="H392" s="8">
        <f t="shared" si="20"/>
        <v>3524.5901639344265</v>
      </c>
    </row>
    <row r="393" spans="1:8" x14ac:dyDescent="0.25">
      <c r="A393" s="4">
        <v>392</v>
      </c>
      <c r="B393" s="5">
        <v>44932</v>
      </c>
      <c r="C393" s="6" t="s">
        <v>3</v>
      </c>
      <c r="D393" s="6" t="s">
        <v>13</v>
      </c>
      <c r="E393" s="5">
        <f t="shared" si="18"/>
        <v>44992</v>
      </c>
      <c r="F393" s="7">
        <v>4350</v>
      </c>
      <c r="G393" s="8">
        <f t="shared" si="19"/>
        <v>784.42622950819668</v>
      </c>
      <c r="H393" s="8">
        <f t="shared" si="20"/>
        <v>3565.5737704918033</v>
      </c>
    </row>
    <row r="394" spans="1:8" x14ac:dyDescent="0.25">
      <c r="A394" s="4">
        <v>393</v>
      </c>
      <c r="B394" s="5">
        <v>44940</v>
      </c>
      <c r="C394" s="6" t="s">
        <v>4</v>
      </c>
      <c r="D394" s="6" t="s">
        <v>12</v>
      </c>
      <c r="E394" s="5">
        <f t="shared" si="18"/>
        <v>45000</v>
      </c>
      <c r="F394" s="7">
        <v>4400</v>
      </c>
      <c r="G394" s="8">
        <f t="shared" si="19"/>
        <v>793.44262295081944</v>
      </c>
      <c r="H394" s="8">
        <f t="shared" si="20"/>
        <v>3606.5573770491806</v>
      </c>
    </row>
    <row r="395" spans="1:8" x14ac:dyDescent="0.25">
      <c r="A395" s="4">
        <v>394</v>
      </c>
      <c r="B395" s="5">
        <v>44931</v>
      </c>
      <c r="C395" s="6" t="s">
        <v>5</v>
      </c>
      <c r="D395" s="6" t="s">
        <v>13</v>
      </c>
      <c r="E395" s="5">
        <f t="shared" si="18"/>
        <v>44991</v>
      </c>
      <c r="F395" s="7">
        <v>4450</v>
      </c>
      <c r="G395" s="8">
        <f t="shared" si="19"/>
        <v>802.45901639344265</v>
      </c>
      <c r="H395" s="8">
        <f t="shared" si="20"/>
        <v>3647.5409836065573</v>
      </c>
    </row>
    <row r="396" spans="1:8" x14ac:dyDescent="0.25">
      <c r="A396" s="4">
        <v>395</v>
      </c>
      <c r="B396" s="5">
        <v>44936</v>
      </c>
      <c r="C396" s="6" t="s">
        <v>6</v>
      </c>
      <c r="D396" s="6" t="s">
        <v>14</v>
      </c>
      <c r="E396" s="5">
        <f t="shared" si="18"/>
        <v>44996</v>
      </c>
      <c r="F396" s="7">
        <v>4500</v>
      </c>
      <c r="G396" s="8">
        <f t="shared" si="19"/>
        <v>811.47540983606541</v>
      </c>
      <c r="H396" s="8">
        <f t="shared" si="20"/>
        <v>3688.5245901639346</v>
      </c>
    </row>
    <row r="397" spans="1:8" x14ac:dyDescent="0.25">
      <c r="A397" s="4">
        <v>396</v>
      </c>
      <c r="B397" s="5">
        <v>44930</v>
      </c>
      <c r="C397" s="6" t="s">
        <v>3</v>
      </c>
      <c r="D397" s="6" t="s">
        <v>15</v>
      </c>
      <c r="E397" s="5">
        <f t="shared" si="18"/>
        <v>44990</v>
      </c>
      <c r="F397" s="7">
        <v>4550</v>
      </c>
      <c r="G397" s="8">
        <f t="shared" si="19"/>
        <v>820.49180327868862</v>
      </c>
      <c r="H397" s="8">
        <f t="shared" si="20"/>
        <v>3729.5081967213114</v>
      </c>
    </row>
    <row r="398" spans="1:8" x14ac:dyDescent="0.25">
      <c r="A398" s="4">
        <v>397</v>
      </c>
      <c r="B398" s="5">
        <v>44929</v>
      </c>
      <c r="C398" s="6" t="s">
        <v>7</v>
      </c>
      <c r="D398" s="6" t="s">
        <v>13</v>
      </c>
      <c r="E398" s="5">
        <f t="shared" si="18"/>
        <v>44989</v>
      </c>
      <c r="F398" s="7">
        <v>4600</v>
      </c>
      <c r="G398" s="8">
        <f t="shared" si="19"/>
        <v>829.50819672131138</v>
      </c>
      <c r="H398" s="8">
        <f t="shared" si="20"/>
        <v>3770.4918032786886</v>
      </c>
    </row>
    <row r="399" spans="1:8" x14ac:dyDescent="0.25">
      <c r="A399" s="4">
        <v>398</v>
      </c>
      <c r="B399" s="5">
        <v>44933</v>
      </c>
      <c r="C399" s="6" t="s">
        <v>3</v>
      </c>
      <c r="D399" s="6" t="s">
        <v>13</v>
      </c>
      <c r="E399" s="5">
        <f t="shared" si="18"/>
        <v>44993</v>
      </c>
      <c r="F399" s="7">
        <v>4650</v>
      </c>
      <c r="G399" s="8">
        <f t="shared" si="19"/>
        <v>838.52459016393414</v>
      </c>
      <c r="H399" s="8">
        <f t="shared" si="20"/>
        <v>3811.4754098360659</v>
      </c>
    </row>
    <row r="400" spans="1:8" x14ac:dyDescent="0.25">
      <c r="A400" s="4">
        <v>399</v>
      </c>
      <c r="B400" s="5">
        <v>44934</v>
      </c>
      <c r="C400" s="6" t="s">
        <v>6</v>
      </c>
      <c r="D400" s="6" t="s">
        <v>15</v>
      </c>
      <c r="E400" s="5">
        <f t="shared" si="18"/>
        <v>44994</v>
      </c>
      <c r="F400" s="7">
        <v>4700</v>
      </c>
      <c r="G400" s="8">
        <f t="shared" si="19"/>
        <v>847.54098360655735</v>
      </c>
      <c r="H400" s="8">
        <f t="shared" si="20"/>
        <v>3852.4590163934427</v>
      </c>
    </row>
    <row r="401" spans="1:8" x14ac:dyDescent="0.25">
      <c r="A401" s="4">
        <v>400</v>
      </c>
      <c r="B401" s="5">
        <v>44934</v>
      </c>
      <c r="C401" s="6" t="s">
        <v>8</v>
      </c>
      <c r="D401" s="6" t="s">
        <v>12</v>
      </c>
      <c r="E401" s="5">
        <f t="shared" si="18"/>
        <v>44994</v>
      </c>
      <c r="F401" s="7">
        <v>4750</v>
      </c>
      <c r="G401" s="8">
        <f t="shared" si="19"/>
        <v>856.5573770491801</v>
      </c>
      <c r="H401" s="8">
        <f t="shared" si="20"/>
        <v>3893.4426229508199</v>
      </c>
    </row>
    <row r="402" spans="1:8" x14ac:dyDescent="0.25">
      <c r="A402" s="4">
        <v>401</v>
      </c>
      <c r="B402" s="5">
        <v>44940</v>
      </c>
      <c r="C402" s="6" t="s">
        <v>9</v>
      </c>
      <c r="D402" s="6" t="s">
        <v>14</v>
      </c>
      <c r="E402" s="5">
        <f t="shared" si="18"/>
        <v>45000</v>
      </c>
      <c r="F402" s="7">
        <v>4800</v>
      </c>
      <c r="G402" s="8">
        <f t="shared" si="19"/>
        <v>865.57377049180332</v>
      </c>
      <c r="H402" s="8">
        <f t="shared" si="20"/>
        <v>3934.4262295081967</v>
      </c>
    </row>
    <row r="403" spans="1:8" x14ac:dyDescent="0.25">
      <c r="A403" s="4">
        <v>402</v>
      </c>
      <c r="B403" s="5">
        <v>44938</v>
      </c>
      <c r="C403" s="6" t="s">
        <v>9</v>
      </c>
      <c r="D403" s="6" t="s">
        <v>14</v>
      </c>
      <c r="E403" s="5">
        <f t="shared" si="18"/>
        <v>44998</v>
      </c>
      <c r="F403" s="7">
        <v>4850</v>
      </c>
      <c r="G403" s="8">
        <f t="shared" si="19"/>
        <v>874.59016393442607</v>
      </c>
      <c r="H403" s="8">
        <f t="shared" si="20"/>
        <v>3975.4098360655739</v>
      </c>
    </row>
    <row r="404" spans="1:8" x14ac:dyDescent="0.25">
      <c r="A404" s="4">
        <v>403</v>
      </c>
      <c r="B404" s="5">
        <v>44937</v>
      </c>
      <c r="C404" s="6" t="s">
        <v>8</v>
      </c>
      <c r="D404" s="6" t="s">
        <v>14</v>
      </c>
      <c r="E404" s="5">
        <f t="shared" si="18"/>
        <v>44997</v>
      </c>
      <c r="F404" s="7">
        <v>4900</v>
      </c>
      <c r="G404" s="8">
        <f t="shared" si="19"/>
        <v>883.60655737704928</v>
      </c>
      <c r="H404" s="8">
        <f t="shared" si="20"/>
        <v>4016.3934426229507</v>
      </c>
    </row>
    <row r="405" spans="1:8" x14ac:dyDescent="0.25">
      <c r="A405" s="4">
        <v>404</v>
      </c>
      <c r="B405" s="5">
        <v>44935</v>
      </c>
      <c r="C405" s="6" t="s">
        <v>4</v>
      </c>
      <c r="D405" s="6" t="s">
        <v>12</v>
      </c>
      <c r="E405" s="5">
        <f t="shared" si="18"/>
        <v>44995</v>
      </c>
      <c r="F405" s="7">
        <v>4950</v>
      </c>
      <c r="G405" s="8">
        <f t="shared" si="19"/>
        <v>892.62295081967204</v>
      </c>
      <c r="H405" s="8">
        <f t="shared" si="20"/>
        <v>4057.377049180328</v>
      </c>
    </row>
    <row r="406" spans="1:8" x14ac:dyDescent="0.25">
      <c r="A406" s="4">
        <v>405</v>
      </c>
      <c r="B406" s="5">
        <v>44934</v>
      </c>
      <c r="C406" s="6" t="s">
        <v>5</v>
      </c>
      <c r="D406" s="6" t="s">
        <v>13</v>
      </c>
      <c r="E406" s="5">
        <f t="shared" si="18"/>
        <v>44994</v>
      </c>
      <c r="F406" s="7">
        <v>5000</v>
      </c>
      <c r="G406" s="8">
        <f t="shared" si="19"/>
        <v>901.6393442622948</v>
      </c>
      <c r="H406" s="8">
        <f t="shared" si="20"/>
        <v>4098.3606557377052</v>
      </c>
    </row>
    <row r="407" spans="1:8" x14ac:dyDescent="0.25">
      <c r="A407" s="4">
        <v>406</v>
      </c>
      <c r="B407" s="5">
        <v>44940</v>
      </c>
      <c r="C407" s="6" t="s">
        <v>8</v>
      </c>
      <c r="D407" s="6" t="s">
        <v>13</v>
      </c>
      <c r="E407" s="5">
        <f t="shared" si="18"/>
        <v>45000</v>
      </c>
      <c r="F407" s="7">
        <v>5050</v>
      </c>
      <c r="G407" s="8">
        <f t="shared" si="19"/>
        <v>910.65573770491756</v>
      </c>
      <c r="H407" s="8">
        <f t="shared" si="20"/>
        <v>4139.3442622950824</v>
      </c>
    </row>
    <row r="408" spans="1:8" x14ac:dyDescent="0.25">
      <c r="A408" s="4">
        <v>407</v>
      </c>
      <c r="B408" s="5">
        <v>44929</v>
      </c>
      <c r="C408" s="6" t="s">
        <v>9</v>
      </c>
      <c r="D408" s="6" t="s">
        <v>12</v>
      </c>
      <c r="E408" s="5">
        <f t="shared" si="18"/>
        <v>44989</v>
      </c>
      <c r="F408" s="7">
        <v>5100</v>
      </c>
      <c r="G408" s="8">
        <f t="shared" si="19"/>
        <v>919.67213114754122</v>
      </c>
      <c r="H408" s="8">
        <f t="shared" si="20"/>
        <v>4180.3278688524588</v>
      </c>
    </row>
    <row r="409" spans="1:8" x14ac:dyDescent="0.25">
      <c r="A409" s="4">
        <v>408</v>
      </c>
      <c r="B409" s="5">
        <v>44929</v>
      </c>
      <c r="C409" s="6" t="s">
        <v>10</v>
      </c>
      <c r="D409" s="6" t="s">
        <v>13</v>
      </c>
      <c r="E409" s="5">
        <f t="shared" si="18"/>
        <v>44989</v>
      </c>
      <c r="F409" s="7">
        <v>5150</v>
      </c>
      <c r="G409" s="8">
        <f t="shared" si="19"/>
        <v>928.68852459016398</v>
      </c>
      <c r="H409" s="8">
        <f t="shared" si="20"/>
        <v>4221.311475409836</v>
      </c>
    </row>
    <row r="410" spans="1:8" x14ac:dyDescent="0.25">
      <c r="A410" s="4">
        <v>409</v>
      </c>
      <c r="B410" s="5">
        <v>44933</v>
      </c>
      <c r="C410" s="6" t="s">
        <v>3</v>
      </c>
      <c r="D410" s="6" t="s">
        <v>14</v>
      </c>
      <c r="E410" s="5">
        <f t="shared" si="18"/>
        <v>44993</v>
      </c>
      <c r="F410" s="7">
        <v>5200</v>
      </c>
      <c r="G410" s="8">
        <f t="shared" si="19"/>
        <v>937.70491803278674</v>
      </c>
      <c r="H410" s="8">
        <f t="shared" si="20"/>
        <v>4262.2950819672133</v>
      </c>
    </row>
    <row r="411" spans="1:8" x14ac:dyDescent="0.25">
      <c r="A411" s="4">
        <v>410</v>
      </c>
      <c r="B411" s="5">
        <v>44935</v>
      </c>
      <c r="C411" s="6" t="s">
        <v>4</v>
      </c>
      <c r="D411" s="6" t="s">
        <v>15</v>
      </c>
      <c r="E411" s="5">
        <f t="shared" si="18"/>
        <v>44995</v>
      </c>
      <c r="F411" s="7">
        <v>5250</v>
      </c>
      <c r="G411" s="8">
        <f t="shared" si="19"/>
        <v>946.72131147540949</v>
      </c>
      <c r="H411" s="8">
        <f t="shared" si="20"/>
        <v>4303.2786885245905</v>
      </c>
    </row>
    <row r="412" spans="1:8" x14ac:dyDescent="0.25">
      <c r="A412" s="4">
        <v>411</v>
      </c>
      <c r="B412" s="5">
        <v>44941</v>
      </c>
      <c r="C412" s="6" t="s">
        <v>5</v>
      </c>
      <c r="D412" s="6" t="s">
        <v>13</v>
      </c>
      <c r="E412" s="5">
        <f t="shared" si="18"/>
        <v>45001</v>
      </c>
      <c r="F412" s="7">
        <v>5300</v>
      </c>
      <c r="G412" s="8">
        <f t="shared" si="19"/>
        <v>955.73770491803225</v>
      </c>
      <c r="H412" s="8">
        <f t="shared" si="20"/>
        <v>4344.2622950819677</v>
      </c>
    </row>
    <row r="413" spans="1:8" x14ac:dyDescent="0.25">
      <c r="A413" s="4">
        <v>412</v>
      </c>
      <c r="B413" s="5">
        <v>44937</v>
      </c>
      <c r="C413" s="6" t="s">
        <v>6</v>
      </c>
      <c r="D413" s="6" t="s">
        <v>13</v>
      </c>
      <c r="E413" s="5">
        <f t="shared" si="18"/>
        <v>44997</v>
      </c>
      <c r="F413" s="7">
        <v>5350</v>
      </c>
      <c r="G413" s="8">
        <f t="shared" si="19"/>
        <v>964.75409836065592</v>
      </c>
      <c r="H413" s="8">
        <f t="shared" si="20"/>
        <v>4385.2459016393441</v>
      </c>
    </row>
    <row r="414" spans="1:8" x14ac:dyDescent="0.25">
      <c r="A414" s="4">
        <v>413</v>
      </c>
      <c r="B414" s="5">
        <v>44930</v>
      </c>
      <c r="C414" s="6" t="s">
        <v>3</v>
      </c>
      <c r="D414" s="6" t="s">
        <v>15</v>
      </c>
      <c r="E414" s="5">
        <f t="shared" si="18"/>
        <v>44990</v>
      </c>
      <c r="F414" s="7">
        <v>5400</v>
      </c>
      <c r="G414" s="8">
        <f t="shared" si="19"/>
        <v>973.77049180327867</v>
      </c>
      <c r="H414" s="8">
        <f t="shared" si="20"/>
        <v>4426.2295081967213</v>
      </c>
    </row>
    <row r="415" spans="1:8" x14ac:dyDescent="0.25">
      <c r="A415" s="4">
        <v>414</v>
      </c>
      <c r="B415" s="5">
        <v>44942</v>
      </c>
      <c r="C415" s="6" t="s">
        <v>7</v>
      </c>
      <c r="D415" s="6" t="s">
        <v>12</v>
      </c>
      <c r="E415" s="5">
        <f t="shared" si="18"/>
        <v>45002</v>
      </c>
      <c r="F415" s="7">
        <v>5450</v>
      </c>
      <c r="G415" s="8">
        <f t="shared" si="19"/>
        <v>982.78688524590143</v>
      </c>
      <c r="H415" s="8">
        <f t="shared" si="20"/>
        <v>4467.2131147540986</v>
      </c>
    </row>
    <row r="416" spans="1:8" x14ac:dyDescent="0.25">
      <c r="A416" s="4">
        <v>415</v>
      </c>
      <c r="B416" s="5">
        <v>44937</v>
      </c>
      <c r="C416" s="6" t="s">
        <v>3</v>
      </c>
      <c r="D416" s="6" t="s">
        <v>14</v>
      </c>
      <c r="E416" s="5">
        <f t="shared" si="18"/>
        <v>44997</v>
      </c>
      <c r="F416" s="7">
        <v>5500</v>
      </c>
      <c r="G416" s="8">
        <f t="shared" si="19"/>
        <v>991.80327868852419</v>
      </c>
      <c r="H416" s="8">
        <f t="shared" si="20"/>
        <v>4508.1967213114758</v>
      </c>
    </row>
    <row r="417" spans="1:8" x14ac:dyDescent="0.25">
      <c r="A417" s="4">
        <v>416</v>
      </c>
      <c r="B417" s="5">
        <v>44935</v>
      </c>
      <c r="C417" s="6" t="s">
        <v>6</v>
      </c>
      <c r="D417" s="6" t="s">
        <v>14</v>
      </c>
      <c r="E417" s="5">
        <f t="shared" si="18"/>
        <v>44995</v>
      </c>
      <c r="F417" s="7">
        <v>5550</v>
      </c>
      <c r="G417" s="8">
        <f t="shared" si="19"/>
        <v>1000.8196721311479</v>
      </c>
      <c r="H417" s="8">
        <f t="shared" si="20"/>
        <v>4549.1803278688521</v>
      </c>
    </row>
    <row r="418" spans="1:8" x14ac:dyDescent="0.25">
      <c r="A418" s="4">
        <v>417</v>
      </c>
      <c r="B418" s="5">
        <v>44928</v>
      </c>
      <c r="C418" s="6" t="s">
        <v>8</v>
      </c>
      <c r="D418" s="6" t="s">
        <v>14</v>
      </c>
      <c r="E418" s="5">
        <f t="shared" si="18"/>
        <v>44988</v>
      </c>
      <c r="F418" s="7">
        <v>5600</v>
      </c>
      <c r="G418" s="8">
        <f t="shared" si="19"/>
        <v>1009.8360655737706</v>
      </c>
      <c r="H418" s="8">
        <f t="shared" si="20"/>
        <v>4590.1639344262294</v>
      </c>
    </row>
    <row r="419" spans="1:8" x14ac:dyDescent="0.25">
      <c r="A419" s="4">
        <v>418</v>
      </c>
      <c r="B419" s="5">
        <v>44939</v>
      </c>
      <c r="C419" s="6" t="s">
        <v>9</v>
      </c>
      <c r="D419" s="6" t="s">
        <v>12</v>
      </c>
      <c r="E419" s="5">
        <f t="shared" si="18"/>
        <v>44999</v>
      </c>
      <c r="F419" s="7">
        <v>5650</v>
      </c>
      <c r="G419" s="8">
        <f t="shared" si="19"/>
        <v>1018.8524590163934</v>
      </c>
      <c r="H419" s="8">
        <f t="shared" si="20"/>
        <v>4631.1475409836066</v>
      </c>
    </row>
    <row r="420" spans="1:8" x14ac:dyDescent="0.25">
      <c r="A420" s="4">
        <v>419</v>
      </c>
      <c r="B420" s="5">
        <v>44936</v>
      </c>
      <c r="C420" s="6" t="s">
        <v>9</v>
      </c>
      <c r="D420" s="6" t="s">
        <v>13</v>
      </c>
      <c r="E420" s="5">
        <f t="shared" si="18"/>
        <v>44996</v>
      </c>
      <c r="F420" s="7">
        <v>5700</v>
      </c>
      <c r="G420" s="8">
        <f t="shared" si="19"/>
        <v>1027.8688524590161</v>
      </c>
      <c r="H420" s="8">
        <f t="shared" si="20"/>
        <v>4672.1311475409839</v>
      </c>
    </row>
    <row r="421" spans="1:8" x14ac:dyDescent="0.25">
      <c r="A421" s="4">
        <v>420</v>
      </c>
      <c r="B421" s="5">
        <v>44943</v>
      </c>
      <c r="C421" s="6" t="s">
        <v>8</v>
      </c>
      <c r="D421" s="6" t="s">
        <v>13</v>
      </c>
      <c r="E421" s="5">
        <f t="shared" si="18"/>
        <v>45003</v>
      </c>
      <c r="F421" s="7">
        <v>5750</v>
      </c>
      <c r="G421" s="8">
        <f t="shared" si="19"/>
        <v>1036.8852459016389</v>
      </c>
      <c r="H421" s="8">
        <f t="shared" si="20"/>
        <v>4713.1147540983611</v>
      </c>
    </row>
    <row r="422" spans="1:8" x14ac:dyDescent="0.25">
      <c r="A422" s="4">
        <v>421</v>
      </c>
      <c r="B422" s="5">
        <v>44931</v>
      </c>
      <c r="C422" s="6" t="s">
        <v>4</v>
      </c>
      <c r="D422" s="6" t="s">
        <v>12</v>
      </c>
      <c r="E422" s="5">
        <f t="shared" si="18"/>
        <v>44991</v>
      </c>
      <c r="F422" s="7">
        <v>5800</v>
      </c>
      <c r="G422" s="8">
        <f t="shared" si="19"/>
        <v>1045.9016393442625</v>
      </c>
      <c r="H422" s="8">
        <f t="shared" si="20"/>
        <v>4754.0983606557375</v>
      </c>
    </row>
    <row r="423" spans="1:8" x14ac:dyDescent="0.25">
      <c r="A423" s="4">
        <v>422</v>
      </c>
      <c r="B423" s="5">
        <v>44929</v>
      </c>
      <c r="C423" s="6" t="s">
        <v>5</v>
      </c>
      <c r="D423" s="6" t="s">
        <v>13</v>
      </c>
      <c r="E423" s="5">
        <f t="shared" si="18"/>
        <v>44989</v>
      </c>
      <c r="F423" s="7">
        <v>5850</v>
      </c>
      <c r="G423" s="8">
        <f t="shared" si="19"/>
        <v>1054.9180327868853</v>
      </c>
      <c r="H423" s="8">
        <f t="shared" si="20"/>
        <v>4795.0819672131147</v>
      </c>
    </row>
    <row r="424" spans="1:8" x14ac:dyDescent="0.25">
      <c r="A424" s="4">
        <v>423</v>
      </c>
      <c r="B424" s="5">
        <v>44934</v>
      </c>
      <c r="C424" s="6" t="s">
        <v>8</v>
      </c>
      <c r="D424" s="6" t="s">
        <v>14</v>
      </c>
      <c r="E424" s="5">
        <f t="shared" si="18"/>
        <v>44994</v>
      </c>
      <c r="F424" s="7">
        <v>5900</v>
      </c>
      <c r="G424" s="8">
        <f t="shared" si="19"/>
        <v>1063.9344262295081</v>
      </c>
      <c r="H424" s="8">
        <f t="shared" si="20"/>
        <v>4836.0655737704919</v>
      </c>
    </row>
    <row r="425" spans="1:8" x14ac:dyDescent="0.25">
      <c r="A425" s="4">
        <v>424</v>
      </c>
      <c r="B425" s="5">
        <v>44940</v>
      </c>
      <c r="C425" s="6" t="s">
        <v>9</v>
      </c>
      <c r="D425" s="6" t="s">
        <v>15</v>
      </c>
      <c r="E425" s="5">
        <f t="shared" si="18"/>
        <v>45000</v>
      </c>
      <c r="F425" s="7">
        <v>5950</v>
      </c>
      <c r="G425" s="8">
        <f t="shared" si="19"/>
        <v>1072.9508196721308</v>
      </c>
      <c r="H425" s="8">
        <f t="shared" si="20"/>
        <v>4877.0491803278692</v>
      </c>
    </row>
    <row r="426" spans="1:8" x14ac:dyDescent="0.25">
      <c r="A426" s="4">
        <v>425</v>
      </c>
      <c r="B426" s="5">
        <v>44934</v>
      </c>
      <c r="C426" s="6" t="s">
        <v>10</v>
      </c>
      <c r="D426" s="6" t="s">
        <v>13</v>
      </c>
      <c r="E426" s="5">
        <f t="shared" si="18"/>
        <v>44994</v>
      </c>
      <c r="F426" s="7">
        <v>6000</v>
      </c>
      <c r="G426" s="8">
        <f t="shared" si="19"/>
        <v>1081.9672131147536</v>
      </c>
      <c r="H426" s="8">
        <f t="shared" si="20"/>
        <v>4918.0327868852464</v>
      </c>
    </row>
    <row r="427" spans="1:8" x14ac:dyDescent="0.25">
      <c r="A427" s="4">
        <v>426</v>
      </c>
      <c r="B427" s="5">
        <v>44934</v>
      </c>
      <c r="C427" s="6" t="s">
        <v>3</v>
      </c>
      <c r="D427" s="6" t="s">
        <v>13</v>
      </c>
      <c r="E427" s="5">
        <f t="shared" si="18"/>
        <v>44994</v>
      </c>
      <c r="F427" s="7">
        <v>6050</v>
      </c>
      <c r="G427" s="8">
        <f t="shared" si="19"/>
        <v>1090.9836065573772</v>
      </c>
      <c r="H427" s="8">
        <f t="shared" si="20"/>
        <v>4959.0163934426228</v>
      </c>
    </row>
    <row r="428" spans="1:8" x14ac:dyDescent="0.25">
      <c r="A428" s="4">
        <v>427</v>
      </c>
      <c r="B428" s="5">
        <v>44941</v>
      </c>
      <c r="C428" s="6" t="s">
        <v>4</v>
      </c>
      <c r="D428" s="6" t="s">
        <v>15</v>
      </c>
      <c r="E428" s="5">
        <f t="shared" si="18"/>
        <v>45001</v>
      </c>
      <c r="F428" s="7">
        <v>6100</v>
      </c>
      <c r="G428" s="8">
        <f t="shared" si="19"/>
        <v>1100</v>
      </c>
      <c r="H428" s="8">
        <f t="shared" si="20"/>
        <v>5000</v>
      </c>
    </row>
    <row r="429" spans="1:8" x14ac:dyDescent="0.25">
      <c r="A429" s="4">
        <v>428</v>
      </c>
      <c r="B429" s="5">
        <v>44934</v>
      </c>
      <c r="C429" s="6" t="s">
        <v>5</v>
      </c>
      <c r="D429" s="6" t="s">
        <v>12</v>
      </c>
      <c r="E429" s="5">
        <f t="shared" si="18"/>
        <v>44994</v>
      </c>
      <c r="F429" s="7">
        <v>6150</v>
      </c>
      <c r="G429" s="8">
        <f t="shared" si="19"/>
        <v>1109.0163934426228</v>
      </c>
      <c r="H429" s="8">
        <f t="shared" si="20"/>
        <v>5040.9836065573772</v>
      </c>
    </row>
    <row r="430" spans="1:8" x14ac:dyDescent="0.25">
      <c r="A430" s="4">
        <v>429</v>
      </c>
      <c r="B430" s="5">
        <v>44928</v>
      </c>
      <c r="C430" s="6" t="s">
        <v>6</v>
      </c>
      <c r="D430" s="6" t="s">
        <v>14</v>
      </c>
      <c r="E430" s="5">
        <f t="shared" si="18"/>
        <v>44988</v>
      </c>
      <c r="F430" s="7">
        <v>6200</v>
      </c>
      <c r="G430" s="8">
        <f t="shared" si="19"/>
        <v>1118.0327868852455</v>
      </c>
      <c r="H430" s="8">
        <f t="shared" si="20"/>
        <v>5081.9672131147545</v>
      </c>
    </row>
    <row r="431" spans="1:8" x14ac:dyDescent="0.25">
      <c r="A431" s="4">
        <v>430</v>
      </c>
      <c r="B431" s="5">
        <v>44931</v>
      </c>
      <c r="C431" s="6" t="s">
        <v>3</v>
      </c>
      <c r="D431" s="6" t="s">
        <v>14</v>
      </c>
      <c r="E431" s="5">
        <f t="shared" si="18"/>
        <v>44991</v>
      </c>
      <c r="F431" s="7">
        <v>6250</v>
      </c>
      <c r="G431" s="8">
        <f t="shared" si="19"/>
        <v>1127.0491803278692</v>
      </c>
      <c r="H431" s="8">
        <f t="shared" si="20"/>
        <v>5122.9508196721308</v>
      </c>
    </row>
    <row r="432" spans="1:8" x14ac:dyDescent="0.25">
      <c r="A432" s="4">
        <v>431</v>
      </c>
      <c r="B432" s="5">
        <v>44933</v>
      </c>
      <c r="C432" s="6" t="s">
        <v>7</v>
      </c>
      <c r="D432" s="6" t="s">
        <v>14</v>
      </c>
      <c r="E432" s="5">
        <f t="shared" si="18"/>
        <v>44993</v>
      </c>
      <c r="F432" s="7">
        <v>6300</v>
      </c>
      <c r="G432" s="8">
        <f t="shared" si="19"/>
        <v>1136.0655737704919</v>
      </c>
      <c r="H432" s="8">
        <f t="shared" si="20"/>
        <v>5163.9344262295081</v>
      </c>
    </row>
    <row r="433" spans="1:8" x14ac:dyDescent="0.25">
      <c r="A433" s="4">
        <v>432</v>
      </c>
      <c r="B433" s="5">
        <v>44943</v>
      </c>
      <c r="C433" s="6" t="s">
        <v>3</v>
      </c>
      <c r="D433" s="6" t="s">
        <v>12</v>
      </c>
      <c r="E433" s="5">
        <f t="shared" si="18"/>
        <v>45003</v>
      </c>
      <c r="F433" s="7">
        <v>6350</v>
      </c>
      <c r="G433" s="8">
        <f t="shared" si="19"/>
        <v>1145.0819672131147</v>
      </c>
      <c r="H433" s="8">
        <f t="shared" si="20"/>
        <v>5204.9180327868853</v>
      </c>
    </row>
    <row r="434" spans="1:8" x14ac:dyDescent="0.25">
      <c r="A434" s="4">
        <v>433</v>
      </c>
      <c r="B434" s="5">
        <v>44938</v>
      </c>
      <c r="C434" s="6" t="s">
        <v>6</v>
      </c>
      <c r="D434" s="6" t="s">
        <v>13</v>
      </c>
      <c r="E434" s="5">
        <f t="shared" si="18"/>
        <v>44998</v>
      </c>
      <c r="F434" s="7">
        <v>6400</v>
      </c>
      <c r="G434" s="8">
        <f t="shared" si="19"/>
        <v>1154.0983606557375</v>
      </c>
      <c r="H434" s="8">
        <f t="shared" si="20"/>
        <v>5245.9016393442625</v>
      </c>
    </row>
    <row r="435" spans="1:8" x14ac:dyDescent="0.25">
      <c r="A435" s="4">
        <v>434</v>
      </c>
      <c r="B435" s="5">
        <v>44930</v>
      </c>
      <c r="C435" s="6" t="s">
        <v>8</v>
      </c>
      <c r="D435" s="6" t="s">
        <v>13</v>
      </c>
      <c r="E435" s="5">
        <f t="shared" si="18"/>
        <v>44990</v>
      </c>
      <c r="F435" s="7">
        <v>6450</v>
      </c>
      <c r="G435" s="8">
        <f t="shared" si="19"/>
        <v>1163.1147540983602</v>
      </c>
      <c r="H435" s="8">
        <f t="shared" si="20"/>
        <v>5286.8852459016398</v>
      </c>
    </row>
    <row r="436" spans="1:8" x14ac:dyDescent="0.25">
      <c r="A436" s="4">
        <v>435</v>
      </c>
      <c r="B436" s="5">
        <v>44927</v>
      </c>
      <c r="C436" s="6" t="s">
        <v>9</v>
      </c>
      <c r="D436" s="6" t="s">
        <v>12</v>
      </c>
      <c r="E436" s="5">
        <f t="shared" si="18"/>
        <v>44987</v>
      </c>
      <c r="F436" s="7">
        <v>6500</v>
      </c>
      <c r="G436" s="8">
        <f t="shared" si="19"/>
        <v>1172.1311475409839</v>
      </c>
      <c r="H436" s="8">
        <f t="shared" si="20"/>
        <v>5327.8688524590161</v>
      </c>
    </row>
    <row r="437" spans="1:8" x14ac:dyDescent="0.25">
      <c r="A437" s="4">
        <v>436</v>
      </c>
      <c r="B437" s="5">
        <v>44928</v>
      </c>
      <c r="C437" s="6" t="s">
        <v>9</v>
      </c>
      <c r="D437" s="6" t="s">
        <v>13</v>
      </c>
      <c r="E437" s="5">
        <f t="shared" si="18"/>
        <v>44988</v>
      </c>
      <c r="F437" s="7">
        <v>6550</v>
      </c>
      <c r="G437" s="8">
        <f t="shared" si="19"/>
        <v>1181.1475409836066</v>
      </c>
      <c r="H437" s="8">
        <f t="shared" si="20"/>
        <v>5368.8524590163934</v>
      </c>
    </row>
    <row r="438" spans="1:8" x14ac:dyDescent="0.25">
      <c r="A438" s="4">
        <v>437</v>
      </c>
      <c r="B438" s="5">
        <v>44932</v>
      </c>
      <c r="C438" s="6" t="s">
        <v>8</v>
      </c>
      <c r="D438" s="6" t="s">
        <v>14</v>
      </c>
      <c r="E438" s="5">
        <f t="shared" si="18"/>
        <v>44992</v>
      </c>
      <c r="F438" s="7">
        <v>6600</v>
      </c>
      <c r="G438" s="8">
        <f t="shared" si="19"/>
        <v>1190.1639344262294</v>
      </c>
      <c r="H438" s="8">
        <f t="shared" si="20"/>
        <v>5409.8360655737706</v>
      </c>
    </row>
    <row r="439" spans="1:8" x14ac:dyDescent="0.25">
      <c r="A439" s="4">
        <v>438</v>
      </c>
      <c r="B439" s="5">
        <v>44942</v>
      </c>
      <c r="C439" s="6" t="s">
        <v>4</v>
      </c>
      <c r="D439" s="6" t="s">
        <v>15</v>
      </c>
      <c r="E439" s="5">
        <f t="shared" si="18"/>
        <v>45002</v>
      </c>
      <c r="F439" s="7">
        <v>6650</v>
      </c>
      <c r="G439" s="8">
        <f t="shared" si="19"/>
        <v>1199.1803278688521</v>
      </c>
      <c r="H439" s="8">
        <f t="shared" si="20"/>
        <v>5450.8196721311479</v>
      </c>
    </row>
    <row r="440" spans="1:8" x14ac:dyDescent="0.25">
      <c r="A440" s="4">
        <v>439</v>
      </c>
      <c r="B440" s="5">
        <v>44939</v>
      </c>
      <c r="C440" s="6" t="s">
        <v>5</v>
      </c>
      <c r="D440" s="6" t="s">
        <v>13</v>
      </c>
      <c r="E440" s="5">
        <f t="shared" si="18"/>
        <v>44999</v>
      </c>
      <c r="F440" s="7">
        <v>6700</v>
      </c>
      <c r="G440" s="8">
        <f t="shared" si="19"/>
        <v>1208.1967213114749</v>
      </c>
      <c r="H440" s="8">
        <f t="shared" si="20"/>
        <v>5491.8032786885251</v>
      </c>
    </row>
    <row r="441" spans="1:8" x14ac:dyDescent="0.25">
      <c r="A441" s="4">
        <v>440</v>
      </c>
      <c r="B441" s="5">
        <v>44927</v>
      </c>
      <c r="C441" s="6" t="s">
        <v>8</v>
      </c>
      <c r="D441" s="6" t="s">
        <v>13</v>
      </c>
      <c r="E441" s="5">
        <f t="shared" si="18"/>
        <v>44987</v>
      </c>
      <c r="F441" s="7">
        <v>6750</v>
      </c>
      <c r="G441" s="8">
        <f t="shared" si="19"/>
        <v>1217.2131147540986</v>
      </c>
      <c r="H441" s="8">
        <f t="shared" si="20"/>
        <v>5532.7868852459014</v>
      </c>
    </row>
    <row r="442" spans="1:8" x14ac:dyDescent="0.25">
      <c r="A442" s="4">
        <v>441</v>
      </c>
      <c r="B442" s="5">
        <v>44937</v>
      </c>
      <c r="C442" s="6" t="s">
        <v>9</v>
      </c>
      <c r="D442" s="6" t="s">
        <v>15</v>
      </c>
      <c r="E442" s="5">
        <f t="shared" si="18"/>
        <v>44997</v>
      </c>
      <c r="F442" s="7">
        <v>6800</v>
      </c>
      <c r="G442" s="8">
        <f t="shared" si="19"/>
        <v>1226.2295081967213</v>
      </c>
      <c r="H442" s="8">
        <f t="shared" si="20"/>
        <v>5573.7704918032787</v>
      </c>
    </row>
    <row r="443" spans="1:8" x14ac:dyDescent="0.25">
      <c r="A443" s="4">
        <v>442</v>
      </c>
      <c r="B443" s="5">
        <v>44928</v>
      </c>
      <c r="C443" s="6" t="s">
        <v>10</v>
      </c>
      <c r="D443" s="6" t="s">
        <v>12</v>
      </c>
      <c r="E443" s="5">
        <f t="shared" si="18"/>
        <v>44988</v>
      </c>
      <c r="F443" s="7">
        <v>6850</v>
      </c>
      <c r="G443" s="8">
        <f t="shared" si="19"/>
        <v>1235.2459016393441</v>
      </c>
      <c r="H443" s="8">
        <f t="shared" si="20"/>
        <v>5614.7540983606559</v>
      </c>
    </row>
    <row r="444" spans="1:8" x14ac:dyDescent="0.25">
      <c r="A444" s="4">
        <v>443</v>
      </c>
      <c r="B444" s="5">
        <v>44938</v>
      </c>
      <c r="C444" s="6" t="s">
        <v>3</v>
      </c>
      <c r="D444" s="6" t="s">
        <v>14</v>
      </c>
      <c r="E444" s="5">
        <f t="shared" si="18"/>
        <v>44998</v>
      </c>
      <c r="F444" s="7">
        <v>6900</v>
      </c>
      <c r="G444" s="8">
        <f t="shared" si="19"/>
        <v>1244.2622950819668</v>
      </c>
      <c r="H444" s="8">
        <f t="shared" si="20"/>
        <v>5655.7377049180332</v>
      </c>
    </row>
    <row r="445" spans="1:8" x14ac:dyDescent="0.25">
      <c r="A445" s="4">
        <v>444</v>
      </c>
      <c r="B445" s="5">
        <v>44934</v>
      </c>
      <c r="C445" s="6" t="s">
        <v>4</v>
      </c>
      <c r="D445" s="6" t="s">
        <v>14</v>
      </c>
      <c r="E445" s="5">
        <f t="shared" si="18"/>
        <v>44994</v>
      </c>
      <c r="F445" s="7">
        <v>6950</v>
      </c>
      <c r="G445" s="8">
        <f t="shared" si="19"/>
        <v>1253.2786885245896</v>
      </c>
      <c r="H445" s="8">
        <f t="shared" si="20"/>
        <v>5696.7213114754104</v>
      </c>
    </row>
    <row r="446" spans="1:8" x14ac:dyDescent="0.25">
      <c r="A446" s="4">
        <v>445</v>
      </c>
      <c r="B446" s="5">
        <v>44941</v>
      </c>
      <c r="C446" s="6" t="s">
        <v>5</v>
      </c>
      <c r="D446" s="6" t="s">
        <v>14</v>
      </c>
      <c r="E446" s="5">
        <f t="shared" si="18"/>
        <v>45001</v>
      </c>
      <c r="F446" s="7">
        <v>7000</v>
      </c>
      <c r="G446" s="8">
        <f t="shared" si="19"/>
        <v>1262.2950819672133</v>
      </c>
      <c r="H446" s="8">
        <f t="shared" si="20"/>
        <v>5737.7049180327867</v>
      </c>
    </row>
    <row r="447" spans="1:8" x14ac:dyDescent="0.25">
      <c r="A447" s="4">
        <v>446</v>
      </c>
      <c r="B447" s="5">
        <v>44935</v>
      </c>
      <c r="C447" s="6" t="s">
        <v>6</v>
      </c>
      <c r="D447" s="6" t="s">
        <v>12</v>
      </c>
      <c r="E447" s="5">
        <f t="shared" si="18"/>
        <v>44995</v>
      </c>
      <c r="F447" s="7">
        <v>7050</v>
      </c>
      <c r="G447" s="8">
        <f t="shared" si="19"/>
        <v>1271.311475409836</v>
      </c>
      <c r="H447" s="8">
        <f t="shared" si="20"/>
        <v>5778.688524590164</v>
      </c>
    </row>
    <row r="448" spans="1:8" x14ac:dyDescent="0.25">
      <c r="A448" s="4">
        <v>447</v>
      </c>
      <c r="B448" s="5">
        <v>44943</v>
      </c>
      <c r="C448" s="6" t="s">
        <v>3</v>
      </c>
      <c r="D448" s="6" t="s">
        <v>13</v>
      </c>
      <c r="E448" s="5">
        <f t="shared" si="18"/>
        <v>45003</v>
      </c>
      <c r="F448" s="7">
        <v>7100</v>
      </c>
      <c r="G448" s="8">
        <f t="shared" si="19"/>
        <v>1280.3278688524588</v>
      </c>
      <c r="H448" s="8">
        <f t="shared" si="20"/>
        <v>5819.6721311475412</v>
      </c>
    </row>
    <row r="449" spans="1:8" x14ac:dyDescent="0.25">
      <c r="A449" s="4">
        <v>448</v>
      </c>
      <c r="B449" s="5">
        <v>44941</v>
      </c>
      <c r="C449" s="6" t="s">
        <v>7</v>
      </c>
      <c r="D449" s="6" t="s">
        <v>13</v>
      </c>
      <c r="E449" s="5">
        <f t="shared" si="18"/>
        <v>45001</v>
      </c>
      <c r="F449" s="7">
        <v>7150</v>
      </c>
      <c r="G449" s="8">
        <f t="shared" si="19"/>
        <v>1289.3442622950815</v>
      </c>
      <c r="H449" s="8">
        <f t="shared" si="20"/>
        <v>5860.6557377049185</v>
      </c>
    </row>
    <row r="450" spans="1:8" x14ac:dyDescent="0.25">
      <c r="A450" s="4">
        <v>449</v>
      </c>
      <c r="B450" s="5">
        <v>44933</v>
      </c>
      <c r="C450" s="6" t="s">
        <v>3</v>
      </c>
      <c r="D450" s="6" t="s">
        <v>12</v>
      </c>
      <c r="E450" s="5">
        <f t="shared" si="18"/>
        <v>44993</v>
      </c>
      <c r="F450" s="7">
        <v>7200</v>
      </c>
      <c r="G450" s="8">
        <f t="shared" si="19"/>
        <v>1298.3606557377052</v>
      </c>
      <c r="H450" s="8">
        <f t="shared" si="20"/>
        <v>5901.6393442622948</v>
      </c>
    </row>
    <row r="451" spans="1:8" x14ac:dyDescent="0.25">
      <c r="A451" s="4">
        <v>450</v>
      </c>
      <c r="B451" s="5">
        <v>44935</v>
      </c>
      <c r="C451" s="6" t="s">
        <v>6</v>
      </c>
      <c r="D451" s="6" t="s">
        <v>13</v>
      </c>
      <c r="E451" s="5">
        <f t="shared" ref="E451:E500" si="21">B451+60</f>
        <v>44995</v>
      </c>
      <c r="F451" s="7">
        <v>7250</v>
      </c>
      <c r="G451" s="8">
        <f t="shared" ref="G451:G500" si="22">F451-(F451/(1+22%))</f>
        <v>1307.377049180328</v>
      </c>
      <c r="H451" s="8">
        <f t="shared" ref="H451:H500" si="23">F451-G451</f>
        <v>5942.622950819672</v>
      </c>
    </row>
    <row r="452" spans="1:8" x14ac:dyDescent="0.25">
      <c r="A452" s="4">
        <v>451</v>
      </c>
      <c r="B452" s="5">
        <v>44934</v>
      </c>
      <c r="C452" s="6" t="s">
        <v>8</v>
      </c>
      <c r="D452" s="6" t="s">
        <v>14</v>
      </c>
      <c r="E452" s="5">
        <f t="shared" si="21"/>
        <v>44994</v>
      </c>
      <c r="F452" s="7">
        <v>7300</v>
      </c>
      <c r="G452" s="8">
        <f t="shared" si="22"/>
        <v>1316.3934426229507</v>
      </c>
      <c r="H452" s="8">
        <f t="shared" si="23"/>
        <v>5983.6065573770493</v>
      </c>
    </row>
    <row r="453" spans="1:8" x14ac:dyDescent="0.25">
      <c r="A453" s="4">
        <v>452</v>
      </c>
      <c r="B453" s="5">
        <v>44933</v>
      </c>
      <c r="C453" s="6" t="s">
        <v>9</v>
      </c>
      <c r="D453" s="6" t="s">
        <v>15</v>
      </c>
      <c r="E453" s="5">
        <f t="shared" si="21"/>
        <v>44993</v>
      </c>
      <c r="F453" s="7">
        <v>7350</v>
      </c>
      <c r="G453" s="8">
        <f t="shared" si="22"/>
        <v>1325.4098360655735</v>
      </c>
      <c r="H453" s="8">
        <f t="shared" si="23"/>
        <v>6024.5901639344265</v>
      </c>
    </row>
    <row r="454" spans="1:8" x14ac:dyDescent="0.25">
      <c r="A454" s="4">
        <v>453</v>
      </c>
      <c r="B454" s="5">
        <v>44942</v>
      </c>
      <c r="C454" s="6" t="s">
        <v>9</v>
      </c>
      <c r="D454" s="6" t="s">
        <v>13</v>
      </c>
      <c r="E454" s="5">
        <f t="shared" si="21"/>
        <v>45002</v>
      </c>
      <c r="F454" s="7">
        <v>7400</v>
      </c>
      <c r="G454" s="8">
        <f t="shared" si="22"/>
        <v>1334.4262295081962</v>
      </c>
      <c r="H454" s="8">
        <f t="shared" si="23"/>
        <v>6065.5737704918038</v>
      </c>
    </row>
    <row r="455" spans="1:8" x14ac:dyDescent="0.25">
      <c r="A455" s="4">
        <v>454</v>
      </c>
      <c r="B455" s="5">
        <v>44929</v>
      </c>
      <c r="C455" s="6" t="s">
        <v>8</v>
      </c>
      <c r="D455" s="6" t="s">
        <v>13</v>
      </c>
      <c r="E455" s="5">
        <f t="shared" si="21"/>
        <v>44989</v>
      </c>
      <c r="F455" s="7">
        <v>7450</v>
      </c>
      <c r="G455" s="8">
        <f t="shared" si="22"/>
        <v>1343.4426229508199</v>
      </c>
      <c r="H455" s="8">
        <f t="shared" si="23"/>
        <v>6106.5573770491801</v>
      </c>
    </row>
    <row r="456" spans="1:8" x14ac:dyDescent="0.25">
      <c r="A456" s="4">
        <v>455</v>
      </c>
      <c r="B456" s="5">
        <v>44931</v>
      </c>
      <c r="C456" s="6" t="s">
        <v>4</v>
      </c>
      <c r="D456" s="6" t="s">
        <v>15</v>
      </c>
      <c r="E456" s="5">
        <f t="shared" si="21"/>
        <v>44991</v>
      </c>
      <c r="F456" s="7">
        <v>1000</v>
      </c>
      <c r="G456" s="8">
        <f t="shared" si="22"/>
        <v>180.32786885245901</v>
      </c>
      <c r="H456" s="8">
        <f t="shared" si="23"/>
        <v>819.67213114754099</v>
      </c>
    </row>
    <row r="457" spans="1:8" x14ac:dyDescent="0.25">
      <c r="A457" s="4">
        <v>456</v>
      </c>
      <c r="B457" s="5">
        <v>44930</v>
      </c>
      <c r="C457" s="6" t="s">
        <v>5</v>
      </c>
      <c r="D457" s="6" t="s">
        <v>12</v>
      </c>
      <c r="E457" s="5">
        <f t="shared" si="21"/>
        <v>44990</v>
      </c>
      <c r="F457" s="7">
        <v>1800</v>
      </c>
      <c r="G457" s="8">
        <f t="shared" si="22"/>
        <v>324.5901639344263</v>
      </c>
      <c r="H457" s="8">
        <f t="shared" si="23"/>
        <v>1475.4098360655737</v>
      </c>
    </row>
    <row r="458" spans="1:8" x14ac:dyDescent="0.25">
      <c r="A458" s="4">
        <v>457</v>
      </c>
      <c r="B458" s="5">
        <v>44942</v>
      </c>
      <c r="C458" s="6" t="s">
        <v>8</v>
      </c>
      <c r="D458" s="6" t="s">
        <v>14</v>
      </c>
      <c r="E458" s="5">
        <f t="shared" si="21"/>
        <v>45002</v>
      </c>
      <c r="F458" s="7">
        <v>2350</v>
      </c>
      <c r="G458" s="8">
        <f t="shared" si="22"/>
        <v>423.77049180327867</v>
      </c>
      <c r="H458" s="8">
        <f t="shared" si="23"/>
        <v>1926.2295081967213</v>
      </c>
    </row>
    <row r="459" spans="1:8" x14ac:dyDescent="0.25">
      <c r="A459" s="4">
        <v>458</v>
      </c>
      <c r="B459" s="5">
        <v>44939</v>
      </c>
      <c r="C459" s="6" t="s">
        <v>9</v>
      </c>
      <c r="D459" s="6" t="s">
        <v>14</v>
      </c>
      <c r="E459" s="5">
        <f t="shared" si="21"/>
        <v>44999</v>
      </c>
      <c r="F459" s="7">
        <v>190</v>
      </c>
      <c r="G459" s="8">
        <f t="shared" si="22"/>
        <v>34.26229508196721</v>
      </c>
      <c r="H459" s="8">
        <f t="shared" si="23"/>
        <v>155.73770491803279</v>
      </c>
    </row>
    <row r="460" spans="1:8" x14ac:dyDescent="0.25">
      <c r="A460" s="4">
        <v>459</v>
      </c>
      <c r="B460" s="5">
        <v>44937</v>
      </c>
      <c r="C460" s="6" t="s">
        <v>10</v>
      </c>
      <c r="D460" s="6" t="s">
        <v>14</v>
      </c>
      <c r="E460" s="5">
        <f t="shared" si="21"/>
        <v>44997</v>
      </c>
      <c r="F460" s="7">
        <v>2345</v>
      </c>
      <c r="G460" s="8">
        <f t="shared" si="22"/>
        <v>422.86885245901635</v>
      </c>
      <c r="H460" s="8">
        <f t="shared" si="23"/>
        <v>1922.1311475409836</v>
      </c>
    </row>
    <row r="461" spans="1:8" x14ac:dyDescent="0.25">
      <c r="A461" s="4">
        <v>460</v>
      </c>
      <c r="B461" s="5">
        <v>44935</v>
      </c>
      <c r="C461" s="6" t="s">
        <v>3</v>
      </c>
      <c r="D461" s="6" t="s">
        <v>12</v>
      </c>
      <c r="E461" s="5">
        <f t="shared" si="21"/>
        <v>44995</v>
      </c>
      <c r="F461" s="7">
        <v>8000</v>
      </c>
      <c r="G461" s="8">
        <f t="shared" si="22"/>
        <v>1442.622950819672</v>
      </c>
      <c r="H461" s="8">
        <f t="shared" si="23"/>
        <v>6557.377049180328</v>
      </c>
    </row>
    <row r="462" spans="1:8" x14ac:dyDescent="0.25">
      <c r="A462" s="4">
        <v>461</v>
      </c>
      <c r="B462" s="5">
        <v>44927</v>
      </c>
      <c r="C462" s="6" t="s">
        <v>4</v>
      </c>
      <c r="D462" s="6" t="s">
        <v>13</v>
      </c>
      <c r="E462" s="5">
        <f t="shared" si="21"/>
        <v>44987</v>
      </c>
      <c r="F462" s="7">
        <v>7900</v>
      </c>
      <c r="G462" s="8">
        <f t="shared" si="22"/>
        <v>1424.5901639344265</v>
      </c>
      <c r="H462" s="8">
        <f t="shared" si="23"/>
        <v>6475.4098360655735</v>
      </c>
    </row>
    <row r="463" spans="1:8" x14ac:dyDescent="0.25">
      <c r="A463" s="4">
        <v>462</v>
      </c>
      <c r="B463" s="5">
        <v>44927</v>
      </c>
      <c r="C463" s="6" t="s">
        <v>5</v>
      </c>
      <c r="D463" s="6" t="s">
        <v>13</v>
      </c>
      <c r="E463" s="5">
        <f t="shared" si="21"/>
        <v>44987</v>
      </c>
      <c r="F463" s="7">
        <v>7800</v>
      </c>
      <c r="G463" s="8">
        <f t="shared" si="22"/>
        <v>1406.5573770491801</v>
      </c>
      <c r="H463" s="8">
        <f t="shared" si="23"/>
        <v>6393.4426229508199</v>
      </c>
    </row>
    <row r="464" spans="1:8" x14ac:dyDescent="0.25">
      <c r="A464" s="4">
        <v>463</v>
      </c>
      <c r="B464" s="5">
        <v>44937</v>
      </c>
      <c r="C464" s="6" t="s">
        <v>6</v>
      </c>
      <c r="D464" s="6" t="s">
        <v>12</v>
      </c>
      <c r="E464" s="5">
        <f t="shared" si="21"/>
        <v>44997</v>
      </c>
      <c r="F464" s="7">
        <v>7700</v>
      </c>
      <c r="G464" s="8">
        <f t="shared" si="22"/>
        <v>1388.5245901639346</v>
      </c>
      <c r="H464" s="8">
        <f t="shared" si="23"/>
        <v>6311.4754098360654</v>
      </c>
    </row>
    <row r="465" spans="1:8" x14ac:dyDescent="0.25">
      <c r="A465" s="4">
        <v>464</v>
      </c>
      <c r="B465" s="5">
        <v>44936</v>
      </c>
      <c r="C465" s="6" t="s">
        <v>3</v>
      </c>
      <c r="D465" s="6" t="s">
        <v>13</v>
      </c>
      <c r="E465" s="5">
        <f t="shared" si="21"/>
        <v>44996</v>
      </c>
      <c r="F465" s="7">
        <v>7600</v>
      </c>
      <c r="G465" s="8">
        <f t="shared" si="22"/>
        <v>1370.4918032786882</v>
      </c>
      <c r="H465" s="8">
        <f t="shared" si="23"/>
        <v>6229.5081967213118</v>
      </c>
    </row>
    <row r="466" spans="1:8" x14ac:dyDescent="0.25">
      <c r="A466" s="4">
        <v>465</v>
      </c>
      <c r="B466" s="5">
        <v>44934</v>
      </c>
      <c r="C466" s="6" t="s">
        <v>7</v>
      </c>
      <c r="D466" s="6" t="s">
        <v>14</v>
      </c>
      <c r="E466" s="5">
        <f t="shared" si="21"/>
        <v>44994</v>
      </c>
      <c r="F466" s="7">
        <v>7500</v>
      </c>
      <c r="G466" s="8">
        <f t="shared" si="22"/>
        <v>1352.4590163934427</v>
      </c>
      <c r="H466" s="8">
        <f t="shared" si="23"/>
        <v>6147.5409836065573</v>
      </c>
    </row>
    <row r="467" spans="1:8" x14ac:dyDescent="0.25">
      <c r="A467" s="4">
        <v>466</v>
      </c>
      <c r="B467" s="5">
        <v>44934</v>
      </c>
      <c r="C467" s="6" t="s">
        <v>3</v>
      </c>
      <c r="D467" s="6" t="s">
        <v>15</v>
      </c>
      <c r="E467" s="5">
        <f t="shared" si="21"/>
        <v>44994</v>
      </c>
      <c r="F467" s="7">
        <v>7400</v>
      </c>
      <c r="G467" s="8">
        <f t="shared" si="22"/>
        <v>1334.4262295081962</v>
      </c>
      <c r="H467" s="8">
        <f t="shared" si="23"/>
        <v>6065.5737704918038</v>
      </c>
    </row>
    <row r="468" spans="1:8" x14ac:dyDescent="0.25">
      <c r="A468" s="4">
        <v>467</v>
      </c>
      <c r="B468" s="5">
        <v>44943</v>
      </c>
      <c r="C468" s="6" t="s">
        <v>6</v>
      </c>
      <c r="D468" s="6" t="s">
        <v>13</v>
      </c>
      <c r="E468" s="5">
        <f t="shared" si="21"/>
        <v>45003</v>
      </c>
      <c r="F468" s="7">
        <v>7300</v>
      </c>
      <c r="G468" s="8">
        <f t="shared" si="22"/>
        <v>1316.3934426229507</v>
      </c>
      <c r="H468" s="8">
        <f t="shared" si="23"/>
        <v>5983.6065573770493</v>
      </c>
    </row>
    <row r="469" spans="1:8" x14ac:dyDescent="0.25">
      <c r="A469" s="4">
        <v>468</v>
      </c>
      <c r="B469" s="5">
        <v>44932</v>
      </c>
      <c r="C469" s="6" t="s">
        <v>8</v>
      </c>
      <c r="D469" s="6" t="s">
        <v>13</v>
      </c>
      <c r="E469" s="5">
        <f t="shared" si="21"/>
        <v>44992</v>
      </c>
      <c r="F469" s="7">
        <v>7200</v>
      </c>
      <c r="G469" s="8">
        <f t="shared" si="22"/>
        <v>1298.3606557377052</v>
      </c>
      <c r="H469" s="8">
        <f t="shared" si="23"/>
        <v>5901.6393442622948</v>
      </c>
    </row>
    <row r="470" spans="1:8" x14ac:dyDescent="0.25">
      <c r="A470" s="4">
        <v>469</v>
      </c>
      <c r="B470" s="5">
        <v>44935</v>
      </c>
      <c r="C470" s="6" t="s">
        <v>9</v>
      </c>
      <c r="D470" s="6" t="s">
        <v>15</v>
      </c>
      <c r="E470" s="5">
        <f t="shared" si="21"/>
        <v>44995</v>
      </c>
      <c r="F470" s="7">
        <v>7100</v>
      </c>
      <c r="G470" s="8">
        <f t="shared" si="22"/>
        <v>1280.3278688524588</v>
      </c>
      <c r="H470" s="8">
        <f t="shared" si="23"/>
        <v>5819.6721311475412</v>
      </c>
    </row>
    <row r="471" spans="1:8" x14ac:dyDescent="0.25">
      <c r="A471" s="4">
        <v>470</v>
      </c>
      <c r="B471" s="5">
        <v>44933</v>
      </c>
      <c r="C471" s="6" t="s">
        <v>9</v>
      </c>
      <c r="D471" s="6" t="s">
        <v>12</v>
      </c>
      <c r="E471" s="5">
        <f t="shared" si="21"/>
        <v>44993</v>
      </c>
      <c r="F471" s="7">
        <v>7000</v>
      </c>
      <c r="G471" s="8">
        <f t="shared" si="22"/>
        <v>1262.2950819672133</v>
      </c>
      <c r="H471" s="8">
        <f t="shared" si="23"/>
        <v>5737.7049180327867</v>
      </c>
    </row>
    <row r="472" spans="1:8" x14ac:dyDescent="0.25">
      <c r="A472" s="4">
        <v>471</v>
      </c>
      <c r="B472" s="5">
        <v>44933</v>
      </c>
      <c r="C472" s="6" t="s">
        <v>8</v>
      </c>
      <c r="D472" s="6" t="s">
        <v>14</v>
      </c>
      <c r="E472" s="5">
        <f t="shared" si="21"/>
        <v>44993</v>
      </c>
      <c r="F472" s="7">
        <v>6900</v>
      </c>
      <c r="G472" s="8">
        <f t="shared" si="22"/>
        <v>1244.2622950819668</v>
      </c>
      <c r="H472" s="8">
        <f t="shared" si="23"/>
        <v>5655.7377049180332</v>
      </c>
    </row>
    <row r="473" spans="1:8" x14ac:dyDescent="0.25">
      <c r="A473" s="4">
        <v>472</v>
      </c>
      <c r="B473" s="5">
        <v>44928</v>
      </c>
      <c r="C473" s="6" t="s">
        <v>4</v>
      </c>
      <c r="D473" s="6" t="s">
        <v>14</v>
      </c>
      <c r="E473" s="5">
        <f t="shared" si="21"/>
        <v>44988</v>
      </c>
      <c r="F473" s="7">
        <v>6800</v>
      </c>
      <c r="G473" s="8">
        <f t="shared" si="22"/>
        <v>1226.2295081967213</v>
      </c>
      <c r="H473" s="8">
        <f t="shared" si="23"/>
        <v>5573.7704918032787</v>
      </c>
    </row>
    <row r="474" spans="1:8" x14ac:dyDescent="0.25">
      <c r="A474" s="4">
        <v>473</v>
      </c>
      <c r="B474" s="5">
        <v>44928</v>
      </c>
      <c r="C474" s="6" t="s">
        <v>5</v>
      </c>
      <c r="D474" s="6" t="s">
        <v>14</v>
      </c>
      <c r="E474" s="5">
        <f t="shared" si="21"/>
        <v>44988</v>
      </c>
      <c r="F474" s="7">
        <v>6700</v>
      </c>
      <c r="G474" s="8">
        <f t="shared" si="22"/>
        <v>1208.1967213114749</v>
      </c>
      <c r="H474" s="8">
        <f t="shared" si="23"/>
        <v>5491.8032786885251</v>
      </c>
    </row>
    <row r="475" spans="1:8" x14ac:dyDescent="0.25">
      <c r="A475" s="4">
        <v>474</v>
      </c>
      <c r="B475" s="5">
        <v>44935</v>
      </c>
      <c r="C475" s="6" t="s">
        <v>8</v>
      </c>
      <c r="D475" s="6" t="s">
        <v>12</v>
      </c>
      <c r="E475" s="5">
        <f t="shared" si="21"/>
        <v>44995</v>
      </c>
      <c r="F475" s="7">
        <v>6600</v>
      </c>
      <c r="G475" s="8">
        <f t="shared" si="22"/>
        <v>1190.1639344262294</v>
      </c>
      <c r="H475" s="8">
        <f t="shared" si="23"/>
        <v>5409.8360655737706</v>
      </c>
    </row>
    <row r="476" spans="1:8" x14ac:dyDescent="0.25">
      <c r="A476" s="4">
        <v>475</v>
      </c>
      <c r="B476" s="5">
        <v>44930</v>
      </c>
      <c r="C476" s="6" t="s">
        <v>9</v>
      </c>
      <c r="D476" s="6" t="s">
        <v>13</v>
      </c>
      <c r="E476" s="5">
        <f t="shared" si="21"/>
        <v>44990</v>
      </c>
      <c r="F476" s="7">
        <v>6500</v>
      </c>
      <c r="G476" s="8">
        <f t="shared" si="22"/>
        <v>1172.1311475409839</v>
      </c>
      <c r="H476" s="8">
        <f t="shared" si="23"/>
        <v>5327.8688524590161</v>
      </c>
    </row>
    <row r="477" spans="1:8" x14ac:dyDescent="0.25">
      <c r="A477" s="4">
        <v>476</v>
      </c>
      <c r="B477" s="5">
        <v>44934</v>
      </c>
      <c r="C477" s="6" t="s">
        <v>10</v>
      </c>
      <c r="D477" s="6" t="s">
        <v>13</v>
      </c>
      <c r="E477" s="5">
        <f t="shared" si="21"/>
        <v>44994</v>
      </c>
      <c r="F477" s="7">
        <v>6400</v>
      </c>
      <c r="G477" s="8">
        <f t="shared" si="22"/>
        <v>1154.0983606557375</v>
      </c>
      <c r="H477" s="8">
        <f t="shared" si="23"/>
        <v>5245.9016393442625</v>
      </c>
    </row>
    <row r="478" spans="1:8" x14ac:dyDescent="0.25">
      <c r="A478" s="4">
        <v>477</v>
      </c>
      <c r="B478" s="5">
        <v>44930</v>
      </c>
      <c r="C478" s="6" t="s">
        <v>3</v>
      </c>
      <c r="D478" s="6" t="s">
        <v>12</v>
      </c>
      <c r="E478" s="5">
        <f t="shared" si="21"/>
        <v>44990</v>
      </c>
      <c r="F478" s="7">
        <v>6300</v>
      </c>
      <c r="G478" s="8">
        <f t="shared" si="22"/>
        <v>1136.0655737704919</v>
      </c>
      <c r="H478" s="8">
        <f t="shared" si="23"/>
        <v>5163.9344262295081</v>
      </c>
    </row>
    <row r="479" spans="1:8" x14ac:dyDescent="0.25">
      <c r="A479" s="4">
        <v>478</v>
      </c>
      <c r="B479" s="5">
        <v>44930</v>
      </c>
      <c r="C479" s="6" t="s">
        <v>4</v>
      </c>
      <c r="D479" s="6" t="s">
        <v>13</v>
      </c>
      <c r="E479" s="5">
        <f t="shared" si="21"/>
        <v>44990</v>
      </c>
      <c r="F479" s="7">
        <v>6200</v>
      </c>
      <c r="G479" s="8">
        <f t="shared" si="22"/>
        <v>1118.0327868852455</v>
      </c>
      <c r="H479" s="8">
        <f t="shared" si="23"/>
        <v>5081.9672131147545</v>
      </c>
    </row>
    <row r="480" spans="1:8" x14ac:dyDescent="0.25">
      <c r="A480" s="4">
        <v>479</v>
      </c>
      <c r="B480" s="5">
        <v>44937</v>
      </c>
      <c r="C480" s="6" t="s">
        <v>5</v>
      </c>
      <c r="D480" s="6" t="s">
        <v>14</v>
      </c>
      <c r="E480" s="5">
        <f t="shared" si="21"/>
        <v>44997</v>
      </c>
      <c r="F480" s="7">
        <v>6100</v>
      </c>
      <c r="G480" s="8">
        <f t="shared" si="22"/>
        <v>1100</v>
      </c>
      <c r="H480" s="8">
        <f t="shared" si="23"/>
        <v>5000</v>
      </c>
    </row>
    <row r="481" spans="1:8" x14ac:dyDescent="0.25">
      <c r="A481" s="4">
        <v>480</v>
      </c>
      <c r="B481" s="5">
        <v>44934</v>
      </c>
      <c r="C481" s="6" t="s">
        <v>6</v>
      </c>
      <c r="D481" s="6" t="s">
        <v>15</v>
      </c>
      <c r="E481" s="5">
        <f t="shared" si="21"/>
        <v>44994</v>
      </c>
      <c r="F481" s="7">
        <v>6000</v>
      </c>
      <c r="G481" s="8">
        <f t="shared" si="22"/>
        <v>1081.9672131147536</v>
      </c>
      <c r="H481" s="8">
        <f t="shared" si="23"/>
        <v>4918.0327868852464</v>
      </c>
    </row>
    <row r="482" spans="1:8" x14ac:dyDescent="0.25">
      <c r="A482" s="4">
        <v>481</v>
      </c>
      <c r="B482" s="5">
        <v>44937</v>
      </c>
      <c r="C482" s="6" t="s">
        <v>3</v>
      </c>
      <c r="D482" s="6" t="s">
        <v>13</v>
      </c>
      <c r="E482" s="5">
        <f t="shared" si="21"/>
        <v>44997</v>
      </c>
      <c r="F482" s="7">
        <v>5900</v>
      </c>
      <c r="G482" s="8">
        <f t="shared" si="22"/>
        <v>1063.9344262295081</v>
      </c>
      <c r="H482" s="8">
        <f t="shared" si="23"/>
        <v>4836.0655737704919</v>
      </c>
    </row>
    <row r="483" spans="1:8" x14ac:dyDescent="0.25">
      <c r="A483" s="4">
        <v>482</v>
      </c>
      <c r="B483" s="5">
        <v>44943</v>
      </c>
      <c r="C483" s="6" t="s">
        <v>7</v>
      </c>
      <c r="D483" s="6" t="s">
        <v>13</v>
      </c>
      <c r="E483" s="5">
        <f t="shared" si="21"/>
        <v>45003</v>
      </c>
      <c r="F483" s="7">
        <v>5800</v>
      </c>
      <c r="G483" s="8">
        <f t="shared" si="22"/>
        <v>1045.9016393442625</v>
      </c>
      <c r="H483" s="8">
        <f t="shared" si="23"/>
        <v>4754.0983606557375</v>
      </c>
    </row>
    <row r="484" spans="1:8" x14ac:dyDescent="0.25">
      <c r="A484" s="4">
        <v>483</v>
      </c>
      <c r="B484" s="5">
        <v>44941</v>
      </c>
      <c r="C484" s="6" t="s">
        <v>3</v>
      </c>
      <c r="D484" s="6" t="s">
        <v>15</v>
      </c>
      <c r="E484" s="5">
        <f t="shared" si="21"/>
        <v>45001</v>
      </c>
      <c r="F484" s="7">
        <v>5700</v>
      </c>
      <c r="G484" s="8">
        <f t="shared" si="22"/>
        <v>1027.8688524590161</v>
      </c>
      <c r="H484" s="8">
        <f t="shared" si="23"/>
        <v>4672.1311475409839</v>
      </c>
    </row>
    <row r="485" spans="1:8" x14ac:dyDescent="0.25">
      <c r="A485" s="4">
        <v>484</v>
      </c>
      <c r="B485" s="5">
        <v>44941</v>
      </c>
      <c r="C485" s="6" t="s">
        <v>6</v>
      </c>
      <c r="D485" s="6" t="s">
        <v>12</v>
      </c>
      <c r="E485" s="5">
        <f t="shared" si="21"/>
        <v>45001</v>
      </c>
      <c r="F485" s="7">
        <v>5600</v>
      </c>
      <c r="G485" s="8">
        <f t="shared" si="22"/>
        <v>1009.8360655737706</v>
      </c>
      <c r="H485" s="8">
        <f t="shared" si="23"/>
        <v>4590.1639344262294</v>
      </c>
    </row>
    <row r="486" spans="1:8" x14ac:dyDescent="0.25">
      <c r="A486" s="4">
        <v>485</v>
      </c>
      <c r="B486" s="5">
        <v>44930</v>
      </c>
      <c r="C486" s="6" t="s">
        <v>8</v>
      </c>
      <c r="D486" s="6" t="s">
        <v>14</v>
      </c>
      <c r="E486" s="5">
        <f t="shared" si="21"/>
        <v>44990</v>
      </c>
      <c r="F486" s="7">
        <v>5500</v>
      </c>
      <c r="G486" s="8">
        <f t="shared" si="22"/>
        <v>991.80327868852419</v>
      </c>
      <c r="H486" s="8">
        <f t="shared" si="23"/>
        <v>4508.1967213114758</v>
      </c>
    </row>
    <row r="487" spans="1:8" x14ac:dyDescent="0.25">
      <c r="A487" s="4">
        <v>486</v>
      </c>
      <c r="B487" s="5">
        <v>44943</v>
      </c>
      <c r="C487" s="6" t="s">
        <v>9</v>
      </c>
      <c r="D487" s="6" t="s">
        <v>14</v>
      </c>
      <c r="E487" s="5">
        <f t="shared" si="21"/>
        <v>45003</v>
      </c>
      <c r="F487" s="7">
        <v>5400</v>
      </c>
      <c r="G487" s="8">
        <f t="shared" si="22"/>
        <v>973.77049180327867</v>
      </c>
      <c r="H487" s="8">
        <f t="shared" si="23"/>
        <v>4426.2295081967213</v>
      </c>
    </row>
    <row r="488" spans="1:8" x14ac:dyDescent="0.25">
      <c r="A488" s="4">
        <v>487</v>
      </c>
      <c r="B488" s="5">
        <v>44930</v>
      </c>
      <c r="C488" s="6" t="s">
        <v>9</v>
      </c>
      <c r="D488" s="6" t="s">
        <v>14</v>
      </c>
      <c r="E488" s="5">
        <f t="shared" si="21"/>
        <v>44990</v>
      </c>
      <c r="F488" s="7">
        <v>5300</v>
      </c>
      <c r="G488" s="8">
        <f t="shared" si="22"/>
        <v>955.73770491803225</v>
      </c>
      <c r="H488" s="8">
        <f t="shared" si="23"/>
        <v>4344.2622950819677</v>
      </c>
    </row>
    <row r="489" spans="1:8" x14ac:dyDescent="0.25">
      <c r="A489" s="4">
        <v>488</v>
      </c>
      <c r="B489" s="5">
        <v>44929</v>
      </c>
      <c r="C489" s="6" t="s">
        <v>8</v>
      </c>
      <c r="D489" s="6" t="s">
        <v>12</v>
      </c>
      <c r="E489" s="5">
        <f t="shared" si="21"/>
        <v>44989</v>
      </c>
      <c r="F489" s="7">
        <v>5200</v>
      </c>
      <c r="G489" s="8">
        <f t="shared" si="22"/>
        <v>937.70491803278674</v>
      </c>
      <c r="H489" s="8">
        <f t="shared" si="23"/>
        <v>4262.2950819672133</v>
      </c>
    </row>
    <row r="490" spans="1:8" x14ac:dyDescent="0.25">
      <c r="A490" s="4">
        <v>489</v>
      </c>
      <c r="B490" s="5">
        <v>44932</v>
      </c>
      <c r="C490" s="6" t="s">
        <v>4</v>
      </c>
      <c r="D490" s="6" t="s">
        <v>13</v>
      </c>
      <c r="E490" s="5">
        <f t="shared" si="21"/>
        <v>44992</v>
      </c>
      <c r="F490" s="7">
        <v>5100</v>
      </c>
      <c r="G490" s="8">
        <f t="shared" si="22"/>
        <v>919.67213114754122</v>
      </c>
      <c r="H490" s="8">
        <f t="shared" si="23"/>
        <v>4180.3278688524588</v>
      </c>
    </row>
    <row r="491" spans="1:8" x14ac:dyDescent="0.25">
      <c r="A491" s="4">
        <v>490</v>
      </c>
      <c r="B491" s="5">
        <v>44927</v>
      </c>
      <c r="C491" s="6" t="s">
        <v>5</v>
      </c>
      <c r="D491" s="6" t="s">
        <v>13</v>
      </c>
      <c r="E491" s="5">
        <f t="shared" si="21"/>
        <v>44987</v>
      </c>
      <c r="F491" s="7">
        <v>5000</v>
      </c>
      <c r="G491" s="8">
        <f t="shared" si="22"/>
        <v>901.6393442622948</v>
      </c>
      <c r="H491" s="8">
        <f t="shared" si="23"/>
        <v>4098.3606557377052</v>
      </c>
    </row>
    <row r="492" spans="1:8" x14ac:dyDescent="0.25">
      <c r="A492" s="4">
        <v>491</v>
      </c>
      <c r="B492" s="5">
        <v>44929</v>
      </c>
      <c r="C492" s="6" t="s">
        <v>8</v>
      </c>
      <c r="D492" s="6" t="s">
        <v>12</v>
      </c>
      <c r="E492" s="5">
        <f t="shared" si="21"/>
        <v>44989</v>
      </c>
      <c r="F492" s="7">
        <v>4900</v>
      </c>
      <c r="G492" s="8">
        <f t="shared" si="22"/>
        <v>883.60655737704928</v>
      </c>
      <c r="H492" s="8">
        <f t="shared" si="23"/>
        <v>4016.3934426229507</v>
      </c>
    </row>
    <row r="493" spans="1:8" x14ac:dyDescent="0.25">
      <c r="A493" s="4">
        <v>492</v>
      </c>
      <c r="B493" s="5">
        <v>44927</v>
      </c>
      <c r="C493" s="6" t="s">
        <v>9</v>
      </c>
      <c r="D493" s="6" t="s">
        <v>13</v>
      </c>
      <c r="E493" s="5">
        <f t="shared" si="21"/>
        <v>44987</v>
      </c>
      <c r="F493" s="7">
        <v>4800</v>
      </c>
      <c r="G493" s="8">
        <f t="shared" si="22"/>
        <v>865.57377049180332</v>
      </c>
      <c r="H493" s="8">
        <f t="shared" si="23"/>
        <v>3934.4262295081967</v>
      </c>
    </row>
    <row r="494" spans="1:8" x14ac:dyDescent="0.25">
      <c r="A494" s="4">
        <v>493</v>
      </c>
      <c r="B494" s="5">
        <v>44937</v>
      </c>
      <c r="C494" s="6" t="s">
        <v>10</v>
      </c>
      <c r="D494" s="6" t="s">
        <v>14</v>
      </c>
      <c r="E494" s="5">
        <f t="shared" si="21"/>
        <v>44997</v>
      </c>
      <c r="F494" s="7">
        <v>4700</v>
      </c>
      <c r="G494" s="8">
        <f t="shared" si="22"/>
        <v>847.54098360655735</v>
      </c>
      <c r="H494" s="8">
        <f t="shared" si="23"/>
        <v>3852.4590163934427</v>
      </c>
    </row>
    <row r="495" spans="1:8" x14ac:dyDescent="0.25">
      <c r="A495" s="4">
        <v>494</v>
      </c>
      <c r="B495" s="5">
        <v>44934</v>
      </c>
      <c r="C495" s="6" t="s">
        <v>3</v>
      </c>
      <c r="D495" s="6" t="s">
        <v>15</v>
      </c>
      <c r="E495" s="5">
        <f t="shared" si="21"/>
        <v>44994</v>
      </c>
      <c r="F495" s="7">
        <v>4600</v>
      </c>
      <c r="G495" s="8">
        <f t="shared" si="22"/>
        <v>829.50819672131138</v>
      </c>
      <c r="H495" s="8">
        <f t="shared" si="23"/>
        <v>3770.4918032786886</v>
      </c>
    </row>
    <row r="496" spans="1:8" x14ac:dyDescent="0.25">
      <c r="A496" s="4">
        <v>495</v>
      </c>
      <c r="B496" s="5">
        <v>44940</v>
      </c>
      <c r="C496" s="6" t="s">
        <v>4</v>
      </c>
      <c r="D496" s="6" t="s">
        <v>13</v>
      </c>
      <c r="E496" s="5">
        <f t="shared" si="21"/>
        <v>45000</v>
      </c>
      <c r="F496" s="7">
        <v>4500</v>
      </c>
      <c r="G496" s="8">
        <f t="shared" si="22"/>
        <v>811.47540983606541</v>
      </c>
      <c r="H496" s="8">
        <f t="shared" si="23"/>
        <v>3688.5245901639346</v>
      </c>
    </row>
    <row r="497" spans="1:8" x14ac:dyDescent="0.25">
      <c r="A497" s="4">
        <v>496</v>
      </c>
      <c r="B497" s="5">
        <v>44929</v>
      </c>
      <c r="C497" s="6" t="s">
        <v>5</v>
      </c>
      <c r="D497" s="6" t="s">
        <v>13</v>
      </c>
      <c r="E497" s="5">
        <f t="shared" si="21"/>
        <v>44989</v>
      </c>
      <c r="F497" s="7">
        <v>4400</v>
      </c>
      <c r="G497" s="8">
        <f t="shared" si="22"/>
        <v>793.44262295081944</v>
      </c>
      <c r="H497" s="8">
        <f t="shared" si="23"/>
        <v>3606.5573770491806</v>
      </c>
    </row>
    <row r="498" spans="1:8" x14ac:dyDescent="0.25">
      <c r="A498" s="4">
        <v>497</v>
      </c>
      <c r="B498" s="5">
        <v>44928</v>
      </c>
      <c r="C498" s="6" t="s">
        <v>6</v>
      </c>
      <c r="D498" s="6" t="s">
        <v>15</v>
      </c>
      <c r="E498" s="5">
        <f t="shared" si="21"/>
        <v>44988</v>
      </c>
      <c r="F498" s="7">
        <v>4300</v>
      </c>
      <c r="G498" s="8">
        <f t="shared" si="22"/>
        <v>775.40983606557347</v>
      </c>
      <c r="H498" s="8">
        <f t="shared" si="23"/>
        <v>3524.5901639344265</v>
      </c>
    </row>
    <row r="499" spans="1:8" x14ac:dyDescent="0.25">
      <c r="A499" s="4">
        <v>498</v>
      </c>
      <c r="B499" s="5">
        <v>44935</v>
      </c>
      <c r="C499" s="6" t="s">
        <v>3</v>
      </c>
      <c r="D499" s="6" t="s">
        <v>12</v>
      </c>
      <c r="E499" s="5">
        <f t="shared" si="21"/>
        <v>44995</v>
      </c>
      <c r="F499" s="7">
        <v>4200</v>
      </c>
      <c r="G499" s="8">
        <f t="shared" si="22"/>
        <v>757.37704918032796</v>
      </c>
      <c r="H499" s="8">
        <f t="shared" si="23"/>
        <v>3442.622950819672</v>
      </c>
    </row>
    <row r="500" spans="1:8" x14ac:dyDescent="0.25">
      <c r="A500" s="14">
        <v>499</v>
      </c>
      <c r="B500" s="15">
        <v>44942</v>
      </c>
      <c r="C500" s="16" t="s">
        <v>7</v>
      </c>
      <c r="D500" s="16" t="s">
        <v>14</v>
      </c>
      <c r="E500" s="15">
        <f t="shared" si="21"/>
        <v>45002</v>
      </c>
      <c r="F500" s="17">
        <v>4100</v>
      </c>
      <c r="G500" s="18">
        <f t="shared" si="22"/>
        <v>739.34426229508199</v>
      </c>
      <c r="H500" s="18">
        <f t="shared" si="23"/>
        <v>3360.655737704918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6788-34F4-4B52-B718-E7C975332A54}">
  <dimension ref="A1:M500"/>
  <sheetViews>
    <sheetView topLeftCell="C1" workbookViewId="0">
      <selection activeCell="C1" sqref="C1"/>
    </sheetView>
  </sheetViews>
  <sheetFormatPr defaultRowHeight="15" x14ac:dyDescent="0.25"/>
  <cols>
    <col min="1" max="1" width="16.85546875" style="34" bestFit="1" customWidth="1"/>
    <col min="2" max="2" width="20.5703125" style="34" bestFit="1" customWidth="1"/>
    <col min="3" max="3" width="12.42578125" style="34" bestFit="1" customWidth="1"/>
    <col min="4" max="4" width="16" style="34" bestFit="1" customWidth="1"/>
    <col min="5" max="5" width="22.5703125" style="34" bestFit="1" customWidth="1"/>
    <col min="6" max="6" width="22.42578125" style="34" bestFit="1" customWidth="1"/>
    <col min="7" max="7" width="12" style="34" bestFit="1" customWidth="1"/>
    <col min="8" max="8" width="26.140625" style="34" bestFit="1" customWidth="1"/>
    <col min="9" max="9" width="12.7109375" style="38" bestFit="1" customWidth="1"/>
    <col min="10" max="11" width="10.85546875" style="34" bestFit="1" customWidth="1"/>
    <col min="12" max="13" width="9.140625" style="34"/>
    <col min="14" max="14" width="13.28515625" style="34" bestFit="1" customWidth="1"/>
    <col min="15" max="16384" width="9.140625" style="34"/>
  </cols>
  <sheetData>
    <row r="1" spans="1:13" x14ac:dyDescent="0.25">
      <c r="A1" s="34" t="s">
        <v>0</v>
      </c>
      <c r="B1" s="34" t="s">
        <v>1</v>
      </c>
      <c r="C1" s="34" t="s">
        <v>2</v>
      </c>
      <c r="D1" s="34" t="s">
        <v>11</v>
      </c>
      <c r="E1" s="34" t="s">
        <v>16</v>
      </c>
      <c r="F1" s="34" t="s">
        <v>17</v>
      </c>
      <c r="G1" s="34" t="s">
        <v>18</v>
      </c>
      <c r="H1" s="34" t="s">
        <v>20</v>
      </c>
      <c r="I1" s="38" t="s">
        <v>52</v>
      </c>
      <c r="J1" s="34" t="s">
        <v>22</v>
      </c>
    </row>
    <row r="2" spans="1:13" x14ac:dyDescent="0.25">
      <c r="A2" s="35">
        <v>1</v>
      </c>
      <c r="B2" s="36">
        <v>44927</v>
      </c>
      <c r="C2" s="34" t="s">
        <v>3</v>
      </c>
      <c r="D2" s="34" t="s">
        <v>12</v>
      </c>
      <c r="E2" s="37">
        <v>44987</v>
      </c>
      <c r="F2" s="38">
        <v>100</v>
      </c>
      <c r="G2" s="38">
        <v>18.032800000000002</v>
      </c>
      <c r="H2" s="38">
        <v>81.967200000000005</v>
      </c>
      <c r="I2" s="38">
        <v>15</v>
      </c>
      <c r="J2" s="38" t="str">
        <f t="shared" ref="J2:J65" si="0">IF(E2-B2&gt;60,"DA PAGARE","PAGATA")</f>
        <v>PAGATA</v>
      </c>
      <c r="M2" s="38"/>
    </row>
    <row r="3" spans="1:13" x14ac:dyDescent="0.25">
      <c r="A3" s="35">
        <v>2</v>
      </c>
      <c r="B3" s="36">
        <v>44943</v>
      </c>
      <c r="C3" s="34" t="s">
        <v>4</v>
      </c>
      <c r="D3" s="34" t="s">
        <v>13</v>
      </c>
      <c r="E3" s="37">
        <v>45003</v>
      </c>
      <c r="F3" s="38">
        <v>120</v>
      </c>
      <c r="G3" s="38">
        <v>21.639299999999999</v>
      </c>
      <c r="H3" s="38">
        <v>98.360699999999994</v>
      </c>
      <c r="I3" s="38">
        <v>20</v>
      </c>
      <c r="J3" s="38" t="str">
        <f t="shared" si="0"/>
        <v>PAGATA</v>
      </c>
    </row>
    <row r="4" spans="1:13" x14ac:dyDescent="0.25">
      <c r="A4" s="35">
        <v>5</v>
      </c>
      <c r="B4" s="36">
        <v>44937</v>
      </c>
      <c r="C4" s="34" t="s">
        <v>3</v>
      </c>
      <c r="D4" s="34" t="s">
        <v>13</v>
      </c>
      <c r="E4" s="37">
        <v>44997</v>
      </c>
      <c r="F4" s="38">
        <v>180</v>
      </c>
      <c r="G4" s="38">
        <v>32.459000000000003</v>
      </c>
      <c r="H4" s="38">
        <v>147.541</v>
      </c>
      <c r="I4" s="38">
        <v>20</v>
      </c>
      <c r="J4" s="38" t="str">
        <f t="shared" si="0"/>
        <v>PAGATA</v>
      </c>
    </row>
    <row r="5" spans="1:13" x14ac:dyDescent="0.25">
      <c r="A5" s="35">
        <v>3</v>
      </c>
      <c r="B5" s="36">
        <v>44940</v>
      </c>
      <c r="C5" s="34" t="s">
        <v>5</v>
      </c>
      <c r="D5" s="34" t="s">
        <v>14</v>
      </c>
      <c r="E5" s="37">
        <v>45000</v>
      </c>
      <c r="F5" s="38">
        <v>140</v>
      </c>
      <c r="G5" s="38">
        <v>25.245899999999999</v>
      </c>
      <c r="H5" s="38">
        <v>114.75409999999999</v>
      </c>
      <c r="I5" s="38">
        <v>40</v>
      </c>
      <c r="J5" s="38" t="str">
        <f t="shared" si="0"/>
        <v>PAGATA</v>
      </c>
    </row>
    <row r="6" spans="1:13" x14ac:dyDescent="0.25">
      <c r="A6" s="35">
        <v>4</v>
      </c>
      <c r="B6" s="36">
        <v>44932</v>
      </c>
      <c r="C6" s="34" t="s">
        <v>6</v>
      </c>
      <c r="D6" s="34" t="s">
        <v>15</v>
      </c>
      <c r="E6" s="37">
        <v>44992</v>
      </c>
      <c r="F6" s="38">
        <v>160</v>
      </c>
      <c r="G6" s="38">
        <v>28.852499999999999</v>
      </c>
      <c r="H6" s="38">
        <v>131.14750000000001</v>
      </c>
      <c r="I6" s="38">
        <v>30</v>
      </c>
      <c r="J6" s="38" t="str">
        <f t="shared" si="0"/>
        <v>PAGATA</v>
      </c>
    </row>
    <row r="7" spans="1:13" x14ac:dyDescent="0.25">
      <c r="A7" s="35">
        <v>6</v>
      </c>
      <c r="B7" s="36">
        <v>44930</v>
      </c>
      <c r="C7" s="34" t="s">
        <v>7</v>
      </c>
      <c r="D7" s="34" t="s">
        <v>13</v>
      </c>
      <c r="E7" s="37">
        <v>44990</v>
      </c>
      <c r="F7" s="38">
        <v>200</v>
      </c>
      <c r="G7" s="38">
        <v>36.065600000000003</v>
      </c>
      <c r="H7" s="38">
        <v>163.93440000000001</v>
      </c>
      <c r="I7" s="38">
        <v>20</v>
      </c>
      <c r="J7" s="38" t="str">
        <f t="shared" si="0"/>
        <v>PAGATA</v>
      </c>
    </row>
    <row r="8" spans="1:13" x14ac:dyDescent="0.25">
      <c r="A8" s="35">
        <v>7</v>
      </c>
      <c r="B8" s="36">
        <v>44932</v>
      </c>
      <c r="C8" s="34" t="s">
        <v>3</v>
      </c>
      <c r="D8" s="34" t="s">
        <v>15</v>
      </c>
      <c r="E8" s="37">
        <v>44992</v>
      </c>
      <c r="F8" s="38">
        <v>220</v>
      </c>
      <c r="G8" s="38">
        <v>39.6721</v>
      </c>
      <c r="H8" s="38">
        <v>180.3279</v>
      </c>
      <c r="I8" s="38">
        <v>30</v>
      </c>
      <c r="J8" s="38" t="str">
        <f t="shared" si="0"/>
        <v>PAGATA</v>
      </c>
    </row>
    <row r="9" spans="1:13" x14ac:dyDescent="0.25">
      <c r="A9" s="35">
        <v>8</v>
      </c>
      <c r="B9" s="36">
        <v>44930</v>
      </c>
      <c r="C9" s="34" t="s">
        <v>6</v>
      </c>
      <c r="D9" s="34" t="s">
        <v>12</v>
      </c>
      <c r="E9" s="37">
        <v>44990</v>
      </c>
      <c r="F9" s="38">
        <v>240</v>
      </c>
      <c r="G9" s="38">
        <v>43.278700000000001</v>
      </c>
      <c r="H9" s="38">
        <v>196.72130000000001</v>
      </c>
      <c r="I9" s="38">
        <v>15</v>
      </c>
      <c r="J9" s="38" t="str">
        <f t="shared" si="0"/>
        <v>PAGATA</v>
      </c>
    </row>
    <row r="10" spans="1:13" x14ac:dyDescent="0.25">
      <c r="A10" s="35">
        <v>9</v>
      </c>
      <c r="B10" s="36">
        <v>44941</v>
      </c>
      <c r="C10" s="34" t="s">
        <v>8</v>
      </c>
      <c r="D10" s="34" t="s">
        <v>14</v>
      </c>
      <c r="E10" s="37">
        <v>45001</v>
      </c>
      <c r="F10" s="38">
        <v>260</v>
      </c>
      <c r="G10" s="38">
        <v>46.885199999999998</v>
      </c>
      <c r="H10" s="38">
        <v>213.1148</v>
      </c>
      <c r="I10" s="38">
        <v>40</v>
      </c>
      <c r="J10" s="38" t="str">
        <f t="shared" si="0"/>
        <v>PAGATA</v>
      </c>
    </row>
    <row r="11" spans="1:13" x14ac:dyDescent="0.25">
      <c r="A11" s="35">
        <v>10</v>
      </c>
      <c r="B11" s="36">
        <v>44939</v>
      </c>
      <c r="C11" s="34" t="s">
        <v>21</v>
      </c>
      <c r="D11" s="34" t="s">
        <v>14</v>
      </c>
      <c r="E11" s="37">
        <v>44999</v>
      </c>
      <c r="F11" s="38">
        <v>280</v>
      </c>
      <c r="G11" s="38">
        <v>50.491799999999998</v>
      </c>
      <c r="H11" s="38">
        <v>229.50819999999999</v>
      </c>
      <c r="I11" s="38">
        <v>40</v>
      </c>
      <c r="J11" s="38" t="str">
        <f t="shared" si="0"/>
        <v>PAGATA</v>
      </c>
    </row>
    <row r="12" spans="1:13" x14ac:dyDescent="0.25">
      <c r="A12" s="35">
        <v>11</v>
      </c>
      <c r="B12" s="36">
        <v>44943</v>
      </c>
      <c r="C12" s="34" t="s">
        <v>21</v>
      </c>
      <c r="D12" s="34" t="s">
        <v>14</v>
      </c>
      <c r="E12" s="37">
        <v>45003</v>
      </c>
      <c r="F12" s="38">
        <v>300</v>
      </c>
      <c r="G12" s="38">
        <v>54.098399999999998</v>
      </c>
      <c r="H12" s="38">
        <v>245.9016</v>
      </c>
      <c r="I12" s="38">
        <v>40</v>
      </c>
      <c r="J12" s="38" t="str">
        <f t="shared" si="0"/>
        <v>PAGATA</v>
      </c>
    </row>
    <row r="13" spans="1:13" x14ac:dyDescent="0.25">
      <c r="A13" s="35">
        <v>12</v>
      </c>
      <c r="B13" s="36">
        <v>44942</v>
      </c>
      <c r="C13" s="34" t="s">
        <v>8</v>
      </c>
      <c r="D13" s="34" t="s">
        <v>12</v>
      </c>
      <c r="E13" s="37">
        <v>45002</v>
      </c>
      <c r="F13" s="38">
        <v>320</v>
      </c>
      <c r="G13" s="38">
        <v>57.704900000000002</v>
      </c>
      <c r="H13" s="38">
        <v>262.29509999999999</v>
      </c>
      <c r="I13" s="38">
        <v>15</v>
      </c>
      <c r="J13" s="38" t="str">
        <f t="shared" si="0"/>
        <v>PAGATA</v>
      </c>
    </row>
    <row r="14" spans="1:13" x14ac:dyDescent="0.25">
      <c r="A14" s="35">
        <v>13</v>
      </c>
      <c r="B14" s="36">
        <v>44937</v>
      </c>
      <c r="C14" s="34" t="s">
        <v>4</v>
      </c>
      <c r="D14" s="34" t="s">
        <v>13</v>
      </c>
      <c r="E14" s="37">
        <v>44997</v>
      </c>
      <c r="F14" s="38">
        <v>340</v>
      </c>
      <c r="G14" s="38">
        <v>61.311500000000002</v>
      </c>
      <c r="H14" s="38">
        <v>278.68849999999998</v>
      </c>
      <c r="I14" s="38">
        <v>20</v>
      </c>
      <c r="J14" s="38" t="str">
        <f t="shared" si="0"/>
        <v>PAGATA</v>
      </c>
    </row>
    <row r="15" spans="1:13" x14ac:dyDescent="0.25">
      <c r="A15" s="35">
        <v>14</v>
      </c>
      <c r="B15" s="36">
        <v>44939</v>
      </c>
      <c r="C15" s="34" t="s">
        <v>5</v>
      </c>
      <c r="D15" s="34" t="s">
        <v>13</v>
      </c>
      <c r="E15" s="37">
        <v>44999</v>
      </c>
      <c r="F15" s="38">
        <v>360</v>
      </c>
      <c r="G15" s="38">
        <v>64.918000000000006</v>
      </c>
      <c r="H15" s="38">
        <v>295.08199999999999</v>
      </c>
      <c r="I15" s="38">
        <v>20</v>
      </c>
      <c r="J15" s="38" t="str">
        <f t="shared" si="0"/>
        <v>PAGATA</v>
      </c>
    </row>
    <row r="16" spans="1:13" x14ac:dyDescent="0.25">
      <c r="A16" s="35">
        <v>15</v>
      </c>
      <c r="B16" s="36">
        <v>44940</v>
      </c>
      <c r="C16" s="34" t="s">
        <v>8</v>
      </c>
      <c r="D16" s="34" t="s">
        <v>12</v>
      </c>
      <c r="E16" s="37">
        <v>45000</v>
      </c>
      <c r="F16" s="38">
        <v>380</v>
      </c>
      <c r="G16" s="38">
        <v>68.524600000000007</v>
      </c>
      <c r="H16" s="38">
        <v>311.47539999999998</v>
      </c>
      <c r="I16" s="38">
        <v>15</v>
      </c>
      <c r="J16" s="38" t="str">
        <f t="shared" si="0"/>
        <v>PAGATA</v>
      </c>
    </row>
    <row r="17" spans="1:10" x14ac:dyDescent="0.25">
      <c r="A17" s="35">
        <v>16</v>
      </c>
      <c r="B17" s="36">
        <v>44943</v>
      </c>
      <c r="C17" s="34" t="s">
        <v>21</v>
      </c>
      <c r="D17" s="34" t="s">
        <v>13</v>
      </c>
      <c r="E17" s="37">
        <v>45003</v>
      </c>
      <c r="F17" s="38">
        <v>400</v>
      </c>
      <c r="G17" s="38">
        <v>72.131100000000004</v>
      </c>
      <c r="H17" s="38">
        <v>327.8689</v>
      </c>
      <c r="I17" s="38">
        <v>20</v>
      </c>
      <c r="J17" s="38" t="str">
        <f t="shared" si="0"/>
        <v>PAGATA</v>
      </c>
    </row>
    <row r="18" spans="1:10" x14ac:dyDescent="0.25">
      <c r="A18" s="35">
        <v>17</v>
      </c>
      <c r="B18" s="36">
        <v>44935</v>
      </c>
      <c r="C18" s="34" t="s">
        <v>10</v>
      </c>
      <c r="D18" s="34" t="s">
        <v>14</v>
      </c>
      <c r="E18" s="37">
        <v>44995</v>
      </c>
      <c r="F18" s="38">
        <v>420</v>
      </c>
      <c r="G18" s="38">
        <v>75.737700000000004</v>
      </c>
      <c r="H18" s="38">
        <v>344.26229999999998</v>
      </c>
      <c r="I18" s="38">
        <v>40</v>
      </c>
      <c r="J18" s="38" t="str">
        <f t="shared" si="0"/>
        <v>PAGATA</v>
      </c>
    </row>
    <row r="19" spans="1:10" x14ac:dyDescent="0.25">
      <c r="A19" s="35">
        <v>18</v>
      </c>
      <c r="B19" s="36">
        <v>44931</v>
      </c>
      <c r="C19" s="34" t="s">
        <v>3</v>
      </c>
      <c r="D19" s="34" t="s">
        <v>15</v>
      </c>
      <c r="E19" s="37">
        <v>44991</v>
      </c>
      <c r="F19" s="38">
        <v>440</v>
      </c>
      <c r="G19" s="38">
        <v>79.344300000000004</v>
      </c>
      <c r="H19" s="38">
        <v>360.65570000000002</v>
      </c>
      <c r="I19" s="38">
        <v>30</v>
      </c>
      <c r="J19" s="38" t="str">
        <f t="shared" si="0"/>
        <v>PAGATA</v>
      </c>
    </row>
    <row r="20" spans="1:10" x14ac:dyDescent="0.25">
      <c r="A20" s="35">
        <v>19</v>
      </c>
      <c r="B20" s="36">
        <v>44938</v>
      </c>
      <c r="C20" s="34" t="s">
        <v>4</v>
      </c>
      <c r="D20" s="34" t="s">
        <v>13</v>
      </c>
      <c r="E20" s="37">
        <v>44998</v>
      </c>
      <c r="F20" s="38">
        <v>460</v>
      </c>
      <c r="G20" s="38">
        <v>82.950800000000001</v>
      </c>
      <c r="H20" s="38">
        <v>377.04919999999998</v>
      </c>
      <c r="I20" s="38">
        <v>20</v>
      </c>
      <c r="J20" s="38" t="str">
        <f t="shared" si="0"/>
        <v>PAGATA</v>
      </c>
    </row>
    <row r="21" spans="1:10" x14ac:dyDescent="0.25">
      <c r="A21" s="35">
        <v>20</v>
      </c>
      <c r="B21" s="36">
        <v>44934</v>
      </c>
      <c r="C21" s="34" t="s">
        <v>5</v>
      </c>
      <c r="D21" s="34" t="s">
        <v>13</v>
      </c>
      <c r="E21" s="37">
        <v>44994</v>
      </c>
      <c r="F21" s="38">
        <v>480</v>
      </c>
      <c r="G21" s="38">
        <v>86.557400000000001</v>
      </c>
      <c r="H21" s="38">
        <v>393.44260000000003</v>
      </c>
      <c r="I21" s="38">
        <v>20</v>
      </c>
      <c r="J21" s="38" t="str">
        <f t="shared" si="0"/>
        <v>PAGATA</v>
      </c>
    </row>
    <row r="22" spans="1:10" x14ac:dyDescent="0.25">
      <c r="A22" s="35">
        <v>21</v>
      </c>
      <c r="B22" s="36">
        <v>44931</v>
      </c>
      <c r="C22" s="34" t="s">
        <v>6</v>
      </c>
      <c r="D22" s="34" t="s">
        <v>15</v>
      </c>
      <c r="E22" s="37">
        <v>44991</v>
      </c>
      <c r="F22" s="38">
        <v>500</v>
      </c>
      <c r="G22" s="38">
        <v>90.163899999999998</v>
      </c>
      <c r="H22" s="38">
        <v>409.83609999999999</v>
      </c>
      <c r="I22" s="38">
        <v>30</v>
      </c>
      <c r="J22" s="38" t="str">
        <f t="shared" si="0"/>
        <v>PAGATA</v>
      </c>
    </row>
    <row r="23" spans="1:10" x14ac:dyDescent="0.25">
      <c r="A23" s="35">
        <v>22</v>
      </c>
      <c r="B23" s="36">
        <v>44930</v>
      </c>
      <c r="C23" s="34" t="s">
        <v>3</v>
      </c>
      <c r="D23" s="34" t="s">
        <v>12</v>
      </c>
      <c r="E23" s="37">
        <v>44990</v>
      </c>
      <c r="F23" s="38">
        <v>520</v>
      </c>
      <c r="G23" s="38">
        <v>93.770499999999998</v>
      </c>
      <c r="H23" s="38">
        <v>426.22949999999997</v>
      </c>
      <c r="I23" s="38">
        <v>15</v>
      </c>
      <c r="J23" s="38" t="str">
        <f t="shared" si="0"/>
        <v>PAGATA</v>
      </c>
    </row>
    <row r="24" spans="1:10" x14ac:dyDescent="0.25">
      <c r="A24" s="35">
        <v>23</v>
      </c>
      <c r="B24" s="36">
        <v>44940</v>
      </c>
      <c r="C24" s="34" t="s">
        <v>7</v>
      </c>
      <c r="D24" s="34" t="s">
        <v>14</v>
      </c>
      <c r="E24" s="37">
        <v>45000</v>
      </c>
      <c r="F24" s="38">
        <v>540</v>
      </c>
      <c r="G24" s="38">
        <v>97.376999999999995</v>
      </c>
      <c r="H24" s="38">
        <v>442.62299999999999</v>
      </c>
      <c r="I24" s="38">
        <v>40</v>
      </c>
      <c r="J24" s="38" t="str">
        <f t="shared" si="0"/>
        <v>PAGATA</v>
      </c>
    </row>
    <row r="25" spans="1:10" x14ac:dyDescent="0.25">
      <c r="A25" s="35">
        <v>24</v>
      </c>
      <c r="B25" s="36">
        <v>44934</v>
      </c>
      <c r="C25" s="34" t="s">
        <v>3</v>
      </c>
      <c r="D25" s="34" t="s">
        <v>14</v>
      </c>
      <c r="E25" s="37">
        <v>44994</v>
      </c>
      <c r="F25" s="38">
        <v>560</v>
      </c>
      <c r="G25" s="38">
        <v>100.9836</v>
      </c>
      <c r="H25" s="38">
        <v>459.01639999999998</v>
      </c>
      <c r="I25" s="38">
        <v>40</v>
      </c>
      <c r="J25" s="38" t="str">
        <f t="shared" si="0"/>
        <v>PAGATA</v>
      </c>
    </row>
    <row r="26" spans="1:10" x14ac:dyDescent="0.25">
      <c r="A26" s="35">
        <v>25</v>
      </c>
      <c r="B26" s="36">
        <v>44936</v>
      </c>
      <c r="C26" s="34" t="s">
        <v>6</v>
      </c>
      <c r="D26" s="34" t="s">
        <v>14</v>
      </c>
      <c r="E26" s="37">
        <v>44996</v>
      </c>
      <c r="F26" s="38">
        <v>580</v>
      </c>
      <c r="G26" s="38">
        <v>104.5902</v>
      </c>
      <c r="H26" s="38">
        <v>475.40980000000002</v>
      </c>
      <c r="I26" s="38">
        <v>40</v>
      </c>
      <c r="J26" s="38" t="str">
        <f t="shared" si="0"/>
        <v>PAGATA</v>
      </c>
    </row>
    <row r="27" spans="1:10" x14ac:dyDescent="0.25">
      <c r="A27" s="35">
        <v>26</v>
      </c>
      <c r="B27" s="36">
        <v>44935</v>
      </c>
      <c r="C27" s="34" t="s">
        <v>8</v>
      </c>
      <c r="D27" s="34" t="s">
        <v>12</v>
      </c>
      <c r="E27" s="37">
        <v>44995</v>
      </c>
      <c r="F27" s="38">
        <v>600</v>
      </c>
      <c r="G27" s="38">
        <v>108.19670000000001</v>
      </c>
      <c r="H27" s="38">
        <v>491.80329999999998</v>
      </c>
      <c r="I27" s="38">
        <v>15</v>
      </c>
      <c r="J27" s="38" t="str">
        <f t="shared" si="0"/>
        <v>PAGATA</v>
      </c>
    </row>
    <row r="28" spans="1:10" x14ac:dyDescent="0.25">
      <c r="A28" s="35">
        <v>27</v>
      </c>
      <c r="B28" s="36">
        <v>44938</v>
      </c>
      <c r="C28" s="34" t="s">
        <v>21</v>
      </c>
      <c r="D28" s="34" t="s">
        <v>13</v>
      </c>
      <c r="E28" s="37">
        <v>44998</v>
      </c>
      <c r="F28" s="38">
        <v>620</v>
      </c>
      <c r="G28" s="38">
        <v>111.80329999999999</v>
      </c>
      <c r="H28" s="38">
        <v>508.19670000000002</v>
      </c>
      <c r="I28" s="38">
        <v>20</v>
      </c>
      <c r="J28" s="38" t="str">
        <f t="shared" si="0"/>
        <v>PAGATA</v>
      </c>
    </row>
    <row r="29" spans="1:10" x14ac:dyDescent="0.25">
      <c r="A29" s="35">
        <v>28</v>
      </c>
      <c r="B29" s="36">
        <v>44942</v>
      </c>
      <c r="C29" s="34" t="s">
        <v>21</v>
      </c>
      <c r="D29" s="34" t="s">
        <v>13</v>
      </c>
      <c r="E29" s="37">
        <v>45002</v>
      </c>
      <c r="F29" s="38">
        <v>640</v>
      </c>
      <c r="G29" s="38">
        <v>115.4098</v>
      </c>
      <c r="H29" s="38">
        <v>524.59019999999998</v>
      </c>
      <c r="I29" s="38">
        <v>20</v>
      </c>
      <c r="J29" s="38" t="str">
        <f t="shared" si="0"/>
        <v>PAGATA</v>
      </c>
    </row>
    <row r="30" spans="1:10" x14ac:dyDescent="0.25">
      <c r="A30" s="35">
        <v>29</v>
      </c>
      <c r="B30" s="36">
        <v>44942</v>
      </c>
      <c r="C30" s="34" t="s">
        <v>8</v>
      </c>
      <c r="D30" s="34" t="s">
        <v>12</v>
      </c>
      <c r="E30" s="37">
        <v>45002</v>
      </c>
      <c r="F30" s="38">
        <v>660</v>
      </c>
      <c r="G30" s="38">
        <v>119.0164</v>
      </c>
      <c r="H30" s="38">
        <v>540.98360000000002</v>
      </c>
      <c r="I30" s="38">
        <v>15</v>
      </c>
      <c r="J30" s="38" t="str">
        <f t="shared" si="0"/>
        <v>PAGATA</v>
      </c>
    </row>
    <row r="31" spans="1:10" x14ac:dyDescent="0.25">
      <c r="A31" s="35">
        <v>30</v>
      </c>
      <c r="B31" s="36">
        <v>44940</v>
      </c>
      <c r="C31" s="34" t="s">
        <v>4</v>
      </c>
      <c r="D31" s="34" t="s">
        <v>13</v>
      </c>
      <c r="E31" s="37">
        <v>45000</v>
      </c>
      <c r="F31" s="38">
        <v>680</v>
      </c>
      <c r="G31" s="38">
        <v>122.623</v>
      </c>
      <c r="H31" s="38">
        <v>557.37699999999995</v>
      </c>
      <c r="I31" s="38">
        <v>20</v>
      </c>
      <c r="J31" s="38" t="str">
        <f t="shared" si="0"/>
        <v>PAGATA</v>
      </c>
    </row>
    <row r="32" spans="1:10" x14ac:dyDescent="0.25">
      <c r="A32" s="35">
        <v>31</v>
      </c>
      <c r="B32" s="36">
        <v>44936</v>
      </c>
      <c r="C32" s="34" t="s">
        <v>5</v>
      </c>
      <c r="D32" s="34" t="s">
        <v>14</v>
      </c>
      <c r="E32" s="37">
        <v>44996</v>
      </c>
      <c r="F32" s="38">
        <v>700</v>
      </c>
      <c r="G32" s="38">
        <v>126.2295</v>
      </c>
      <c r="H32" s="38">
        <v>573.77049999999997</v>
      </c>
      <c r="I32" s="38">
        <v>40</v>
      </c>
      <c r="J32" s="38" t="str">
        <f t="shared" si="0"/>
        <v>PAGATA</v>
      </c>
    </row>
    <row r="33" spans="1:10" x14ac:dyDescent="0.25">
      <c r="A33" s="35">
        <v>32</v>
      </c>
      <c r="B33" s="36">
        <v>44939</v>
      </c>
      <c r="C33" s="34" t="s">
        <v>8</v>
      </c>
      <c r="D33" s="34" t="s">
        <v>15</v>
      </c>
      <c r="E33" s="37">
        <v>44999</v>
      </c>
      <c r="F33" s="38">
        <v>720</v>
      </c>
      <c r="G33" s="38">
        <v>129.83609999999999</v>
      </c>
      <c r="H33" s="38">
        <v>590.16390000000001</v>
      </c>
      <c r="I33" s="38">
        <v>30</v>
      </c>
      <c r="J33" s="38" t="str">
        <f t="shared" si="0"/>
        <v>PAGATA</v>
      </c>
    </row>
    <row r="34" spans="1:10" x14ac:dyDescent="0.25">
      <c r="A34" s="35">
        <v>33</v>
      </c>
      <c r="B34" s="36">
        <v>44933</v>
      </c>
      <c r="C34" s="34" t="s">
        <v>21</v>
      </c>
      <c r="D34" s="34" t="s">
        <v>13</v>
      </c>
      <c r="E34" s="37">
        <v>44993</v>
      </c>
      <c r="F34" s="38">
        <v>740</v>
      </c>
      <c r="G34" s="38">
        <v>133.4426</v>
      </c>
      <c r="H34" s="38">
        <v>606.55740000000003</v>
      </c>
      <c r="I34" s="38">
        <v>20</v>
      </c>
      <c r="J34" s="38" t="str">
        <f t="shared" si="0"/>
        <v>PAGATA</v>
      </c>
    </row>
    <row r="35" spans="1:10" x14ac:dyDescent="0.25">
      <c r="A35" s="35">
        <v>34</v>
      </c>
      <c r="B35" s="36">
        <v>44939</v>
      </c>
      <c r="C35" s="34" t="s">
        <v>10</v>
      </c>
      <c r="D35" s="34" t="s">
        <v>13</v>
      </c>
      <c r="E35" s="37">
        <v>44999</v>
      </c>
      <c r="F35" s="38">
        <v>760</v>
      </c>
      <c r="G35" s="38">
        <v>137.04920000000001</v>
      </c>
      <c r="H35" s="38">
        <v>622.95079999999996</v>
      </c>
      <c r="I35" s="38">
        <v>20</v>
      </c>
      <c r="J35" s="38" t="str">
        <f t="shared" si="0"/>
        <v>PAGATA</v>
      </c>
    </row>
    <row r="36" spans="1:10" x14ac:dyDescent="0.25">
      <c r="A36" s="35">
        <v>35</v>
      </c>
      <c r="B36" s="36">
        <v>44939</v>
      </c>
      <c r="C36" s="34" t="s">
        <v>3</v>
      </c>
      <c r="D36" s="34" t="s">
        <v>15</v>
      </c>
      <c r="E36" s="37">
        <v>44999</v>
      </c>
      <c r="F36" s="38">
        <v>780</v>
      </c>
      <c r="G36" s="38">
        <v>140.6557</v>
      </c>
      <c r="H36" s="38">
        <v>639.34429999999998</v>
      </c>
      <c r="I36" s="38">
        <v>30</v>
      </c>
      <c r="J36" s="38" t="str">
        <f t="shared" si="0"/>
        <v>PAGATA</v>
      </c>
    </row>
    <row r="37" spans="1:10" x14ac:dyDescent="0.25">
      <c r="A37" s="35">
        <v>36</v>
      </c>
      <c r="B37" s="36">
        <v>44939</v>
      </c>
      <c r="C37" s="34" t="s">
        <v>4</v>
      </c>
      <c r="D37" s="34" t="s">
        <v>12</v>
      </c>
      <c r="E37" s="37">
        <v>44999</v>
      </c>
      <c r="F37" s="38">
        <v>800</v>
      </c>
      <c r="G37" s="38">
        <v>144.26230000000001</v>
      </c>
      <c r="H37" s="38">
        <v>655.73770000000002</v>
      </c>
      <c r="I37" s="38">
        <v>15</v>
      </c>
      <c r="J37" s="38" t="str">
        <f t="shared" si="0"/>
        <v>PAGATA</v>
      </c>
    </row>
    <row r="38" spans="1:10" x14ac:dyDescent="0.25">
      <c r="A38" s="35">
        <v>37</v>
      </c>
      <c r="B38" s="36">
        <v>44943</v>
      </c>
      <c r="C38" s="34" t="s">
        <v>5</v>
      </c>
      <c r="D38" s="34" t="s">
        <v>14</v>
      </c>
      <c r="E38" s="37">
        <v>45003</v>
      </c>
      <c r="F38" s="38">
        <v>820</v>
      </c>
      <c r="G38" s="38">
        <v>147.8689</v>
      </c>
      <c r="H38" s="38">
        <v>672.13109999999995</v>
      </c>
      <c r="I38" s="38">
        <v>40</v>
      </c>
      <c r="J38" s="38" t="str">
        <f t="shared" si="0"/>
        <v>PAGATA</v>
      </c>
    </row>
    <row r="39" spans="1:10" x14ac:dyDescent="0.25">
      <c r="A39" s="35">
        <v>38</v>
      </c>
      <c r="B39" s="36">
        <v>44927</v>
      </c>
      <c r="C39" s="34" t="s">
        <v>6</v>
      </c>
      <c r="D39" s="34" t="s">
        <v>14</v>
      </c>
      <c r="E39" s="37">
        <v>44987</v>
      </c>
      <c r="F39" s="38">
        <v>840</v>
      </c>
      <c r="G39" s="38">
        <v>151.47540000000001</v>
      </c>
      <c r="H39" s="38">
        <v>688.52459999999996</v>
      </c>
      <c r="I39" s="38">
        <v>40</v>
      </c>
      <c r="J39" s="38" t="str">
        <f t="shared" si="0"/>
        <v>PAGATA</v>
      </c>
    </row>
    <row r="40" spans="1:10" x14ac:dyDescent="0.25">
      <c r="A40" s="35">
        <v>39</v>
      </c>
      <c r="B40" s="36">
        <v>44937</v>
      </c>
      <c r="C40" s="34" t="s">
        <v>3</v>
      </c>
      <c r="D40" s="34" t="s">
        <v>14</v>
      </c>
      <c r="E40" s="37">
        <v>44997</v>
      </c>
      <c r="F40" s="38">
        <v>860</v>
      </c>
      <c r="G40" s="38">
        <v>155.08199999999999</v>
      </c>
      <c r="H40" s="38">
        <v>704.91800000000001</v>
      </c>
      <c r="I40" s="38">
        <v>40</v>
      </c>
      <c r="J40" s="38" t="str">
        <f t="shared" si="0"/>
        <v>PAGATA</v>
      </c>
    </row>
    <row r="41" spans="1:10" x14ac:dyDescent="0.25">
      <c r="A41" s="35">
        <v>40</v>
      </c>
      <c r="B41" s="36">
        <v>44933</v>
      </c>
      <c r="C41" s="34" t="s">
        <v>7</v>
      </c>
      <c r="D41" s="34" t="s">
        <v>12</v>
      </c>
      <c r="E41" s="37">
        <v>44993</v>
      </c>
      <c r="F41" s="38">
        <v>880</v>
      </c>
      <c r="G41" s="38">
        <v>158.6885</v>
      </c>
      <c r="H41" s="38">
        <v>721.31150000000002</v>
      </c>
      <c r="I41" s="38">
        <v>15</v>
      </c>
      <c r="J41" s="38" t="str">
        <f t="shared" si="0"/>
        <v>PAGATA</v>
      </c>
    </row>
    <row r="42" spans="1:10" x14ac:dyDescent="0.25">
      <c r="A42" s="35">
        <v>41</v>
      </c>
      <c r="B42" s="36">
        <v>44937</v>
      </c>
      <c r="C42" s="34" t="s">
        <v>3</v>
      </c>
      <c r="D42" s="34" t="s">
        <v>13</v>
      </c>
      <c r="E42" s="37">
        <v>44997</v>
      </c>
      <c r="F42" s="38">
        <v>900</v>
      </c>
      <c r="G42" s="38">
        <v>162.29509999999999</v>
      </c>
      <c r="H42" s="38">
        <v>737.70489999999995</v>
      </c>
      <c r="I42" s="38">
        <v>20</v>
      </c>
      <c r="J42" s="38" t="str">
        <f t="shared" si="0"/>
        <v>PAGATA</v>
      </c>
    </row>
    <row r="43" spans="1:10" x14ac:dyDescent="0.25">
      <c r="A43" s="35">
        <v>42</v>
      </c>
      <c r="B43" s="36">
        <v>44933</v>
      </c>
      <c r="C43" s="34" t="s">
        <v>6</v>
      </c>
      <c r="D43" s="34" t="s">
        <v>13</v>
      </c>
      <c r="E43" s="37">
        <v>44993</v>
      </c>
      <c r="F43" s="38">
        <v>920</v>
      </c>
      <c r="G43" s="38">
        <v>165.9016</v>
      </c>
      <c r="H43" s="38">
        <v>754.09839999999997</v>
      </c>
      <c r="I43" s="38">
        <v>20</v>
      </c>
      <c r="J43" s="38" t="str">
        <f t="shared" si="0"/>
        <v>PAGATA</v>
      </c>
    </row>
    <row r="44" spans="1:10" x14ac:dyDescent="0.25">
      <c r="A44" s="35">
        <v>43</v>
      </c>
      <c r="B44" s="36">
        <v>44940</v>
      </c>
      <c r="C44" s="34" t="s">
        <v>8</v>
      </c>
      <c r="D44" s="34" t="s">
        <v>12</v>
      </c>
      <c r="E44" s="37">
        <v>45000</v>
      </c>
      <c r="F44" s="38">
        <v>940</v>
      </c>
      <c r="G44" s="38">
        <v>169.50819999999999</v>
      </c>
      <c r="H44" s="38">
        <v>770.49180000000001</v>
      </c>
      <c r="I44" s="38">
        <v>15</v>
      </c>
      <c r="J44" s="38" t="str">
        <f t="shared" si="0"/>
        <v>PAGATA</v>
      </c>
    </row>
    <row r="45" spans="1:10" x14ac:dyDescent="0.25">
      <c r="A45" s="35">
        <v>44</v>
      </c>
      <c r="B45" s="36">
        <v>44931</v>
      </c>
      <c r="C45" s="34" t="s">
        <v>21</v>
      </c>
      <c r="D45" s="34" t="s">
        <v>13</v>
      </c>
      <c r="E45" s="37">
        <v>44991</v>
      </c>
      <c r="F45" s="38">
        <v>960</v>
      </c>
      <c r="G45" s="38">
        <v>173.1148</v>
      </c>
      <c r="H45" s="38">
        <v>786.88520000000005</v>
      </c>
      <c r="I45" s="38">
        <v>20</v>
      </c>
      <c r="J45" s="38" t="str">
        <f t="shared" si="0"/>
        <v>PAGATA</v>
      </c>
    </row>
    <row r="46" spans="1:10" x14ac:dyDescent="0.25">
      <c r="A46" s="35">
        <v>45</v>
      </c>
      <c r="B46" s="36">
        <v>44943</v>
      </c>
      <c r="C46" s="34" t="s">
        <v>21</v>
      </c>
      <c r="D46" s="34" t="s">
        <v>14</v>
      </c>
      <c r="E46" s="37">
        <v>45003</v>
      </c>
      <c r="F46" s="38">
        <v>980</v>
      </c>
      <c r="G46" s="38">
        <v>176.72130000000001</v>
      </c>
      <c r="H46" s="38">
        <v>803.27869999999996</v>
      </c>
      <c r="I46" s="38">
        <v>40</v>
      </c>
      <c r="J46" s="38" t="str">
        <f t="shared" si="0"/>
        <v>PAGATA</v>
      </c>
    </row>
    <row r="47" spans="1:10" x14ac:dyDescent="0.25">
      <c r="A47" s="35">
        <v>46</v>
      </c>
      <c r="B47" s="36">
        <v>44938</v>
      </c>
      <c r="C47" s="34" t="s">
        <v>8</v>
      </c>
      <c r="D47" s="34" t="s">
        <v>15</v>
      </c>
      <c r="E47" s="37">
        <v>44998</v>
      </c>
      <c r="F47" s="38">
        <v>1000</v>
      </c>
      <c r="G47" s="38">
        <v>180.3279</v>
      </c>
      <c r="H47" s="38">
        <v>819.6721</v>
      </c>
      <c r="I47" s="38">
        <v>30</v>
      </c>
      <c r="J47" s="38" t="str">
        <f t="shared" si="0"/>
        <v>PAGATA</v>
      </c>
    </row>
    <row r="48" spans="1:10" x14ac:dyDescent="0.25">
      <c r="A48" s="35">
        <v>47</v>
      </c>
      <c r="B48" s="36">
        <v>44936</v>
      </c>
      <c r="C48" s="34" t="s">
        <v>4</v>
      </c>
      <c r="D48" s="34" t="s">
        <v>13</v>
      </c>
      <c r="E48" s="37">
        <v>44996</v>
      </c>
      <c r="F48" s="38">
        <v>1020</v>
      </c>
      <c r="G48" s="38">
        <v>183.93440000000001</v>
      </c>
      <c r="H48" s="38">
        <v>836.06560000000002</v>
      </c>
      <c r="I48" s="38">
        <v>20</v>
      </c>
      <c r="J48" s="38" t="str">
        <f t="shared" si="0"/>
        <v>PAGATA</v>
      </c>
    </row>
    <row r="49" spans="1:10" x14ac:dyDescent="0.25">
      <c r="A49" s="35">
        <v>48</v>
      </c>
      <c r="B49" s="36">
        <v>44942</v>
      </c>
      <c r="C49" s="34" t="s">
        <v>5</v>
      </c>
      <c r="D49" s="34" t="s">
        <v>13</v>
      </c>
      <c r="E49" s="37">
        <v>45002</v>
      </c>
      <c r="F49" s="38">
        <v>1040</v>
      </c>
      <c r="G49" s="38">
        <v>187.541</v>
      </c>
      <c r="H49" s="38">
        <v>852.45899999999995</v>
      </c>
      <c r="I49" s="38">
        <v>20</v>
      </c>
      <c r="J49" s="38" t="str">
        <f t="shared" si="0"/>
        <v>PAGATA</v>
      </c>
    </row>
    <row r="50" spans="1:10" x14ac:dyDescent="0.25">
      <c r="A50" s="35">
        <v>49</v>
      </c>
      <c r="B50" s="36">
        <v>44930</v>
      </c>
      <c r="C50" s="34" t="s">
        <v>8</v>
      </c>
      <c r="D50" s="34" t="s">
        <v>15</v>
      </c>
      <c r="E50" s="37">
        <v>44990</v>
      </c>
      <c r="F50" s="38">
        <v>1060</v>
      </c>
      <c r="G50" s="38">
        <v>191.14750000000001</v>
      </c>
      <c r="H50" s="38">
        <v>868.85249999999996</v>
      </c>
      <c r="I50" s="38">
        <v>30</v>
      </c>
      <c r="J50" s="38" t="str">
        <f t="shared" si="0"/>
        <v>PAGATA</v>
      </c>
    </row>
    <row r="51" spans="1:10" x14ac:dyDescent="0.25">
      <c r="A51" s="35">
        <v>50</v>
      </c>
      <c r="B51" s="36">
        <v>44935</v>
      </c>
      <c r="C51" s="34" t="s">
        <v>21</v>
      </c>
      <c r="D51" s="34" t="s">
        <v>12</v>
      </c>
      <c r="E51" s="37">
        <v>44995</v>
      </c>
      <c r="F51" s="38">
        <v>1080</v>
      </c>
      <c r="G51" s="38">
        <v>194.75409999999999</v>
      </c>
      <c r="H51" s="38">
        <v>885.24590000000001</v>
      </c>
      <c r="I51" s="38">
        <v>15</v>
      </c>
      <c r="J51" s="38" t="str">
        <f t="shared" si="0"/>
        <v>PAGATA</v>
      </c>
    </row>
    <row r="52" spans="1:10" x14ac:dyDescent="0.25">
      <c r="A52" s="35">
        <v>51</v>
      </c>
      <c r="B52" s="36">
        <v>44940</v>
      </c>
      <c r="C52" s="34" t="s">
        <v>10</v>
      </c>
      <c r="D52" s="34" t="s">
        <v>14</v>
      </c>
      <c r="E52" s="37">
        <v>45000</v>
      </c>
      <c r="F52" s="38">
        <v>1100</v>
      </c>
      <c r="G52" s="38">
        <v>198.36070000000001</v>
      </c>
      <c r="H52" s="38">
        <v>901.63930000000005</v>
      </c>
      <c r="I52" s="38">
        <v>40</v>
      </c>
      <c r="J52" s="38" t="str">
        <f t="shared" si="0"/>
        <v>PAGATA</v>
      </c>
    </row>
    <row r="53" spans="1:10" x14ac:dyDescent="0.25">
      <c r="A53" s="35">
        <v>52</v>
      </c>
      <c r="B53" s="36">
        <v>44927</v>
      </c>
      <c r="C53" s="34" t="s">
        <v>3</v>
      </c>
      <c r="D53" s="34" t="s">
        <v>14</v>
      </c>
      <c r="E53" s="37">
        <v>44987</v>
      </c>
      <c r="F53" s="38">
        <v>1120</v>
      </c>
      <c r="G53" s="38">
        <v>201.96719999999999</v>
      </c>
      <c r="H53" s="38">
        <v>918.03279999999995</v>
      </c>
      <c r="I53" s="38">
        <v>40</v>
      </c>
      <c r="J53" s="38" t="str">
        <f t="shared" si="0"/>
        <v>PAGATA</v>
      </c>
    </row>
    <row r="54" spans="1:10" x14ac:dyDescent="0.25">
      <c r="A54" s="35">
        <v>53</v>
      </c>
      <c r="B54" s="36">
        <v>44938</v>
      </c>
      <c r="C54" s="34" t="s">
        <v>4</v>
      </c>
      <c r="D54" s="34" t="s">
        <v>14</v>
      </c>
      <c r="E54" s="37">
        <v>44998</v>
      </c>
      <c r="F54" s="38">
        <v>1140</v>
      </c>
      <c r="G54" s="38">
        <v>205.57380000000001</v>
      </c>
      <c r="H54" s="38">
        <v>934.42619999999999</v>
      </c>
      <c r="I54" s="38">
        <v>40</v>
      </c>
      <c r="J54" s="38" t="str">
        <f t="shared" si="0"/>
        <v>PAGATA</v>
      </c>
    </row>
    <row r="55" spans="1:10" x14ac:dyDescent="0.25">
      <c r="A55" s="35">
        <v>54</v>
      </c>
      <c r="B55" s="36">
        <v>44928</v>
      </c>
      <c r="C55" s="34" t="s">
        <v>5</v>
      </c>
      <c r="D55" s="34" t="s">
        <v>12</v>
      </c>
      <c r="E55" s="37">
        <v>44988</v>
      </c>
      <c r="F55" s="38">
        <v>1160</v>
      </c>
      <c r="G55" s="38">
        <v>209.18029999999999</v>
      </c>
      <c r="H55" s="38">
        <v>950.81970000000001</v>
      </c>
      <c r="I55" s="38">
        <v>15</v>
      </c>
      <c r="J55" s="38" t="str">
        <f t="shared" si="0"/>
        <v>PAGATA</v>
      </c>
    </row>
    <row r="56" spans="1:10" x14ac:dyDescent="0.25">
      <c r="A56" s="35">
        <v>55</v>
      </c>
      <c r="B56" s="36">
        <v>44938</v>
      </c>
      <c r="C56" s="34" t="s">
        <v>6</v>
      </c>
      <c r="D56" s="34" t="s">
        <v>13</v>
      </c>
      <c r="E56" s="37">
        <v>44998</v>
      </c>
      <c r="F56" s="38">
        <v>1180</v>
      </c>
      <c r="G56" s="38">
        <v>212.7869</v>
      </c>
      <c r="H56" s="38">
        <v>967.21310000000005</v>
      </c>
      <c r="I56" s="38">
        <v>20</v>
      </c>
      <c r="J56" s="38" t="str">
        <f t="shared" si="0"/>
        <v>PAGATA</v>
      </c>
    </row>
    <row r="57" spans="1:10" x14ac:dyDescent="0.25">
      <c r="A57" s="35">
        <v>56</v>
      </c>
      <c r="B57" s="36">
        <v>44937</v>
      </c>
      <c r="C57" s="34" t="s">
        <v>3</v>
      </c>
      <c r="D57" s="34" t="s">
        <v>13</v>
      </c>
      <c r="E57" s="37">
        <v>44997</v>
      </c>
      <c r="F57" s="38">
        <v>1200</v>
      </c>
      <c r="G57" s="38">
        <v>216.39340000000001</v>
      </c>
      <c r="H57" s="38">
        <v>983.60659999999996</v>
      </c>
      <c r="I57" s="38">
        <v>20</v>
      </c>
      <c r="J57" s="38" t="str">
        <f t="shared" si="0"/>
        <v>PAGATA</v>
      </c>
    </row>
    <row r="58" spans="1:10" x14ac:dyDescent="0.25">
      <c r="A58" s="35">
        <v>57</v>
      </c>
      <c r="B58" s="36">
        <v>44933</v>
      </c>
      <c r="C58" s="34" t="s">
        <v>7</v>
      </c>
      <c r="D58" s="34" t="s">
        <v>12</v>
      </c>
      <c r="E58" s="37">
        <v>44993</v>
      </c>
      <c r="F58" s="38">
        <v>1220</v>
      </c>
      <c r="G58" s="38">
        <v>220</v>
      </c>
      <c r="H58" s="38">
        <v>1000</v>
      </c>
      <c r="I58" s="38">
        <v>15</v>
      </c>
      <c r="J58" s="38" t="str">
        <f t="shared" si="0"/>
        <v>PAGATA</v>
      </c>
    </row>
    <row r="59" spans="1:10" x14ac:dyDescent="0.25">
      <c r="A59" s="35">
        <v>58</v>
      </c>
      <c r="B59" s="36">
        <v>44930</v>
      </c>
      <c r="C59" s="34" t="s">
        <v>3</v>
      </c>
      <c r="D59" s="34" t="s">
        <v>13</v>
      </c>
      <c r="E59" s="37">
        <v>44990</v>
      </c>
      <c r="F59" s="38">
        <v>1240</v>
      </c>
      <c r="G59" s="38">
        <v>223.60659999999999</v>
      </c>
      <c r="H59" s="38">
        <v>1016.3934</v>
      </c>
      <c r="I59" s="38">
        <v>20</v>
      </c>
      <c r="J59" s="38" t="str">
        <f t="shared" si="0"/>
        <v>PAGATA</v>
      </c>
    </row>
    <row r="60" spans="1:10" x14ac:dyDescent="0.25">
      <c r="A60" s="35">
        <v>59</v>
      </c>
      <c r="B60" s="36">
        <v>44927</v>
      </c>
      <c r="C60" s="34" t="s">
        <v>6</v>
      </c>
      <c r="D60" s="34" t="s">
        <v>14</v>
      </c>
      <c r="E60" s="37">
        <v>44987</v>
      </c>
      <c r="F60" s="38">
        <v>1260</v>
      </c>
      <c r="G60" s="38">
        <v>227.2131</v>
      </c>
      <c r="H60" s="38">
        <v>1032.7869000000001</v>
      </c>
      <c r="I60" s="38">
        <v>40</v>
      </c>
      <c r="J60" s="38" t="str">
        <f t="shared" si="0"/>
        <v>PAGATA</v>
      </c>
    </row>
    <row r="61" spans="1:10" x14ac:dyDescent="0.25">
      <c r="A61" s="35">
        <v>60</v>
      </c>
      <c r="B61" s="36">
        <v>44939</v>
      </c>
      <c r="C61" s="34" t="s">
        <v>8</v>
      </c>
      <c r="D61" s="34" t="s">
        <v>15</v>
      </c>
      <c r="E61" s="37">
        <v>44999</v>
      </c>
      <c r="F61" s="38">
        <v>1280</v>
      </c>
      <c r="G61" s="38">
        <v>230.81970000000001</v>
      </c>
      <c r="H61" s="38">
        <v>1049.1803</v>
      </c>
      <c r="I61" s="38">
        <v>30</v>
      </c>
      <c r="J61" s="38" t="str">
        <f t="shared" si="0"/>
        <v>PAGATA</v>
      </c>
    </row>
    <row r="62" spans="1:10" x14ac:dyDescent="0.25">
      <c r="A62" s="35">
        <v>61</v>
      </c>
      <c r="B62" s="36">
        <v>44929</v>
      </c>
      <c r="C62" s="34" t="s">
        <v>21</v>
      </c>
      <c r="D62" s="34" t="s">
        <v>13</v>
      </c>
      <c r="E62" s="37">
        <v>44989</v>
      </c>
      <c r="F62" s="38">
        <v>1300</v>
      </c>
      <c r="G62" s="38">
        <v>234.42619999999999</v>
      </c>
      <c r="H62" s="38">
        <v>1065.5737999999999</v>
      </c>
      <c r="I62" s="38">
        <v>20</v>
      </c>
      <c r="J62" s="38" t="str">
        <f t="shared" si="0"/>
        <v>PAGATA</v>
      </c>
    </row>
    <row r="63" spans="1:10" x14ac:dyDescent="0.25">
      <c r="A63" s="35">
        <v>62</v>
      </c>
      <c r="B63" s="36">
        <v>44936</v>
      </c>
      <c r="C63" s="34" t="s">
        <v>21</v>
      </c>
      <c r="D63" s="34" t="s">
        <v>13</v>
      </c>
      <c r="E63" s="37">
        <v>44996</v>
      </c>
      <c r="F63" s="38">
        <v>1320</v>
      </c>
      <c r="G63" s="38">
        <v>238.03280000000001</v>
      </c>
      <c r="H63" s="38">
        <v>1081.9672</v>
      </c>
      <c r="I63" s="38">
        <v>20</v>
      </c>
      <c r="J63" s="38" t="str">
        <f t="shared" si="0"/>
        <v>PAGATA</v>
      </c>
    </row>
    <row r="64" spans="1:10" x14ac:dyDescent="0.25">
      <c r="A64" s="35">
        <v>63</v>
      </c>
      <c r="B64" s="36">
        <v>44936</v>
      </c>
      <c r="C64" s="34" t="s">
        <v>8</v>
      </c>
      <c r="D64" s="34" t="s">
        <v>15</v>
      </c>
      <c r="E64" s="37">
        <v>44996</v>
      </c>
      <c r="F64" s="38">
        <v>1340</v>
      </c>
      <c r="G64" s="38">
        <v>241.63929999999999</v>
      </c>
      <c r="H64" s="38">
        <v>1098.3607</v>
      </c>
      <c r="I64" s="38">
        <v>30</v>
      </c>
      <c r="J64" s="38" t="str">
        <f t="shared" si="0"/>
        <v>PAGATA</v>
      </c>
    </row>
    <row r="65" spans="1:10" x14ac:dyDescent="0.25">
      <c r="A65" s="35">
        <v>64</v>
      </c>
      <c r="B65" s="36">
        <v>44933</v>
      </c>
      <c r="C65" s="34" t="s">
        <v>4</v>
      </c>
      <c r="D65" s="34" t="s">
        <v>12</v>
      </c>
      <c r="E65" s="37">
        <v>44993</v>
      </c>
      <c r="F65" s="38">
        <v>1360</v>
      </c>
      <c r="G65" s="38">
        <v>245.24590000000001</v>
      </c>
      <c r="H65" s="38">
        <v>1114.7541000000001</v>
      </c>
      <c r="I65" s="38">
        <v>15</v>
      </c>
      <c r="J65" s="38" t="str">
        <f t="shared" si="0"/>
        <v>PAGATA</v>
      </c>
    </row>
    <row r="66" spans="1:10" x14ac:dyDescent="0.25">
      <c r="A66" s="35">
        <v>65</v>
      </c>
      <c r="B66" s="36">
        <v>44937</v>
      </c>
      <c r="C66" s="34" t="s">
        <v>5</v>
      </c>
      <c r="D66" s="34" t="s">
        <v>14</v>
      </c>
      <c r="E66" s="37">
        <v>44997</v>
      </c>
      <c r="F66" s="38">
        <v>1380</v>
      </c>
      <c r="G66" s="38">
        <v>248.85249999999999</v>
      </c>
      <c r="H66" s="38">
        <v>1131.1475</v>
      </c>
      <c r="I66" s="38">
        <v>40</v>
      </c>
      <c r="J66" s="38" t="str">
        <f t="shared" ref="J66:J129" si="1">IF(E66-B66&gt;60,"DA PAGARE","PAGATA")</f>
        <v>PAGATA</v>
      </c>
    </row>
    <row r="67" spans="1:10" x14ac:dyDescent="0.25">
      <c r="A67" s="35">
        <v>66</v>
      </c>
      <c r="B67" s="36">
        <v>44930</v>
      </c>
      <c r="C67" s="34" t="s">
        <v>8</v>
      </c>
      <c r="D67" s="34" t="s">
        <v>14</v>
      </c>
      <c r="E67" s="37">
        <v>44990</v>
      </c>
      <c r="F67" s="38">
        <v>1400</v>
      </c>
      <c r="G67" s="38">
        <v>252.459</v>
      </c>
      <c r="H67" s="38">
        <v>1147.5409999999999</v>
      </c>
      <c r="I67" s="38">
        <v>40</v>
      </c>
      <c r="J67" s="38" t="str">
        <f t="shared" si="1"/>
        <v>PAGATA</v>
      </c>
    </row>
    <row r="68" spans="1:10" x14ac:dyDescent="0.25">
      <c r="A68" s="35">
        <v>67</v>
      </c>
      <c r="B68" s="36">
        <v>44929</v>
      </c>
      <c r="C68" s="34" t="s">
        <v>21</v>
      </c>
      <c r="D68" s="34" t="s">
        <v>14</v>
      </c>
      <c r="E68" s="37">
        <v>44989</v>
      </c>
      <c r="F68" s="38">
        <v>1420</v>
      </c>
      <c r="G68" s="38">
        <v>256.06560000000002</v>
      </c>
      <c r="H68" s="38">
        <v>1163.9344000000001</v>
      </c>
      <c r="I68" s="38">
        <v>40</v>
      </c>
      <c r="J68" s="38" t="str">
        <f t="shared" si="1"/>
        <v>PAGATA</v>
      </c>
    </row>
    <row r="69" spans="1:10" x14ac:dyDescent="0.25">
      <c r="A69" s="35">
        <v>68</v>
      </c>
      <c r="B69" s="36">
        <v>44937</v>
      </c>
      <c r="C69" s="34" t="s">
        <v>10</v>
      </c>
      <c r="D69" s="34" t="s">
        <v>12</v>
      </c>
      <c r="E69" s="37">
        <v>44997</v>
      </c>
      <c r="F69" s="38">
        <v>1440</v>
      </c>
      <c r="G69" s="38">
        <v>259.6721</v>
      </c>
      <c r="H69" s="38">
        <v>1180.3279</v>
      </c>
      <c r="I69" s="38">
        <v>15</v>
      </c>
      <c r="J69" s="38" t="str">
        <f t="shared" si="1"/>
        <v>PAGATA</v>
      </c>
    </row>
    <row r="70" spans="1:10" x14ac:dyDescent="0.25">
      <c r="A70" s="35">
        <v>69</v>
      </c>
      <c r="B70" s="36">
        <v>44931</v>
      </c>
      <c r="C70" s="34" t="s">
        <v>3</v>
      </c>
      <c r="D70" s="34" t="s">
        <v>13</v>
      </c>
      <c r="E70" s="37">
        <v>44991</v>
      </c>
      <c r="F70" s="38">
        <v>1460</v>
      </c>
      <c r="G70" s="38">
        <v>263.27870000000001</v>
      </c>
      <c r="H70" s="38">
        <v>1196.7212999999999</v>
      </c>
      <c r="I70" s="38">
        <v>20</v>
      </c>
      <c r="J70" s="38" t="str">
        <f t="shared" si="1"/>
        <v>PAGATA</v>
      </c>
    </row>
    <row r="71" spans="1:10" x14ac:dyDescent="0.25">
      <c r="A71" s="35">
        <v>70</v>
      </c>
      <c r="B71" s="36">
        <v>44927</v>
      </c>
      <c r="C71" s="34" t="s">
        <v>4</v>
      </c>
      <c r="D71" s="34" t="s">
        <v>13</v>
      </c>
      <c r="E71" s="37">
        <v>44987</v>
      </c>
      <c r="F71" s="38">
        <v>1480</v>
      </c>
      <c r="G71" s="38">
        <v>266.8852</v>
      </c>
      <c r="H71" s="38">
        <v>1213.1148000000001</v>
      </c>
      <c r="I71" s="38">
        <v>20</v>
      </c>
      <c r="J71" s="38" t="str">
        <f t="shared" si="1"/>
        <v>PAGATA</v>
      </c>
    </row>
    <row r="72" spans="1:10" x14ac:dyDescent="0.25">
      <c r="A72" s="35">
        <v>71</v>
      </c>
      <c r="B72" s="36">
        <v>44927</v>
      </c>
      <c r="C72" s="34" t="s">
        <v>5</v>
      </c>
      <c r="D72" s="34" t="s">
        <v>12</v>
      </c>
      <c r="E72" s="37">
        <v>44987</v>
      </c>
      <c r="F72" s="38">
        <v>1500</v>
      </c>
      <c r="G72" s="38">
        <v>270.49180000000001</v>
      </c>
      <c r="H72" s="38">
        <v>1229.5082</v>
      </c>
      <c r="I72" s="38">
        <v>15</v>
      </c>
      <c r="J72" s="38" t="str">
        <f t="shared" si="1"/>
        <v>PAGATA</v>
      </c>
    </row>
    <row r="73" spans="1:10" x14ac:dyDescent="0.25">
      <c r="A73" s="35">
        <v>72</v>
      </c>
      <c r="B73" s="36">
        <v>44940</v>
      </c>
      <c r="C73" s="34" t="s">
        <v>6</v>
      </c>
      <c r="D73" s="34" t="s">
        <v>13</v>
      </c>
      <c r="E73" s="37">
        <v>45000</v>
      </c>
      <c r="F73" s="38">
        <v>1520</v>
      </c>
      <c r="G73" s="38">
        <v>274.09840000000003</v>
      </c>
      <c r="H73" s="38">
        <v>1245.9015999999999</v>
      </c>
      <c r="I73" s="38">
        <v>20</v>
      </c>
      <c r="J73" s="38" t="str">
        <f t="shared" si="1"/>
        <v>PAGATA</v>
      </c>
    </row>
    <row r="74" spans="1:10" x14ac:dyDescent="0.25">
      <c r="A74" s="35">
        <v>73</v>
      </c>
      <c r="B74" s="36">
        <v>44937</v>
      </c>
      <c r="C74" s="34" t="s">
        <v>3</v>
      </c>
      <c r="D74" s="34" t="s">
        <v>14</v>
      </c>
      <c r="E74" s="37">
        <v>44997</v>
      </c>
      <c r="F74" s="38">
        <v>1540</v>
      </c>
      <c r="G74" s="38">
        <v>277.70490000000001</v>
      </c>
      <c r="H74" s="38">
        <v>1262.2951</v>
      </c>
      <c r="I74" s="38">
        <v>40</v>
      </c>
      <c r="J74" s="38" t="str">
        <f t="shared" si="1"/>
        <v>PAGATA</v>
      </c>
    </row>
    <row r="75" spans="1:10" x14ac:dyDescent="0.25">
      <c r="A75" s="35">
        <v>74</v>
      </c>
      <c r="B75" s="36">
        <v>44931</v>
      </c>
      <c r="C75" s="34" t="s">
        <v>7</v>
      </c>
      <c r="D75" s="34" t="s">
        <v>15</v>
      </c>
      <c r="E75" s="37">
        <v>44991</v>
      </c>
      <c r="F75" s="38">
        <v>1560</v>
      </c>
      <c r="G75" s="38">
        <v>281.31150000000002</v>
      </c>
      <c r="H75" s="38">
        <v>1278.6885</v>
      </c>
      <c r="I75" s="38">
        <v>30</v>
      </c>
      <c r="J75" s="38" t="str">
        <f t="shared" si="1"/>
        <v>PAGATA</v>
      </c>
    </row>
    <row r="76" spans="1:10" x14ac:dyDescent="0.25">
      <c r="A76" s="35">
        <v>75</v>
      </c>
      <c r="B76" s="36">
        <v>44931</v>
      </c>
      <c r="C76" s="34" t="s">
        <v>3</v>
      </c>
      <c r="D76" s="34" t="s">
        <v>13</v>
      </c>
      <c r="E76" s="37">
        <v>44991</v>
      </c>
      <c r="F76" s="38">
        <v>1580</v>
      </c>
      <c r="G76" s="38">
        <v>284.91800000000001</v>
      </c>
      <c r="H76" s="38">
        <v>1295.0820000000001</v>
      </c>
      <c r="I76" s="38">
        <v>20</v>
      </c>
      <c r="J76" s="38" t="str">
        <f t="shared" si="1"/>
        <v>PAGATA</v>
      </c>
    </row>
    <row r="77" spans="1:10" x14ac:dyDescent="0.25">
      <c r="A77" s="35">
        <v>76</v>
      </c>
      <c r="B77" s="36">
        <v>44934</v>
      </c>
      <c r="C77" s="34" t="s">
        <v>6</v>
      </c>
      <c r="D77" s="34" t="s">
        <v>13</v>
      </c>
      <c r="E77" s="37">
        <v>44994</v>
      </c>
      <c r="F77" s="38">
        <v>1600</v>
      </c>
      <c r="G77" s="38">
        <v>288.52460000000002</v>
      </c>
      <c r="H77" s="38">
        <v>1311.4754</v>
      </c>
      <c r="I77" s="38">
        <v>20</v>
      </c>
      <c r="J77" s="38" t="str">
        <f t="shared" si="1"/>
        <v>PAGATA</v>
      </c>
    </row>
    <row r="78" spans="1:10" x14ac:dyDescent="0.25">
      <c r="A78" s="35">
        <v>77</v>
      </c>
      <c r="B78" s="36">
        <v>44931</v>
      </c>
      <c r="C78" s="34" t="s">
        <v>8</v>
      </c>
      <c r="D78" s="34" t="s">
        <v>15</v>
      </c>
      <c r="E78" s="37">
        <v>44991</v>
      </c>
      <c r="F78" s="38">
        <v>1620</v>
      </c>
      <c r="G78" s="38">
        <v>292.1311</v>
      </c>
      <c r="H78" s="38">
        <v>1327.8688999999999</v>
      </c>
      <c r="I78" s="38">
        <v>30</v>
      </c>
      <c r="J78" s="38" t="str">
        <f t="shared" si="1"/>
        <v>PAGATA</v>
      </c>
    </row>
    <row r="79" spans="1:10" x14ac:dyDescent="0.25">
      <c r="A79" s="35">
        <v>78</v>
      </c>
      <c r="B79" s="36">
        <v>44939</v>
      </c>
      <c r="C79" s="34" t="s">
        <v>21</v>
      </c>
      <c r="D79" s="34" t="s">
        <v>12</v>
      </c>
      <c r="E79" s="37">
        <v>44999</v>
      </c>
      <c r="F79" s="38">
        <v>1640</v>
      </c>
      <c r="G79" s="38">
        <v>295.73770000000002</v>
      </c>
      <c r="H79" s="38">
        <v>1344.2623000000001</v>
      </c>
      <c r="I79" s="38">
        <v>15</v>
      </c>
      <c r="J79" s="38" t="str">
        <f t="shared" si="1"/>
        <v>PAGATA</v>
      </c>
    </row>
    <row r="80" spans="1:10" x14ac:dyDescent="0.25">
      <c r="A80" s="35">
        <v>79</v>
      </c>
      <c r="B80" s="36">
        <v>44937</v>
      </c>
      <c r="C80" s="34" t="s">
        <v>21</v>
      </c>
      <c r="D80" s="34" t="s">
        <v>14</v>
      </c>
      <c r="E80" s="37">
        <v>44997</v>
      </c>
      <c r="F80" s="38">
        <v>1660</v>
      </c>
      <c r="G80" s="38">
        <v>299.34429999999998</v>
      </c>
      <c r="H80" s="38">
        <v>1360.6557</v>
      </c>
      <c r="I80" s="38">
        <v>40</v>
      </c>
      <c r="J80" s="38" t="str">
        <f t="shared" si="1"/>
        <v>PAGATA</v>
      </c>
    </row>
    <row r="81" spans="1:10" x14ac:dyDescent="0.25">
      <c r="A81" s="35">
        <v>80</v>
      </c>
      <c r="B81" s="36">
        <v>44928</v>
      </c>
      <c r="C81" s="34" t="s">
        <v>8</v>
      </c>
      <c r="D81" s="34" t="s">
        <v>14</v>
      </c>
      <c r="E81" s="37">
        <v>44988</v>
      </c>
      <c r="F81" s="38">
        <v>1680</v>
      </c>
      <c r="G81" s="38">
        <v>302.95080000000002</v>
      </c>
      <c r="H81" s="38">
        <v>1377.0491999999999</v>
      </c>
      <c r="I81" s="38">
        <v>40</v>
      </c>
      <c r="J81" s="38" t="str">
        <f t="shared" si="1"/>
        <v>PAGATA</v>
      </c>
    </row>
    <row r="82" spans="1:10" x14ac:dyDescent="0.25">
      <c r="A82" s="35">
        <v>81</v>
      </c>
      <c r="B82" s="36">
        <v>44936</v>
      </c>
      <c r="C82" s="34" t="s">
        <v>4</v>
      </c>
      <c r="D82" s="34" t="s">
        <v>14</v>
      </c>
      <c r="E82" s="37">
        <v>44996</v>
      </c>
      <c r="F82" s="38">
        <v>1700</v>
      </c>
      <c r="G82" s="38">
        <v>306.55739999999997</v>
      </c>
      <c r="H82" s="38">
        <v>1393.4426000000001</v>
      </c>
      <c r="I82" s="38">
        <v>40</v>
      </c>
      <c r="J82" s="38" t="str">
        <f t="shared" si="1"/>
        <v>PAGATA</v>
      </c>
    </row>
    <row r="83" spans="1:10" x14ac:dyDescent="0.25">
      <c r="A83" s="35">
        <v>82</v>
      </c>
      <c r="B83" s="36">
        <v>44937</v>
      </c>
      <c r="C83" s="34" t="s">
        <v>5</v>
      </c>
      <c r="D83" s="34" t="s">
        <v>12</v>
      </c>
      <c r="E83" s="37">
        <v>44997</v>
      </c>
      <c r="F83" s="38">
        <v>1720</v>
      </c>
      <c r="G83" s="38">
        <v>310.16390000000001</v>
      </c>
      <c r="H83" s="38">
        <v>1409.8361</v>
      </c>
      <c r="I83" s="38">
        <v>15</v>
      </c>
      <c r="J83" s="38" t="str">
        <f t="shared" si="1"/>
        <v>PAGATA</v>
      </c>
    </row>
    <row r="84" spans="1:10" x14ac:dyDescent="0.25">
      <c r="A84" s="35">
        <v>83</v>
      </c>
      <c r="B84" s="36">
        <v>44943</v>
      </c>
      <c r="C84" s="34" t="s">
        <v>8</v>
      </c>
      <c r="D84" s="34" t="s">
        <v>13</v>
      </c>
      <c r="E84" s="37">
        <v>45003</v>
      </c>
      <c r="F84" s="38">
        <v>1740</v>
      </c>
      <c r="G84" s="38">
        <v>313.77050000000003</v>
      </c>
      <c r="H84" s="38">
        <v>1426.2294999999999</v>
      </c>
      <c r="I84" s="38">
        <v>20</v>
      </c>
      <c r="J84" s="38" t="str">
        <f t="shared" si="1"/>
        <v>PAGATA</v>
      </c>
    </row>
    <row r="85" spans="1:10" x14ac:dyDescent="0.25">
      <c r="A85" s="35">
        <v>84</v>
      </c>
      <c r="B85" s="36">
        <v>44939</v>
      </c>
      <c r="C85" s="34" t="s">
        <v>21</v>
      </c>
      <c r="D85" s="34" t="s">
        <v>13</v>
      </c>
      <c r="E85" s="37">
        <v>44999</v>
      </c>
      <c r="F85" s="38">
        <v>1760</v>
      </c>
      <c r="G85" s="38">
        <v>317.37700000000001</v>
      </c>
      <c r="H85" s="38">
        <v>1442.623</v>
      </c>
      <c r="I85" s="38">
        <v>20</v>
      </c>
      <c r="J85" s="38" t="str">
        <f t="shared" si="1"/>
        <v>PAGATA</v>
      </c>
    </row>
    <row r="86" spans="1:10" x14ac:dyDescent="0.25">
      <c r="A86" s="35">
        <v>85</v>
      </c>
      <c r="B86" s="36">
        <v>44930</v>
      </c>
      <c r="C86" s="34" t="s">
        <v>10</v>
      </c>
      <c r="D86" s="34" t="s">
        <v>12</v>
      </c>
      <c r="E86" s="37">
        <v>44990</v>
      </c>
      <c r="F86" s="38">
        <v>1780</v>
      </c>
      <c r="G86" s="38">
        <v>320.98360000000002</v>
      </c>
      <c r="H86" s="38">
        <v>1459.0164</v>
      </c>
      <c r="I86" s="38">
        <v>15</v>
      </c>
      <c r="J86" s="38" t="str">
        <f t="shared" si="1"/>
        <v>PAGATA</v>
      </c>
    </row>
    <row r="87" spans="1:10" x14ac:dyDescent="0.25">
      <c r="A87" s="35">
        <v>86</v>
      </c>
      <c r="B87" s="36">
        <v>44938</v>
      </c>
      <c r="C87" s="34" t="s">
        <v>3</v>
      </c>
      <c r="D87" s="34" t="s">
        <v>13</v>
      </c>
      <c r="E87" s="37">
        <v>44998</v>
      </c>
      <c r="F87" s="38">
        <v>1800</v>
      </c>
      <c r="G87" s="38">
        <v>324.59019999999998</v>
      </c>
      <c r="H87" s="38">
        <v>1475.4097999999999</v>
      </c>
      <c r="I87" s="38">
        <v>20</v>
      </c>
      <c r="J87" s="38" t="str">
        <f t="shared" si="1"/>
        <v>PAGATA</v>
      </c>
    </row>
    <row r="88" spans="1:10" x14ac:dyDescent="0.25">
      <c r="A88" s="35">
        <v>87</v>
      </c>
      <c r="B88" s="36">
        <v>44929</v>
      </c>
      <c r="C88" s="34" t="s">
        <v>4</v>
      </c>
      <c r="D88" s="34" t="s">
        <v>14</v>
      </c>
      <c r="E88" s="37">
        <v>44989</v>
      </c>
      <c r="F88" s="38">
        <v>1820</v>
      </c>
      <c r="G88" s="38">
        <v>328.19670000000002</v>
      </c>
      <c r="H88" s="38">
        <v>1491.8033</v>
      </c>
      <c r="I88" s="38">
        <v>40</v>
      </c>
      <c r="J88" s="38" t="str">
        <f t="shared" si="1"/>
        <v>PAGATA</v>
      </c>
    </row>
    <row r="89" spans="1:10" x14ac:dyDescent="0.25">
      <c r="A89" s="35">
        <v>88</v>
      </c>
      <c r="B89" s="36">
        <v>44939</v>
      </c>
      <c r="C89" s="34" t="s">
        <v>5</v>
      </c>
      <c r="D89" s="34" t="s">
        <v>15</v>
      </c>
      <c r="E89" s="37">
        <v>44999</v>
      </c>
      <c r="F89" s="38">
        <v>1840</v>
      </c>
      <c r="G89" s="38">
        <v>331.80329999999998</v>
      </c>
      <c r="H89" s="38">
        <v>1508.1967</v>
      </c>
      <c r="I89" s="38">
        <v>30</v>
      </c>
      <c r="J89" s="38" t="str">
        <f t="shared" si="1"/>
        <v>PAGATA</v>
      </c>
    </row>
    <row r="90" spans="1:10" x14ac:dyDescent="0.25">
      <c r="A90" s="35">
        <v>89</v>
      </c>
      <c r="B90" s="36">
        <v>44942</v>
      </c>
      <c r="C90" s="34" t="s">
        <v>6</v>
      </c>
      <c r="D90" s="34" t="s">
        <v>13</v>
      </c>
      <c r="E90" s="37">
        <v>45002</v>
      </c>
      <c r="F90" s="38">
        <v>1860</v>
      </c>
      <c r="G90" s="38">
        <v>335.40980000000002</v>
      </c>
      <c r="H90" s="38">
        <v>1524.5902000000001</v>
      </c>
      <c r="I90" s="38">
        <v>20</v>
      </c>
      <c r="J90" s="38" t="str">
        <f t="shared" si="1"/>
        <v>PAGATA</v>
      </c>
    </row>
    <row r="91" spans="1:10" x14ac:dyDescent="0.25">
      <c r="A91" s="35">
        <v>90</v>
      </c>
      <c r="B91" s="36">
        <v>44933</v>
      </c>
      <c r="C91" s="34" t="s">
        <v>3</v>
      </c>
      <c r="D91" s="34" t="s">
        <v>13</v>
      </c>
      <c r="E91" s="37">
        <v>44993</v>
      </c>
      <c r="F91" s="38">
        <v>1880</v>
      </c>
      <c r="G91" s="38">
        <v>339.01639999999998</v>
      </c>
      <c r="H91" s="38">
        <v>1540.9836</v>
      </c>
      <c r="I91" s="38">
        <v>20</v>
      </c>
      <c r="J91" s="38" t="str">
        <f t="shared" si="1"/>
        <v>PAGATA</v>
      </c>
    </row>
    <row r="92" spans="1:10" x14ac:dyDescent="0.25">
      <c r="A92" s="35">
        <v>91</v>
      </c>
      <c r="B92" s="36">
        <v>44937</v>
      </c>
      <c r="C92" s="34" t="s">
        <v>7</v>
      </c>
      <c r="D92" s="34" t="s">
        <v>15</v>
      </c>
      <c r="E92" s="37">
        <v>44997</v>
      </c>
      <c r="F92" s="38">
        <v>1900</v>
      </c>
      <c r="G92" s="38">
        <v>342.62299999999999</v>
      </c>
      <c r="H92" s="38">
        <v>1557.377</v>
      </c>
      <c r="I92" s="38">
        <v>30</v>
      </c>
      <c r="J92" s="38" t="str">
        <f t="shared" si="1"/>
        <v>PAGATA</v>
      </c>
    </row>
    <row r="93" spans="1:10" x14ac:dyDescent="0.25">
      <c r="A93" s="35">
        <v>92</v>
      </c>
      <c r="B93" s="36">
        <v>44930</v>
      </c>
      <c r="C93" s="34" t="s">
        <v>3</v>
      </c>
      <c r="D93" s="34" t="s">
        <v>12</v>
      </c>
      <c r="E93" s="37">
        <v>44990</v>
      </c>
      <c r="F93" s="38">
        <v>1920</v>
      </c>
      <c r="G93" s="38">
        <v>346.22949999999997</v>
      </c>
      <c r="H93" s="38">
        <v>1573.7705000000001</v>
      </c>
      <c r="I93" s="38">
        <v>15</v>
      </c>
      <c r="J93" s="38" t="str">
        <f t="shared" si="1"/>
        <v>PAGATA</v>
      </c>
    </row>
    <row r="94" spans="1:10" x14ac:dyDescent="0.25">
      <c r="A94" s="35">
        <v>93</v>
      </c>
      <c r="B94" s="36">
        <v>44942</v>
      </c>
      <c r="C94" s="34" t="s">
        <v>6</v>
      </c>
      <c r="D94" s="34" t="s">
        <v>14</v>
      </c>
      <c r="E94" s="37">
        <v>45002</v>
      </c>
      <c r="F94" s="38">
        <v>1940</v>
      </c>
      <c r="G94" s="38">
        <v>349.83609999999999</v>
      </c>
      <c r="H94" s="38">
        <v>1590.1639</v>
      </c>
      <c r="I94" s="38">
        <v>40</v>
      </c>
      <c r="J94" s="38" t="str">
        <f t="shared" si="1"/>
        <v>PAGATA</v>
      </c>
    </row>
    <row r="95" spans="1:10" x14ac:dyDescent="0.25">
      <c r="A95" s="35">
        <v>94</v>
      </c>
      <c r="B95" s="36">
        <v>44935</v>
      </c>
      <c r="C95" s="34" t="s">
        <v>8</v>
      </c>
      <c r="D95" s="34" t="s">
        <v>14</v>
      </c>
      <c r="E95" s="37">
        <v>44995</v>
      </c>
      <c r="F95" s="38">
        <v>1960</v>
      </c>
      <c r="G95" s="38">
        <v>353.44260000000003</v>
      </c>
      <c r="H95" s="38">
        <v>1606.5573999999999</v>
      </c>
      <c r="I95" s="38">
        <v>40</v>
      </c>
      <c r="J95" s="38" t="str">
        <f t="shared" si="1"/>
        <v>PAGATA</v>
      </c>
    </row>
    <row r="96" spans="1:10" x14ac:dyDescent="0.25">
      <c r="A96" s="35">
        <v>95</v>
      </c>
      <c r="B96" s="36">
        <v>44940</v>
      </c>
      <c r="C96" s="34" t="s">
        <v>21</v>
      </c>
      <c r="D96" s="34" t="s">
        <v>14</v>
      </c>
      <c r="E96" s="37">
        <v>45000</v>
      </c>
      <c r="F96" s="38">
        <v>1980</v>
      </c>
      <c r="G96" s="38">
        <v>357.04919999999998</v>
      </c>
      <c r="H96" s="38">
        <v>1622.9508000000001</v>
      </c>
      <c r="I96" s="38">
        <v>40</v>
      </c>
      <c r="J96" s="38" t="str">
        <f t="shared" si="1"/>
        <v>PAGATA</v>
      </c>
    </row>
    <row r="97" spans="1:10" x14ac:dyDescent="0.25">
      <c r="A97" s="35">
        <v>96</v>
      </c>
      <c r="B97" s="36">
        <v>44943</v>
      </c>
      <c r="C97" s="34" t="s">
        <v>21</v>
      </c>
      <c r="D97" s="34" t="s">
        <v>12</v>
      </c>
      <c r="E97" s="37">
        <v>45003</v>
      </c>
      <c r="F97" s="38">
        <v>2000</v>
      </c>
      <c r="G97" s="38">
        <v>360.65570000000002</v>
      </c>
      <c r="H97" s="38">
        <v>1639.3443</v>
      </c>
      <c r="I97" s="38">
        <v>15</v>
      </c>
      <c r="J97" s="38" t="str">
        <f t="shared" si="1"/>
        <v>PAGATA</v>
      </c>
    </row>
    <row r="98" spans="1:10" x14ac:dyDescent="0.25">
      <c r="A98" s="35">
        <v>97</v>
      </c>
      <c r="B98" s="36">
        <v>44939</v>
      </c>
      <c r="C98" s="34" t="s">
        <v>8</v>
      </c>
      <c r="D98" s="34" t="s">
        <v>13</v>
      </c>
      <c r="E98" s="37">
        <v>44999</v>
      </c>
      <c r="F98" s="38">
        <v>2020</v>
      </c>
      <c r="G98" s="38">
        <v>364.26229999999998</v>
      </c>
      <c r="H98" s="38">
        <v>1655.7376999999999</v>
      </c>
      <c r="I98" s="38">
        <v>20</v>
      </c>
      <c r="J98" s="38" t="str">
        <f t="shared" si="1"/>
        <v>PAGATA</v>
      </c>
    </row>
    <row r="99" spans="1:10" x14ac:dyDescent="0.25">
      <c r="A99" s="35">
        <v>98</v>
      </c>
      <c r="B99" s="36">
        <v>44929</v>
      </c>
      <c r="C99" s="34" t="s">
        <v>4</v>
      </c>
      <c r="D99" s="34" t="s">
        <v>13</v>
      </c>
      <c r="E99" s="37">
        <v>44989</v>
      </c>
      <c r="F99" s="38">
        <v>2040</v>
      </c>
      <c r="G99" s="38">
        <v>367.8689</v>
      </c>
      <c r="H99" s="38">
        <v>1672.1311000000001</v>
      </c>
      <c r="I99" s="38">
        <v>20</v>
      </c>
      <c r="J99" s="38" t="str">
        <f t="shared" si="1"/>
        <v>PAGATA</v>
      </c>
    </row>
    <row r="100" spans="1:10" x14ac:dyDescent="0.25">
      <c r="A100" s="35">
        <v>99</v>
      </c>
      <c r="B100" s="36">
        <v>44932</v>
      </c>
      <c r="C100" s="34" t="s">
        <v>5</v>
      </c>
      <c r="D100" s="34" t="s">
        <v>12</v>
      </c>
      <c r="E100" s="37">
        <v>44992</v>
      </c>
      <c r="F100" s="38">
        <v>2060</v>
      </c>
      <c r="G100" s="38">
        <v>371.47539999999998</v>
      </c>
      <c r="H100" s="38">
        <v>1688.5246</v>
      </c>
      <c r="I100" s="38">
        <v>15</v>
      </c>
      <c r="J100" s="38" t="str">
        <f t="shared" si="1"/>
        <v>PAGATA</v>
      </c>
    </row>
    <row r="101" spans="1:10" x14ac:dyDescent="0.25">
      <c r="A101" s="35">
        <v>100</v>
      </c>
      <c r="B101" s="36">
        <v>44942</v>
      </c>
      <c r="C101" s="34" t="s">
        <v>8</v>
      </c>
      <c r="D101" s="34" t="s">
        <v>13</v>
      </c>
      <c r="E101" s="37">
        <v>45002</v>
      </c>
      <c r="F101" s="38">
        <v>2080</v>
      </c>
      <c r="G101" s="38">
        <v>375.08199999999999</v>
      </c>
      <c r="H101" s="38">
        <v>1704.9179999999999</v>
      </c>
      <c r="I101" s="38">
        <v>20</v>
      </c>
      <c r="J101" s="38" t="str">
        <f t="shared" si="1"/>
        <v>PAGATA</v>
      </c>
    </row>
    <row r="102" spans="1:10" x14ac:dyDescent="0.25">
      <c r="A102" s="35">
        <v>101</v>
      </c>
      <c r="B102" s="36">
        <v>44940</v>
      </c>
      <c r="C102" s="34" t="s">
        <v>21</v>
      </c>
      <c r="D102" s="34" t="s">
        <v>14</v>
      </c>
      <c r="E102" s="37">
        <v>45000</v>
      </c>
      <c r="F102" s="38">
        <v>2100</v>
      </c>
      <c r="G102" s="38">
        <v>378.68849999999998</v>
      </c>
      <c r="H102" s="38">
        <v>1721.3115</v>
      </c>
      <c r="I102" s="38">
        <v>40</v>
      </c>
      <c r="J102" s="38" t="str">
        <f t="shared" si="1"/>
        <v>PAGATA</v>
      </c>
    </row>
    <row r="103" spans="1:10" x14ac:dyDescent="0.25">
      <c r="A103" s="35">
        <v>102</v>
      </c>
      <c r="B103" s="36">
        <v>44932</v>
      </c>
      <c r="C103" s="34" t="s">
        <v>10</v>
      </c>
      <c r="D103" s="34" t="s">
        <v>15</v>
      </c>
      <c r="E103" s="37">
        <v>44992</v>
      </c>
      <c r="F103" s="38">
        <v>2120</v>
      </c>
      <c r="G103" s="38">
        <v>382.29509999999999</v>
      </c>
      <c r="H103" s="38">
        <v>1737.7049</v>
      </c>
      <c r="I103" s="38">
        <v>30</v>
      </c>
      <c r="J103" s="38" t="str">
        <f t="shared" si="1"/>
        <v>PAGATA</v>
      </c>
    </row>
    <row r="104" spans="1:10" x14ac:dyDescent="0.25">
      <c r="A104" s="35">
        <v>103</v>
      </c>
      <c r="B104" s="36">
        <v>44933</v>
      </c>
      <c r="C104" s="34" t="s">
        <v>3</v>
      </c>
      <c r="D104" s="34" t="s">
        <v>13</v>
      </c>
      <c r="E104" s="37">
        <v>44993</v>
      </c>
      <c r="F104" s="38">
        <v>2140</v>
      </c>
      <c r="G104" s="38">
        <v>385.90159999999997</v>
      </c>
      <c r="H104" s="38">
        <v>1754.0984000000001</v>
      </c>
      <c r="I104" s="38">
        <v>20</v>
      </c>
      <c r="J104" s="38" t="str">
        <f t="shared" si="1"/>
        <v>PAGATA</v>
      </c>
    </row>
    <row r="105" spans="1:10" x14ac:dyDescent="0.25">
      <c r="A105" s="35">
        <v>104</v>
      </c>
      <c r="B105" s="36">
        <v>44930</v>
      </c>
      <c r="C105" s="34" t="s">
        <v>4</v>
      </c>
      <c r="D105" s="34" t="s">
        <v>13</v>
      </c>
      <c r="E105" s="37">
        <v>44990</v>
      </c>
      <c r="F105" s="38">
        <v>2160</v>
      </c>
      <c r="G105" s="38">
        <v>389.50819999999999</v>
      </c>
      <c r="H105" s="38">
        <v>1770.4918</v>
      </c>
      <c r="I105" s="38">
        <v>20</v>
      </c>
      <c r="J105" s="38" t="str">
        <f t="shared" si="1"/>
        <v>PAGATA</v>
      </c>
    </row>
    <row r="106" spans="1:10" x14ac:dyDescent="0.25">
      <c r="A106" s="35">
        <v>105</v>
      </c>
      <c r="B106" s="36">
        <v>44928</v>
      </c>
      <c r="C106" s="34" t="s">
        <v>5</v>
      </c>
      <c r="D106" s="34" t="s">
        <v>15</v>
      </c>
      <c r="E106" s="37">
        <v>44988</v>
      </c>
      <c r="F106" s="38">
        <v>2180</v>
      </c>
      <c r="G106" s="38">
        <v>393.1148</v>
      </c>
      <c r="H106" s="38">
        <v>1786.8851999999999</v>
      </c>
      <c r="I106" s="38">
        <v>30</v>
      </c>
      <c r="J106" s="38" t="str">
        <f t="shared" si="1"/>
        <v>PAGATA</v>
      </c>
    </row>
    <row r="107" spans="1:10" x14ac:dyDescent="0.25">
      <c r="A107" s="35">
        <v>106</v>
      </c>
      <c r="B107" s="36">
        <v>44937</v>
      </c>
      <c r="C107" s="34" t="s">
        <v>6</v>
      </c>
      <c r="D107" s="34" t="s">
        <v>12</v>
      </c>
      <c r="E107" s="37">
        <v>44997</v>
      </c>
      <c r="F107" s="38">
        <v>2200</v>
      </c>
      <c r="G107" s="38">
        <v>396.72129999999999</v>
      </c>
      <c r="H107" s="38">
        <v>1803.2787000000001</v>
      </c>
      <c r="I107" s="38">
        <v>15</v>
      </c>
      <c r="J107" s="38" t="str">
        <f t="shared" si="1"/>
        <v>PAGATA</v>
      </c>
    </row>
    <row r="108" spans="1:10" x14ac:dyDescent="0.25">
      <c r="A108" s="35">
        <v>107</v>
      </c>
      <c r="B108" s="36">
        <v>44937</v>
      </c>
      <c r="C108" s="34" t="s">
        <v>3</v>
      </c>
      <c r="D108" s="34" t="s">
        <v>14</v>
      </c>
      <c r="E108" s="37">
        <v>44997</v>
      </c>
      <c r="F108" s="38">
        <v>2220</v>
      </c>
      <c r="G108" s="38">
        <v>400.3279</v>
      </c>
      <c r="H108" s="38">
        <v>1819.6721</v>
      </c>
      <c r="I108" s="38">
        <v>40</v>
      </c>
      <c r="J108" s="38" t="str">
        <f t="shared" si="1"/>
        <v>PAGATA</v>
      </c>
    </row>
    <row r="109" spans="1:10" x14ac:dyDescent="0.25">
      <c r="A109" s="35">
        <v>108</v>
      </c>
      <c r="B109" s="36">
        <v>44942</v>
      </c>
      <c r="C109" s="34" t="s">
        <v>7</v>
      </c>
      <c r="D109" s="34" t="s">
        <v>14</v>
      </c>
      <c r="E109" s="37">
        <v>45002</v>
      </c>
      <c r="F109" s="38">
        <v>2240</v>
      </c>
      <c r="G109" s="38">
        <v>403.93439999999998</v>
      </c>
      <c r="H109" s="38">
        <v>1836.0655999999999</v>
      </c>
      <c r="I109" s="38">
        <v>40</v>
      </c>
      <c r="J109" s="38" t="str">
        <f t="shared" si="1"/>
        <v>PAGATA</v>
      </c>
    </row>
    <row r="110" spans="1:10" x14ac:dyDescent="0.25">
      <c r="A110" s="35">
        <v>109</v>
      </c>
      <c r="B110" s="36">
        <v>44943</v>
      </c>
      <c r="C110" s="34" t="s">
        <v>3</v>
      </c>
      <c r="D110" s="34" t="s">
        <v>14</v>
      </c>
      <c r="E110" s="37">
        <v>45003</v>
      </c>
      <c r="F110" s="38">
        <v>2260</v>
      </c>
      <c r="G110" s="38">
        <v>407.541</v>
      </c>
      <c r="H110" s="38">
        <v>1852.4590000000001</v>
      </c>
      <c r="I110" s="38">
        <v>40</v>
      </c>
      <c r="J110" s="38" t="str">
        <f t="shared" si="1"/>
        <v>PAGATA</v>
      </c>
    </row>
    <row r="111" spans="1:10" x14ac:dyDescent="0.25">
      <c r="A111" s="35">
        <v>110</v>
      </c>
      <c r="B111" s="36">
        <v>44940</v>
      </c>
      <c r="C111" s="34" t="s">
        <v>6</v>
      </c>
      <c r="D111" s="34" t="s">
        <v>12</v>
      </c>
      <c r="E111" s="37">
        <v>45000</v>
      </c>
      <c r="F111" s="38">
        <v>2280</v>
      </c>
      <c r="G111" s="38">
        <v>411.14749999999998</v>
      </c>
      <c r="H111" s="38">
        <v>1868.8525</v>
      </c>
      <c r="I111" s="38">
        <v>15</v>
      </c>
      <c r="J111" s="38" t="str">
        <f t="shared" si="1"/>
        <v>PAGATA</v>
      </c>
    </row>
    <row r="112" spans="1:10" x14ac:dyDescent="0.25">
      <c r="A112" s="35">
        <v>111</v>
      </c>
      <c r="B112" s="36">
        <v>44943</v>
      </c>
      <c r="C112" s="34" t="s">
        <v>8</v>
      </c>
      <c r="D112" s="34" t="s">
        <v>13</v>
      </c>
      <c r="E112" s="37">
        <v>45003</v>
      </c>
      <c r="F112" s="38">
        <v>2300</v>
      </c>
      <c r="G112" s="38">
        <v>414.75409999999999</v>
      </c>
      <c r="H112" s="38">
        <v>1885.2458999999999</v>
      </c>
      <c r="I112" s="38">
        <v>20</v>
      </c>
      <c r="J112" s="38" t="str">
        <f t="shared" si="1"/>
        <v>PAGATA</v>
      </c>
    </row>
    <row r="113" spans="1:10" x14ac:dyDescent="0.25">
      <c r="A113" s="35">
        <v>112</v>
      </c>
      <c r="B113" s="36">
        <v>44934</v>
      </c>
      <c r="C113" s="34" t="s">
        <v>21</v>
      </c>
      <c r="D113" s="34" t="s">
        <v>13</v>
      </c>
      <c r="E113" s="37">
        <v>44994</v>
      </c>
      <c r="F113" s="38">
        <v>2320</v>
      </c>
      <c r="G113" s="38">
        <v>418.36070000000001</v>
      </c>
      <c r="H113" s="38">
        <v>1901.6393</v>
      </c>
      <c r="I113" s="38">
        <v>20</v>
      </c>
      <c r="J113" s="38" t="str">
        <f t="shared" si="1"/>
        <v>PAGATA</v>
      </c>
    </row>
    <row r="114" spans="1:10" x14ac:dyDescent="0.25">
      <c r="A114" s="35">
        <v>113</v>
      </c>
      <c r="B114" s="36">
        <v>44928</v>
      </c>
      <c r="C114" s="34" t="s">
        <v>21</v>
      </c>
      <c r="D114" s="34" t="s">
        <v>12</v>
      </c>
      <c r="E114" s="37">
        <v>44988</v>
      </c>
      <c r="F114" s="38">
        <v>2340</v>
      </c>
      <c r="G114" s="38">
        <v>421.96719999999999</v>
      </c>
      <c r="H114" s="38">
        <v>1918.0328</v>
      </c>
      <c r="I114" s="38">
        <v>15</v>
      </c>
      <c r="J114" s="38" t="str">
        <f t="shared" si="1"/>
        <v>PAGATA</v>
      </c>
    </row>
    <row r="115" spans="1:10" x14ac:dyDescent="0.25">
      <c r="A115" s="35">
        <v>114</v>
      </c>
      <c r="B115" s="36">
        <v>44928</v>
      </c>
      <c r="C115" s="34" t="s">
        <v>8</v>
      </c>
      <c r="D115" s="34" t="s">
        <v>13</v>
      </c>
      <c r="E115" s="37">
        <v>44988</v>
      </c>
      <c r="F115" s="38">
        <v>2360</v>
      </c>
      <c r="G115" s="38">
        <v>425.57380000000001</v>
      </c>
      <c r="H115" s="38">
        <v>1934.4262000000001</v>
      </c>
      <c r="I115" s="38">
        <v>20</v>
      </c>
      <c r="J115" s="38" t="str">
        <f t="shared" si="1"/>
        <v>PAGATA</v>
      </c>
    </row>
    <row r="116" spans="1:10" x14ac:dyDescent="0.25">
      <c r="A116" s="35">
        <v>115</v>
      </c>
      <c r="B116" s="36">
        <v>44938</v>
      </c>
      <c r="C116" s="34" t="s">
        <v>4</v>
      </c>
      <c r="D116" s="34" t="s">
        <v>14</v>
      </c>
      <c r="E116" s="37">
        <v>44998</v>
      </c>
      <c r="F116" s="38">
        <v>2380</v>
      </c>
      <c r="G116" s="38">
        <v>429.18029999999999</v>
      </c>
      <c r="H116" s="38">
        <v>1950.8197</v>
      </c>
      <c r="I116" s="38">
        <v>40</v>
      </c>
      <c r="J116" s="38" t="str">
        <f t="shared" si="1"/>
        <v>PAGATA</v>
      </c>
    </row>
    <row r="117" spans="1:10" x14ac:dyDescent="0.25">
      <c r="A117" s="35">
        <v>116</v>
      </c>
      <c r="B117" s="36">
        <v>44938</v>
      </c>
      <c r="C117" s="34" t="s">
        <v>5</v>
      </c>
      <c r="D117" s="34" t="s">
        <v>15</v>
      </c>
      <c r="E117" s="37">
        <v>44998</v>
      </c>
      <c r="F117" s="38">
        <v>2400</v>
      </c>
      <c r="G117" s="38">
        <v>432.7869</v>
      </c>
      <c r="H117" s="38">
        <v>1967.2130999999999</v>
      </c>
      <c r="I117" s="38">
        <v>30</v>
      </c>
      <c r="J117" s="38" t="str">
        <f t="shared" si="1"/>
        <v>PAGATA</v>
      </c>
    </row>
    <row r="118" spans="1:10" x14ac:dyDescent="0.25">
      <c r="A118" s="35">
        <v>117</v>
      </c>
      <c r="B118" s="36">
        <v>44941</v>
      </c>
      <c r="C118" s="34" t="s">
        <v>8</v>
      </c>
      <c r="D118" s="34" t="s">
        <v>13</v>
      </c>
      <c r="E118" s="37">
        <v>45001</v>
      </c>
      <c r="F118" s="38">
        <v>2420</v>
      </c>
      <c r="G118" s="38">
        <v>436.39339999999999</v>
      </c>
      <c r="H118" s="38">
        <v>1983.6066000000001</v>
      </c>
      <c r="I118" s="38">
        <v>20</v>
      </c>
      <c r="J118" s="38" t="str">
        <f t="shared" si="1"/>
        <v>PAGATA</v>
      </c>
    </row>
    <row r="119" spans="1:10" x14ac:dyDescent="0.25">
      <c r="A119" s="35">
        <v>118</v>
      </c>
      <c r="B119" s="36">
        <v>44932</v>
      </c>
      <c r="C119" s="34" t="s">
        <v>21</v>
      </c>
      <c r="D119" s="34" t="s">
        <v>13</v>
      </c>
      <c r="E119" s="37">
        <v>44992</v>
      </c>
      <c r="F119" s="38">
        <v>2440</v>
      </c>
      <c r="G119" s="38">
        <v>440</v>
      </c>
      <c r="H119" s="38">
        <v>2000</v>
      </c>
      <c r="I119" s="38">
        <v>20</v>
      </c>
      <c r="J119" s="38" t="str">
        <f t="shared" si="1"/>
        <v>PAGATA</v>
      </c>
    </row>
    <row r="120" spans="1:10" x14ac:dyDescent="0.25">
      <c r="A120" s="35">
        <v>119</v>
      </c>
      <c r="B120" s="36">
        <v>44940</v>
      </c>
      <c r="C120" s="34" t="s">
        <v>10</v>
      </c>
      <c r="D120" s="34" t="s">
        <v>15</v>
      </c>
      <c r="E120" s="37">
        <v>45000</v>
      </c>
      <c r="F120" s="38">
        <v>2460</v>
      </c>
      <c r="G120" s="38">
        <v>443.60660000000001</v>
      </c>
      <c r="H120" s="38">
        <v>2016.3933999999999</v>
      </c>
      <c r="I120" s="38">
        <v>30</v>
      </c>
      <c r="J120" s="38" t="str">
        <f t="shared" si="1"/>
        <v>PAGATA</v>
      </c>
    </row>
    <row r="121" spans="1:10" x14ac:dyDescent="0.25">
      <c r="A121" s="35">
        <v>120</v>
      </c>
      <c r="B121" s="36">
        <v>44929</v>
      </c>
      <c r="C121" s="34" t="s">
        <v>3</v>
      </c>
      <c r="D121" s="34" t="s">
        <v>12</v>
      </c>
      <c r="E121" s="37">
        <v>44989</v>
      </c>
      <c r="F121" s="38">
        <v>2480</v>
      </c>
      <c r="G121" s="38">
        <v>447.2131</v>
      </c>
      <c r="H121" s="38">
        <v>2032.7869000000001</v>
      </c>
      <c r="I121" s="38">
        <v>15</v>
      </c>
      <c r="J121" s="38" t="str">
        <f t="shared" si="1"/>
        <v>PAGATA</v>
      </c>
    </row>
    <row r="122" spans="1:10" x14ac:dyDescent="0.25">
      <c r="A122" s="35">
        <v>121</v>
      </c>
      <c r="B122" s="36">
        <v>44932</v>
      </c>
      <c r="C122" s="34" t="s">
        <v>4</v>
      </c>
      <c r="D122" s="34" t="s">
        <v>14</v>
      </c>
      <c r="E122" s="37">
        <v>44992</v>
      </c>
      <c r="F122" s="38">
        <v>2500</v>
      </c>
      <c r="G122" s="38">
        <v>450.81970000000001</v>
      </c>
      <c r="H122" s="38">
        <v>2049.1803</v>
      </c>
      <c r="I122" s="38">
        <v>40</v>
      </c>
      <c r="J122" s="38" t="str">
        <f t="shared" si="1"/>
        <v>PAGATA</v>
      </c>
    </row>
    <row r="123" spans="1:10" x14ac:dyDescent="0.25">
      <c r="A123" s="35">
        <v>122</v>
      </c>
      <c r="B123" s="36">
        <v>44935</v>
      </c>
      <c r="C123" s="34" t="s">
        <v>5</v>
      </c>
      <c r="D123" s="34" t="s">
        <v>14</v>
      </c>
      <c r="E123" s="37">
        <v>44995</v>
      </c>
      <c r="F123" s="38">
        <v>2520</v>
      </c>
      <c r="G123" s="38">
        <v>454.42619999999999</v>
      </c>
      <c r="H123" s="38">
        <v>2065.5738000000001</v>
      </c>
      <c r="I123" s="38">
        <v>40</v>
      </c>
      <c r="J123" s="38" t="str">
        <f t="shared" si="1"/>
        <v>PAGATA</v>
      </c>
    </row>
    <row r="124" spans="1:10" x14ac:dyDescent="0.25">
      <c r="A124" s="35">
        <v>123</v>
      </c>
      <c r="B124" s="36">
        <v>44939</v>
      </c>
      <c r="C124" s="34" t="s">
        <v>6</v>
      </c>
      <c r="D124" s="34" t="s">
        <v>14</v>
      </c>
      <c r="E124" s="37">
        <v>44999</v>
      </c>
      <c r="F124" s="38">
        <v>2540</v>
      </c>
      <c r="G124" s="38">
        <v>458.03280000000001</v>
      </c>
      <c r="H124" s="38">
        <v>2081.9672</v>
      </c>
      <c r="I124" s="38">
        <v>40</v>
      </c>
      <c r="J124" s="38" t="str">
        <f t="shared" si="1"/>
        <v>PAGATA</v>
      </c>
    </row>
    <row r="125" spans="1:10" x14ac:dyDescent="0.25">
      <c r="A125" s="35">
        <v>124</v>
      </c>
      <c r="B125" s="36">
        <v>44932</v>
      </c>
      <c r="C125" s="34" t="s">
        <v>3</v>
      </c>
      <c r="D125" s="34" t="s">
        <v>12</v>
      </c>
      <c r="E125" s="37">
        <v>44992</v>
      </c>
      <c r="F125" s="38">
        <v>2560</v>
      </c>
      <c r="G125" s="38">
        <v>461.63929999999999</v>
      </c>
      <c r="H125" s="38">
        <v>2098.3607000000002</v>
      </c>
      <c r="I125" s="38">
        <v>15</v>
      </c>
      <c r="J125" s="38" t="str">
        <f t="shared" si="1"/>
        <v>PAGATA</v>
      </c>
    </row>
    <row r="126" spans="1:10" x14ac:dyDescent="0.25">
      <c r="A126" s="35">
        <v>125</v>
      </c>
      <c r="B126" s="36">
        <v>44934</v>
      </c>
      <c r="C126" s="34" t="s">
        <v>7</v>
      </c>
      <c r="D126" s="34" t="s">
        <v>13</v>
      </c>
      <c r="E126" s="37">
        <v>44994</v>
      </c>
      <c r="F126" s="38">
        <v>2580</v>
      </c>
      <c r="G126" s="38">
        <v>465.24590000000001</v>
      </c>
      <c r="H126" s="38">
        <v>2114.7541000000001</v>
      </c>
      <c r="I126" s="38">
        <v>20</v>
      </c>
      <c r="J126" s="38" t="str">
        <f t="shared" si="1"/>
        <v>PAGATA</v>
      </c>
    </row>
    <row r="127" spans="1:10" x14ac:dyDescent="0.25">
      <c r="A127" s="35">
        <v>126</v>
      </c>
      <c r="B127" s="36">
        <v>44935</v>
      </c>
      <c r="C127" s="34" t="s">
        <v>3</v>
      </c>
      <c r="D127" s="34" t="s">
        <v>13</v>
      </c>
      <c r="E127" s="37">
        <v>44995</v>
      </c>
      <c r="F127" s="38">
        <v>2600</v>
      </c>
      <c r="G127" s="38">
        <v>468.85250000000002</v>
      </c>
      <c r="H127" s="38">
        <v>2131.1475</v>
      </c>
      <c r="I127" s="38">
        <v>20</v>
      </c>
      <c r="J127" s="38" t="str">
        <f t="shared" si="1"/>
        <v>PAGATA</v>
      </c>
    </row>
    <row r="128" spans="1:10" x14ac:dyDescent="0.25">
      <c r="A128" s="35">
        <v>127</v>
      </c>
      <c r="B128" s="36">
        <v>44931</v>
      </c>
      <c r="C128" s="34" t="s">
        <v>6</v>
      </c>
      <c r="D128" s="34" t="s">
        <v>12</v>
      </c>
      <c r="E128" s="37">
        <v>44991</v>
      </c>
      <c r="F128" s="38">
        <v>2620</v>
      </c>
      <c r="G128" s="38">
        <v>472.459</v>
      </c>
      <c r="H128" s="38">
        <v>2147.5410000000002</v>
      </c>
      <c r="I128" s="38">
        <v>15</v>
      </c>
      <c r="J128" s="38" t="str">
        <f t="shared" si="1"/>
        <v>PAGATA</v>
      </c>
    </row>
    <row r="129" spans="1:10" x14ac:dyDescent="0.25">
      <c r="A129" s="35">
        <v>128</v>
      </c>
      <c r="B129" s="36">
        <v>44932</v>
      </c>
      <c r="C129" s="34" t="s">
        <v>8</v>
      </c>
      <c r="D129" s="34" t="s">
        <v>13</v>
      </c>
      <c r="E129" s="37">
        <v>44992</v>
      </c>
      <c r="F129" s="38">
        <v>2640</v>
      </c>
      <c r="G129" s="38">
        <v>476.06560000000002</v>
      </c>
      <c r="H129" s="38">
        <v>2163.9344000000001</v>
      </c>
      <c r="I129" s="38">
        <v>20</v>
      </c>
      <c r="J129" s="38" t="str">
        <f t="shared" si="1"/>
        <v>PAGATA</v>
      </c>
    </row>
    <row r="130" spans="1:10" x14ac:dyDescent="0.25">
      <c r="A130" s="35">
        <v>129</v>
      </c>
      <c r="B130" s="36">
        <v>44937</v>
      </c>
      <c r="C130" s="34" t="s">
        <v>21</v>
      </c>
      <c r="D130" s="34" t="s">
        <v>14</v>
      </c>
      <c r="E130" s="37">
        <v>44997</v>
      </c>
      <c r="F130" s="38">
        <v>2660</v>
      </c>
      <c r="G130" s="38">
        <v>479.6721</v>
      </c>
      <c r="H130" s="38">
        <v>2180.3279000000002</v>
      </c>
      <c r="I130" s="38">
        <v>40</v>
      </c>
      <c r="J130" s="38" t="str">
        <f t="shared" ref="J130:J193" si="2">IF(E130-B130&gt;60,"DA PAGARE","PAGATA")</f>
        <v>PAGATA</v>
      </c>
    </row>
    <row r="131" spans="1:10" x14ac:dyDescent="0.25">
      <c r="A131" s="35">
        <v>130</v>
      </c>
      <c r="B131" s="36">
        <v>44942</v>
      </c>
      <c r="C131" s="34" t="s">
        <v>21</v>
      </c>
      <c r="D131" s="34" t="s">
        <v>15</v>
      </c>
      <c r="E131" s="37">
        <v>45002</v>
      </c>
      <c r="F131" s="38">
        <v>2680</v>
      </c>
      <c r="G131" s="38">
        <v>483.27870000000001</v>
      </c>
      <c r="H131" s="38">
        <v>2196.7213000000002</v>
      </c>
      <c r="I131" s="38">
        <v>30</v>
      </c>
      <c r="J131" s="38" t="str">
        <f t="shared" si="2"/>
        <v>PAGATA</v>
      </c>
    </row>
    <row r="132" spans="1:10" x14ac:dyDescent="0.25">
      <c r="A132" s="35">
        <v>131</v>
      </c>
      <c r="B132" s="36">
        <v>44943</v>
      </c>
      <c r="C132" s="34" t="s">
        <v>8</v>
      </c>
      <c r="D132" s="34" t="s">
        <v>13</v>
      </c>
      <c r="E132" s="37">
        <v>45003</v>
      </c>
      <c r="F132" s="38">
        <v>2700</v>
      </c>
      <c r="G132" s="38">
        <v>486.8852</v>
      </c>
      <c r="H132" s="38">
        <v>2213.1147999999998</v>
      </c>
      <c r="I132" s="38">
        <v>20</v>
      </c>
      <c r="J132" s="38" t="str">
        <f t="shared" si="2"/>
        <v>PAGATA</v>
      </c>
    </row>
    <row r="133" spans="1:10" x14ac:dyDescent="0.25">
      <c r="A133" s="35">
        <v>132</v>
      </c>
      <c r="B133" s="36">
        <v>44927</v>
      </c>
      <c r="C133" s="34" t="s">
        <v>4</v>
      </c>
      <c r="D133" s="34" t="s">
        <v>13</v>
      </c>
      <c r="E133" s="37">
        <v>44987</v>
      </c>
      <c r="F133" s="38">
        <v>2720</v>
      </c>
      <c r="G133" s="38">
        <v>490.49180000000001</v>
      </c>
      <c r="H133" s="38">
        <v>2229.5082000000002</v>
      </c>
      <c r="I133" s="38">
        <v>20</v>
      </c>
      <c r="J133" s="38" t="str">
        <f t="shared" si="2"/>
        <v>PAGATA</v>
      </c>
    </row>
    <row r="134" spans="1:10" x14ac:dyDescent="0.25">
      <c r="A134" s="35">
        <v>133</v>
      </c>
      <c r="B134" s="36">
        <v>44934</v>
      </c>
      <c r="C134" s="34" t="s">
        <v>5</v>
      </c>
      <c r="D134" s="34" t="s">
        <v>15</v>
      </c>
      <c r="E134" s="37">
        <v>44994</v>
      </c>
      <c r="F134" s="38">
        <v>2740</v>
      </c>
      <c r="G134" s="38">
        <v>494.09840000000003</v>
      </c>
      <c r="H134" s="38">
        <v>2245.9016000000001</v>
      </c>
      <c r="I134" s="38">
        <v>30</v>
      </c>
      <c r="J134" s="38" t="str">
        <f t="shared" si="2"/>
        <v>PAGATA</v>
      </c>
    </row>
    <row r="135" spans="1:10" x14ac:dyDescent="0.25">
      <c r="A135" s="35">
        <v>134</v>
      </c>
      <c r="B135" s="36">
        <v>44936</v>
      </c>
      <c r="C135" s="34" t="s">
        <v>8</v>
      </c>
      <c r="D135" s="34" t="s">
        <v>12</v>
      </c>
      <c r="E135" s="37">
        <v>44996</v>
      </c>
      <c r="F135" s="38">
        <v>2760</v>
      </c>
      <c r="G135" s="38">
        <v>497.70490000000001</v>
      </c>
      <c r="H135" s="38">
        <v>2262.2950999999998</v>
      </c>
      <c r="I135" s="38">
        <v>15</v>
      </c>
      <c r="J135" s="38" t="str">
        <f t="shared" si="2"/>
        <v>PAGATA</v>
      </c>
    </row>
    <row r="136" spans="1:10" x14ac:dyDescent="0.25">
      <c r="A136" s="35">
        <v>135</v>
      </c>
      <c r="B136" s="36">
        <v>44933</v>
      </c>
      <c r="C136" s="34" t="s">
        <v>21</v>
      </c>
      <c r="D136" s="34" t="s">
        <v>14</v>
      </c>
      <c r="E136" s="37">
        <v>44993</v>
      </c>
      <c r="F136" s="38">
        <v>2780</v>
      </c>
      <c r="G136" s="38">
        <v>501.31150000000002</v>
      </c>
      <c r="H136" s="38">
        <v>2278.6885000000002</v>
      </c>
      <c r="I136" s="38">
        <v>40</v>
      </c>
      <c r="J136" s="38" t="str">
        <f t="shared" si="2"/>
        <v>PAGATA</v>
      </c>
    </row>
    <row r="137" spans="1:10" x14ac:dyDescent="0.25">
      <c r="A137" s="35">
        <v>136</v>
      </c>
      <c r="B137" s="36">
        <v>44927</v>
      </c>
      <c r="C137" s="34" t="s">
        <v>10</v>
      </c>
      <c r="D137" s="34" t="s">
        <v>14</v>
      </c>
      <c r="E137" s="37">
        <v>44987</v>
      </c>
      <c r="F137" s="38">
        <v>2800</v>
      </c>
      <c r="G137" s="38">
        <v>504.91800000000001</v>
      </c>
      <c r="H137" s="38">
        <v>2295.0819999999999</v>
      </c>
      <c r="I137" s="38">
        <v>40</v>
      </c>
      <c r="J137" s="38" t="str">
        <f t="shared" si="2"/>
        <v>PAGATA</v>
      </c>
    </row>
    <row r="138" spans="1:10" x14ac:dyDescent="0.25">
      <c r="A138" s="35">
        <v>137</v>
      </c>
      <c r="B138" s="36">
        <v>44943</v>
      </c>
      <c r="C138" s="34" t="s">
        <v>3</v>
      </c>
      <c r="D138" s="34" t="s">
        <v>14</v>
      </c>
      <c r="E138" s="37">
        <v>45003</v>
      </c>
      <c r="F138" s="38">
        <v>2820</v>
      </c>
      <c r="G138" s="38">
        <v>508.52460000000002</v>
      </c>
      <c r="H138" s="38">
        <v>2311.4753999999998</v>
      </c>
      <c r="I138" s="38">
        <v>40</v>
      </c>
      <c r="J138" s="38" t="str">
        <f t="shared" si="2"/>
        <v>PAGATA</v>
      </c>
    </row>
    <row r="139" spans="1:10" x14ac:dyDescent="0.25">
      <c r="A139" s="35">
        <v>138</v>
      </c>
      <c r="B139" s="36">
        <v>44934</v>
      </c>
      <c r="C139" s="34" t="s">
        <v>4</v>
      </c>
      <c r="D139" s="34" t="s">
        <v>12</v>
      </c>
      <c r="E139" s="37">
        <v>44994</v>
      </c>
      <c r="F139" s="38">
        <v>2840</v>
      </c>
      <c r="G139" s="38">
        <v>512.13109999999995</v>
      </c>
      <c r="H139" s="38">
        <v>2327.8688999999999</v>
      </c>
      <c r="I139" s="38">
        <v>15</v>
      </c>
      <c r="J139" s="38" t="str">
        <f t="shared" si="2"/>
        <v>PAGATA</v>
      </c>
    </row>
    <row r="140" spans="1:10" x14ac:dyDescent="0.25">
      <c r="A140" s="35">
        <v>139</v>
      </c>
      <c r="B140" s="36">
        <v>44940</v>
      </c>
      <c r="C140" s="34" t="s">
        <v>5</v>
      </c>
      <c r="D140" s="34" t="s">
        <v>13</v>
      </c>
      <c r="E140" s="37">
        <v>45000</v>
      </c>
      <c r="F140" s="38">
        <v>2860</v>
      </c>
      <c r="G140" s="38">
        <v>515.73770000000002</v>
      </c>
      <c r="H140" s="38">
        <v>2344.2622999999999</v>
      </c>
      <c r="I140" s="38">
        <v>20</v>
      </c>
      <c r="J140" s="38" t="str">
        <f t="shared" si="2"/>
        <v>PAGATA</v>
      </c>
    </row>
    <row r="141" spans="1:10" x14ac:dyDescent="0.25">
      <c r="A141" s="35">
        <v>140</v>
      </c>
      <c r="B141" s="36">
        <v>44939</v>
      </c>
      <c r="C141" s="34" t="s">
        <v>6</v>
      </c>
      <c r="D141" s="34" t="s">
        <v>13</v>
      </c>
      <c r="E141" s="37">
        <v>44999</v>
      </c>
      <c r="F141" s="38">
        <v>2880</v>
      </c>
      <c r="G141" s="38">
        <v>519.34429999999998</v>
      </c>
      <c r="H141" s="38">
        <v>2360.6556999999998</v>
      </c>
      <c r="I141" s="38">
        <v>20</v>
      </c>
      <c r="J141" s="38" t="str">
        <f t="shared" si="2"/>
        <v>PAGATA</v>
      </c>
    </row>
    <row r="142" spans="1:10" x14ac:dyDescent="0.25">
      <c r="A142" s="35">
        <v>141</v>
      </c>
      <c r="B142" s="36">
        <v>44941</v>
      </c>
      <c r="C142" s="34" t="s">
        <v>3</v>
      </c>
      <c r="D142" s="34" t="s">
        <v>12</v>
      </c>
      <c r="E142" s="37">
        <v>45001</v>
      </c>
      <c r="F142" s="38">
        <v>2900</v>
      </c>
      <c r="G142" s="38">
        <v>522.95079999999996</v>
      </c>
      <c r="H142" s="38">
        <v>2377.0491999999999</v>
      </c>
      <c r="I142" s="38">
        <v>15</v>
      </c>
      <c r="J142" s="38" t="str">
        <f t="shared" si="2"/>
        <v>PAGATA</v>
      </c>
    </row>
    <row r="143" spans="1:10" x14ac:dyDescent="0.25">
      <c r="A143" s="35">
        <v>142</v>
      </c>
      <c r="B143" s="36">
        <v>44928</v>
      </c>
      <c r="C143" s="34" t="s">
        <v>7</v>
      </c>
      <c r="D143" s="34" t="s">
        <v>13</v>
      </c>
      <c r="E143" s="37">
        <v>44988</v>
      </c>
      <c r="F143" s="38">
        <v>2920</v>
      </c>
      <c r="G143" s="38">
        <v>526.55740000000003</v>
      </c>
      <c r="H143" s="38">
        <v>2393.4425999999999</v>
      </c>
      <c r="I143" s="38">
        <v>20</v>
      </c>
      <c r="J143" s="38" t="str">
        <f t="shared" si="2"/>
        <v>PAGATA</v>
      </c>
    </row>
    <row r="144" spans="1:10" x14ac:dyDescent="0.25">
      <c r="A144" s="35">
        <v>143</v>
      </c>
      <c r="B144" s="36">
        <v>44935</v>
      </c>
      <c r="C144" s="34" t="s">
        <v>3</v>
      </c>
      <c r="D144" s="34" t="s">
        <v>14</v>
      </c>
      <c r="E144" s="37">
        <v>44995</v>
      </c>
      <c r="F144" s="38">
        <v>2940</v>
      </c>
      <c r="G144" s="38">
        <v>530.16390000000001</v>
      </c>
      <c r="H144" s="38">
        <v>2409.8361</v>
      </c>
      <c r="I144" s="38">
        <v>40</v>
      </c>
      <c r="J144" s="38" t="str">
        <f t="shared" si="2"/>
        <v>PAGATA</v>
      </c>
    </row>
    <row r="145" spans="1:10" x14ac:dyDescent="0.25">
      <c r="A145" s="35">
        <v>144</v>
      </c>
      <c r="B145" s="36">
        <v>44936</v>
      </c>
      <c r="C145" s="34" t="s">
        <v>6</v>
      </c>
      <c r="D145" s="34" t="s">
        <v>15</v>
      </c>
      <c r="E145" s="37">
        <v>44996</v>
      </c>
      <c r="F145" s="38">
        <v>2960</v>
      </c>
      <c r="G145" s="38">
        <v>533.77049999999997</v>
      </c>
      <c r="H145" s="38">
        <v>2426.2294999999999</v>
      </c>
      <c r="I145" s="38">
        <v>30</v>
      </c>
      <c r="J145" s="38" t="str">
        <f t="shared" si="2"/>
        <v>PAGATA</v>
      </c>
    </row>
    <row r="146" spans="1:10" x14ac:dyDescent="0.25">
      <c r="A146" s="35">
        <v>145</v>
      </c>
      <c r="B146" s="36">
        <v>44932</v>
      </c>
      <c r="C146" s="34" t="s">
        <v>8</v>
      </c>
      <c r="D146" s="34" t="s">
        <v>13</v>
      </c>
      <c r="E146" s="37">
        <v>44992</v>
      </c>
      <c r="F146" s="38">
        <v>2980</v>
      </c>
      <c r="G146" s="38">
        <v>537.37699999999995</v>
      </c>
      <c r="H146" s="38">
        <v>2442.623</v>
      </c>
      <c r="I146" s="38">
        <v>20</v>
      </c>
      <c r="J146" s="38" t="str">
        <f t="shared" si="2"/>
        <v>PAGATA</v>
      </c>
    </row>
    <row r="147" spans="1:10" x14ac:dyDescent="0.25">
      <c r="A147" s="35">
        <v>146</v>
      </c>
      <c r="B147" s="36">
        <v>44928</v>
      </c>
      <c r="C147" s="34" t="s">
        <v>21</v>
      </c>
      <c r="D147" s="34" t="s">
        <v>13</v>
      </c>
      <c r="E147" s="37">
        <v>44988</v>
      </c>
      <c r="F147" s="38">
        <v>3000</v>
      </c>
      <c r="G147" s="38">
        <v>540.98360000000002</v>
      </c>
      <c r="H147" s="38">
        <v>2459.0164</v>
      </c>
      <c r="I147" s="38">
        <v>20</v>
      </c>
      <c r="J147" s="38" t="str">
        <f t="shared" si="2"/>
        <v>PAGATA</v>
      </c>
    </row>
    <row r="148" spans="1:10" x14ac:dyDescent="0.25">
      <c r="A148" s="35">
        <v>147</v>
      </c>
      <c r="B148" s="36">
        <v>44938</v>
      </c>
      <c r="C148" s="34" t="s">
        <v>21</v>
      </c>
      <c r="D148" s="34" t="s">
        <v>15</v>
      </c>
      <c r="E148" s="37">
        <v>44998</v>
      </c>
      <c r="F148" s="38">
        <v>3020</v>
      </c>
      <c r="G148" s="38">
        <v>544.59019999999998</v>
      </c>
      <c r="H148" s="38">
        <v>2475.4097999999999</v>
      </c>
      <c r="I148" s="38">
        <v>30</v>
      </c>
      <c r="J148" s="38" t="str">
        <f t="shared" si="2"/>
        <v>PAGATA</v>
      </c>
    </row>
    <row r="149" spans="1:10" x14ac:dyDescent="0.25">
      <c r="A149" s="35">
        <v>148</v>
      </c>
      <c r="B149" s="36">
        <v>44930</v>
      </c>
      <c r="C149" s="34" t="s">
        <v>8</v>
      </c>
      <c r="D149" s="34" t="s">
        <v>12</v>
      </c>
      <c r="E149" s="37">
        <v>44990</v>
      </c>
      <c r="F149" s="38">
        <v>3040</v>
      </c>
      <c r="G149" s="38">
        <v>548.19669999999996</v>
      </c>
      <c r="H149" s="38">
        <v>2491.8033</v>
      </c>
      <c r="I149" s="38">
        <v>15</v>
      </c>
      <c r="J149" s="38" t="str">
        <f t="shared" si="2"/>
        <v>PAGATA</v>
      </c>
    </row>
    <row r="150" spans="1:10" x14ac:dyDescent="0.25">
      <c r="A150" s="35">
        <v>149</v>
      </c>
      <c r="B150" s="36">
        <v>44937</v>
      </c>
      <c r="C150" s="34" t="s">
        <v>4</v>
      </c>
      <c r="D150" s="34" t="s">
        <v>14</v>
      </c>
      <c r="E150" s="37">
        <v>44997</v>
      </c>
      <c r="F150" s="38">
        <v>3060</v>
      </c>
      <c r="G150" s="38">
        <v>551.80330000000004</v>
      </c>
      <c r="H150" s="38">
        <v>2508.1967</v>
      </c>
      <c r="I150" s="38">
        <v>40</v>
      </c>
      <c r="J150" s="38" t="str">
        <f t="shared" si="2"/>
        <v>PAGATA</v>
      </c>
    </row>
    <row r="151" spans="1:10" x14ac:dyDescent="0.25">
      <c r="A151" s="35">
        <v>150</v>
      </c>
      <c r="B151" s="36">
        <v>44930</v>
      </c>
      <c r="C151" s="34" t="s">
        <v>5</v>
      </c>
      <c r="D151" s="34" t="s">
        <v>14</v>
      </c>
      <c r="E151" s="37">
        <v>44990</v>
      </c>
      <c r="F151" s="38">
        <v>3080</v>
      </c>
      <c r="G151" s="38">
        <v>555.40980000000002</v>
      </c>
      <c r="H151" s="38">
        <v>2524.5902000000001</v>
      </c>
      <c r="I151" s="38">
        <v>40</v>
      </c>
      <c r="J151" s="38" t="str">
        <f t="shared" si="2"/>
        <v>PAGATA</v>
      </c>
    </row>
    <row r="152" spans="1:10" x14ac:dyDescent="0.25">
      <c r="A152" s="35">
        <v>151</v>
      </c>
      <c r="B152" s="36">
        <v>44939</v>
      </c>
      <c r="C152" s="34" t="s">
        <v>8</v>
      </c>
      <c r="D152" s="34" t="s">
        <v>14</v>
      </c>
      <c r="E152" s="37">
        <v>44999</v>
      </c>
      <c r="F152" s="38">
        <v>3100</v>
      </c>
      <c r="G152" s="38">
        <v>559.01639999999998</v>
      </c>
      <c r="H152" s="38">
        <v>2540.9836</v>
      </c>
      <c r="I152" s="38">
        <v>40</v>
      </c>
      <c r="J152" s="38" t="str">
        <f t="shared" si="2"/>
        <v>PAGATA</v>
      </c>
    </row>
    <row r="153" spans="1:10" x14ac:dyDescent="0.25">
      <c r="A153" s="35">
        <v>152</v>
      </c>
      <c r="B153" s="36">
        <v>44941</v>
      </c>
      <c r="C153" s="34" t="s">
        <v>21</v>
      </c>
      <c r="D153" s="34" t="s">
        <v>12</v>
      </c>
      <c r="E153" s="37">
        <v>45001</v>
      </c>
      <c r="F153" s="38">
        <v>3120</v>
      </c>
      <c r="G153" s="38">
        <v>562.62300000000005</v>
      </c>
      <c r="H153" s="38">
        <v>2557.377</v>
      </c>
      <c r="I153" s="38">
        <v>15</v>
      </c>
      <c r="J153" s="38" t="str">
        <f t="shared" si="2"/>
        <v>PAGATA</v>
      </c>
    </row>
    <row r="154" spans="1:10" x14ac:dyDescent="0.25">
      <c r="A154" s="35">
        <v>153</v>
      </c>
      <c r="B154" s="36">
        <v>44942</v>
      </c>
      <c r="C154" s="34" t="s">
        <v>10</v>
      </c>
      <c r="D154" s="34" t="s">
        <v>13</v>
      </c>
      <c r="E154" s="37">
        <v>45002</v>
      </c>
      <c r="F154" s="38">
        <v>3140</v>
      </c>
      <c r="G154" s="38">
        <v>566.22950000000003</v>
      </c>
      <c r="H154" s="38">
        <v>2573.7705000000001</v>
      </c>
      <c r="I154" s="38">
        <v>20</v>
      </c>
      <c r="J154" s="38" t="str">
        <f t="shared" si="2"/>
        <v>PAGATA</v>
      </c>
    </row>
    <row r="155" spans="1:10" x14ac:dyDescent="0.25">
      <c r="A155" s="35">
        <v>154</v>
      </c>
      <c r="B155" s="36">
        <v>44943</v>
      </c>
      <c r="C155" s="34" t="s">
        <v>3</v>
      </c>
      <c r="D155" s="34" t="s">
        <v>13</v>
      </c>
      <c r="E155" s="37">
        <v>45003</v>
      </c>
      <c r="F155" s="38">
        <v>3160</v>
      </c>
      <c r="G155" s="38">
        <v>569.83609999999999</v>
      </c>
      <c r="H155" s="38">
        <v>2590.1639</v>
      </c>
      <c r="I155" s="38">
        <v>20</v>
      </c>
      <c r="J155" s="38" t="str">
        <f t="shared" si="2"/>
        <v>PAGATA</v>
      </c>
    </row>
    <row r="156" spans="1:10" x14ac:dyDescent="0.25">
      <c r="A156" s="35">
        <v>155</v>
      </c>
      <c r="B156" s="36">
        <v>44936</v>
      </c>
      <c r="C156" s="34" t="s">
        <v>4</v>
      </c>
      <c r="D156" s="34" t="s">
        <v>12</v>
      </c>
      <c r="E156" s="37">
        <v>44996</v>
      </c>
      <c r="F156" s="38">
        <v>3180</v>
      </c>
      <c r="G156" s="38">
        <v>573.44259999999997</v>
      </c>
      <c r="H156" s="38">
        <v>2606.5574000000001</v>
      </c>
      <c r="I156" s="38">
        <v>15</v>
      </c>
      <c r="J156" s="38" t="str">
        <f t="shared" si="2"/>
        <v>PAGATA</v>
      </c>
    </row>
    <row r="157" spans="1:10" x14ac:dyDescent="0.25">
      <c r="A157" s="35">
        <v>156</v>
      </c>
      <c r="B157" s="36">
        <v>44930</v>
      </c>
      <c r="C157" s="34" t="s">
        <v>5</v>
      </c>
      <c r="D157" s="34" t="s">
        <v>13</v>
      </c>
      <c r="E157" s="37">
        <v>44990</v>
      </c>
      <c r="F157" s="38">
        <v>3200</v>
      </c>
      <c r="G157" s="38">
        <v>577.04920000000004</v>
      </c>
      <c r="H157" s="38">
        <v>2622.9508000000001</v>
      </c>
      <c r="I157" s="38">
        <v>20</v>
      </c>
      <c r="J157" s="38" t="str">
        <f t="shared" si="2"/>
        <v>PAGATA</v>
      </c>
    </row>
    <row r="158" spans="1:10" x14ac:dyDescent="0.25">
      <c r="A158" s="35">
        <v>157</v>
      </c>
      <c r="B158" s="36">
        <v>44938</v>
      </c>
      <c r="C158" s="34" t="s">
        <v>6</v>
      </c>
      <c r="D158" s="34" t="s">
        <v>14</v>
      </c>
      <c r="E158" s="37">
        <v>44998</v>
      </c>
      <c r="F158" s="38">
        <v>3220</v>
      </c>
      <c r="G158" s="38">
        <v>580.65570000000002</v>
      </c>
      <c r="H158" s="38">
        <v>2639.3443000000002</v>
      </c>
      <c r="I158" s="38">
        <v>40</v>
      </c>
      <c r="J158" s="38" t="str">
        <f t="shared" si="2"/>
        <v>PAGATA</v>
      </c>
    </row>
    <row r="159" spans="1:10" x14ac:dyDescent="0.25">
      <c r="A159" s="35">
        <v>158</v>
      </c>
      <c r="B159" s="36">
        <v>44934</v>
      </c>
      <c r="C159" s="34" t="s">
        <v>3</v>
      </c>
      <c r="D159" s="34" t="s">
        <v>15</v>
      </c>
      <c r="E159" s="37">
        <v>44994</v>
      </c>
      <c r="F159" s="38">
        <v>3240</v>
      </c>
      <c r="G159" s="38">
        <v>584.26229999999998</v>
      </c>
      <c r="H159" s="38">
        <v>2655.7377000000001</v>
      </c>
      <c r="I159" s="38">
        <v>30</v>
      </c>
      <c r="J159" s="38" t="str">
        <f t="shared" si="2"/>
        <v>PAGATA</v>
      </c>
    </row>
    <row r="160" spans="1:10" x14ac:dyDescent="0.25">
      <c r="A160" s="35">
        <v>159</v>
      </c>
      <c r="B160" s="36">
        <v>44935</v>
      </c>
      <c r="C160" s="34" t="s">
        <v>7</v>
      </c>
      <c r="D160" s="34" t="s">
        <v>13</v>
      </c>
      <c r="E160" s="37">
        <v>44995</v>
      </c>
      <c r="F160" s="38">
        <v>3260</v>
      </c>
      <c r="G160" s="38">
        <v>587.86890000000005</v>
      </c>
      <c r="H160" s="38">
        <v>2672.1311000000001</v>
      </c>
      <c r="I160" s="38">
        <v>20</v>
      </c>
      <c r="J160" s="38" t="str">
        <f t="shared" si="2"/>
        <v>PAGATA</v>
      </c>
    </row>
    <row r="161" spans="1:10" x14ac:dyDescent="0.25">
      <c r="A161" s="35">
        <v>160</v>
      </c>
      <c r="B161" s="36">
        <v>44940</v>
      </c>
      <c r="C161" s="34" t="s">
        <v>3</v>
      </c>
      <c r="D161" s="34" t="s">
        <v>13</v>
      </c>
      <c r="E161" s="37">
        <v>45000</v>
      </c>
      <c r="F161" s="38">
        <v>3280</v>
      </c>
      <c r="G161" s="38">
        <v>591.47540000000004</v>
      </c>
      <c r="H161" s="38">
        <v>2688.5246000000002</v>
      </c>
      <c r="I161" s="38">
        <v>20</v>
      </c>
      <c r="J161" s="38" t="str">
        <f t="shared" si="2"/>
        <v>PAGATA</v>
      </c>
    </row>
    <row r="162" spans="1:10" x14ac:dyDescent="0.25">
      <c r="A162" s="35">
        <v>161</v>
      </c>
      <c r="B162" s="36">
        <v>44935</v>
      </c>
      <c r="C162" s="34" t="s">
        <v>6</v>
      </c>
      <c r="D162" s="34" t="s">
        <v>15</v>
      </c>
      <c r="E162" s="37">
        <v>44995</v>
      </c>
      <c r="F162" s="38">
        <v>3300</v>
      </c>
      <c r="G162" s="38">
        <v>595.08199999999999</v>
      </c>
      <c r="H162" s="38">
        <v>2704.9180000000001</v>
      </c>
      <c r="I162" s="38">
        <v>30</v>
      </c>
      <c r="J162" s="38" t="str">
        <f t="shared" si="2"/>
        <v>PAGATA</v>
      </c>
    </row>
    <row r="163" spans="1:10" x14ac:dyDescent="0.25">
      <c r="A163" s="35">
        <v>162</v>
      </c>
      <c r="B163" s="36">
        <v>44940</v>
      </c>
      <c r="C163" s="34" t="s">
        <v>8</v>
      </c>
      <c r="D163" s="34" t="s">
        <v>12</v>
      </c>
      <c r="E163" s="37">
        <v>45000</v>
      </c>
      <c r="F163" s="38">
        <v>3320</v>
      </c>
      <c r="G163" s="38">
        <v>598.68849999999998</v>
      </c>
      <c r="H163" s="38">
        <v>2721.3114999999998</v>
      </c>
      <c r="I163" s="38">
        <v>15</v>
      </c>
      <c r="J163" s="38" t="str">
        <f t="shared" si="2"/>
        <v>PAGATA</v>
      </c>
    </row>
    <row r="164" spans="1:10" x14ac:dyDescent="0.25">
      <c r="A164" s="35">
        <v>163</v>
      </c>
      <c r="B164" s="36">
        <v>44928</v>
      </c>
      <c r="C164" s="34" t="s">
        <v>21</v>
      </c>
      <c r="D164" s="34" t="s">
        <v>14</v>
      </c>
      <c r="E164" s="37">
        <v>44988</v>
      </c>
      <c r="F164" s="38">
        <v>3340</v>
      </c>
      <c r="G164" s="38">
        <v>602.29510000000005</v>
      </c>
      <c r="H164" s="38">
        <v>2737.7049000000002</v>
      </c>
      <c r="I164" s="38">
        <v>40</v>
      </c>
      <c r="J164" s="38" t="str">
        <f t="shared" si="2"/>
        <v>PAGATA</v>
      </c>
    </row>
    <row r="165" spans="1:10" x14ac:dyDescent="0.25">
      <c r="A165" s="35">
        <v>164</v>
      </c>
      <c r="B165" s="36">
        <v>44942</v>
      </c>
      <c r="C165" s="34" t="s">
        <v>21</v>
      </c>
      <c r="D165" s="34" t="s">
        <v>14</v>
      </c>
      <c r="E165" s="37">
        <v>45002</v>
      </c>
      <c r="F165" s="38">
        <v>3360</v>
      </c>
      <c r="G165" s="38">
        <v>605.90160000000003</v>
      </c>
      <c r="H165" s="38">
        <v>2754.0983999999999</v>
      </c>
      <c r="I165" s="38">
        <v>40</v>
      </c>
      <c r="J165" s="38" t="str">
        <f t="shared" si="2"/>
        <v>PAGATA</v>
      </c>
    </row>
    <row r="166" spans="1:10" x14ac:dyDescent="0.25">
      <c r="A166" s="35">
        <v>165</v>
      </c>
      <c r="B166" s="36">
        <v>44928</v>
      </c>
      <c r="C166" s="34" t="s">
        <v>8</v>
      </c>
      <c r="D166" s="34" t="s">
        <v>14</v>
      </c>
      <c r="E166" s="37">
        <v>44988</v>
      </c>
      <c r="F166" s="38">
        <v>3380</v>
      </c>
      <c r="G166" s="38">
        <v>609.50819999999999</v>
      </c>
      <c r="H166" s="38">
        <v>2770.4917999999998</v>
      </c>
      <c r="I166" s="38">
        <v>40</v>
      </c>
      <c r="J166" s="38" t="str">
        <f t="shared" si="2"/>
        <v>PAGATA</v>
      </c>
    </row>
    <row r="167" spans="1:10" x14ac:dyDescent="0.25">
      <c r="A167" s="35">
        <v>166</v>
      </c>
      <c r="B167" s="36">
        <v>44935</v>
      </c>
      <c r="C167" s="34" t="s">
        <v>4</v>
      </c>
      <c r="D167" s="34" t="s">
        <v>12</v>
      </c>
      <c r="E167" s="37">
        <v>44995</v>
      </c>
      <c r="F167" s="38">
        <v>3400</v>
      </c>
      <c r="G167" s="38">
        <v>613.11479999999995</v>
      </c>
      <c r="H167" s="38">
        <v>2786.8852000000002</v>
      </c>
      <c r="I167" s="38">
        <v>15</v>
      </c>
      <c r="J167" s="38" t="str">
        <f t="shared" si="2"/>
        <v>PAGATA</v>
      </c>
    </row>
    <row r="168" spans="1:10" x14ac:dyDescent="0.25">
      <c r="A168" s="35">
        <v>167</v>
      </c>
      <c r="B168" s="36">
        <v>44939</v>
      </c>
      <c r="C168" s="34" t="s">
        <v>5</v>
      </c>
      <c r="D168" s="34" t="s">
        <v>13</v>
      </c>
      <c r="E168" s="37">
        <v>44999</v>
      </c>
      <c r="F168" s="38">
        <v>3420</v>
      </c>
      <c r="G168" s="38">
        <v>616.72130000000004</v>
      </c>
      <c r="H168" s="38">
        <v>2803.2786999999998</v>
      </c>
      <c r="I168" s="38">
        <v>20</v>
      </c>
      <c r="J168" s="38" t="str">
        <f t="shared" si="2"/>
        <v>PAGATA</v>
      </c>
    </row>
    <row r="169" spans="1:10" x14ac:dyDescent="0.25">
      <c r="A169" s="35">
        <v>168</v>
      </c>
      <c r="B169" s="36">
        <v>44936</v>
      </c>
      <c r="C169" s="34" t="s">
        <v>8</v>
      </c>
      <c r="D169" s="34" t="s">
        <v>13</v>
      </c>
      <c r="E169" s="37">
        <v>44996</v>
      </c>
      <c r="F169" s="38">
        <v>3440</v>
      </c>
      <c r="G169" s="38">
        <v>620.3279</v>
      </c>
      <c r="H169" s="38">
        <v>2819.6720999999998</v>
      </c>
      <c r="I169" s="38">
        <v>20</v>
      </c>
      <c r="J169" s="38" t="str">
        <f t="shared" si="2"/>
        <v>PAGATA</v>
      </c>
    </row>
    <row r="170" spans="1:10" x14ac:dyDescent="0.25">
      <c r="A170" s="35">
        <v>169</v>
      </c>
      <c r="B170" s="36">
        <v>44938</v>
      </c>
      <c r="C170" s="34" t="s">
        <v>21</v>
      </c>
      <c r="D170" s="34" t="s">
        <v>12</v>
      </c>
      <c r="E170" s="37">
        <v>44998</v>
      </c>
      <c r="F170" s="38">
        <v>3460</v>
      </c>
      <c r="G170" s="38">
        <v>623.93439999999998</v>
      </c>
      <c r="H170" s="38">
        <v>2836.0655999999999</v>
      </c>
      <c r="I170" s="38">
        <v>15</v>
      </c>
      <c r="J170" s="38" t="str">
        <f t="shared" si="2"/>
        <v>PAGATA</v>
      </c>
    </row>
    <row r="171" spans="1:10" x14ac:dyDescent="0.25">
      <c r="A171" s="35">
        <v>170</v>
      </c>
      <c r="B171" s="36">
        <v>44943</v>
      </c>
      <c r="C171" s="34" t="s">
        <v>10</v>
      </c>
      <c r="D171" s="34" t="s">
        <v>13</v>
      </c>
      <c r="E171" s="37">
        <v>45003</v>
      </c>
      <c r="F171" s="38">
        <v>3480</v>
      </c>
      <c r="G171" s="38">
        <v>627.54100000000005</v>
      </c>
      <c r="H171" s="38">
        <v>2852.4589999999998</v>
      </c>
      <c r="I171" s="38">
        <v>20</v>
      </c>
      <c r="J171" s="38" t="str">
        <f t="shared" si="2"/>
        <v>PAGATA</v>
      </c>
    </row>
    <row r="172" spans="1:10" x14ac:dyDescent="0.25">
      <c r="A172" s="35">
        <v>171</v>
      </c>
      <c r="B172" s="36">
        <v>44938</v>
      </c>
      <c r="C172" s="34" t="s">
        <v>3</v>
      </c>
      <c r="D172" s="34" t="s">
        <v>14</v>
      </c>
      <c r="E172" s="37">
        <v>44998</v>
      </c>
      <c r="F172" s="38">
        <v>3500</v>
      </c>
      <c r="G172" s="38">
        <v>631.14750000000004</v>
      </c>
      <c r="H172" s="38">
        <v>2868.8525</v>
      </c>
      <c r="I172" s="38">
        <v>40</v>
      </c>
      <c r="J172" s="38" t="str">
        <f t="shared" si="2"/>
        <v>PAGATA</v>
      </c>
    </row>
    <row r="173" spans="1:10" x14ac:dyDescent="0.25">
      <c r="A173" s="35">
        <v>172</v>
      </c>
      <c r="B173" s="36">
        <v>44943</v>
      </c>
      <c r="C173" s="34" t="s">
        <v>4</v>
      </c>
      <c r="D173" s="34" t="s">
        <v>15</v>
      </c>
      <c r="E173" s="37">
        <v>45003</v>
      </c>
      <c r="F173" s="38">
        <v>3520</v>
      </c>
      <c r="G173" s="38">
        <v>634.75409999999999</v>
      </c>
      <c r="H173" s="38">
        <v>2885.2458999999999</v>
      </c>
      <c r="I173" s="38">
        <v>30</v>
      </c>
      <c r="J173" s="38" t="str">
        <f t="shared" si="2"/>
        <v>PAGATA</v>
      </c>
    </row>
    <row r="174" spans="1:10" x14ac:dyDescent="0.25">
      <c r="A174" s="35">
        <v>173</v>
      </c>
      <c r="B174" s="36">
        <v>44938</v>
      </c>
      <c r="C174" s="34" t="s">
        <v>5</v>
      </c>
      <c r="D174" s="34" t="s">
        <v>13</v>
      </c>
      <c r="E174" s="37">
        <v>44998</v>
      </c>
      <c r="F174" s="38">
        <v>3540</v>
      </c>
      <c r="G174" s="38">
        <v>638.36069999999995</v>
      </c>
      <c r="H174" s="38">
        <v>2901.6392999999998</v>
      </c>
      <c r="I174" s="38">
        <v>20</v>
      </c>
      <c r="J174" s="38" t="str">
        <f t="shared" si="2"/>
        <v>PAGATA</v>
      </c>
    </row>
    <row r="175" spans="1:10" x14ac:dyDescent="0.25">
      <c r="A175" s="35">
        <v>174</v>
      </c>
      <c r="B175" s="36">
        <v>44933</v>
      </c>
      <c r="C175" s="34" t="s">
        <v>6</v>
      </c>
      <c r="D175" s="34" t="s">
        <v>13</v>
      </c>
      <c r="E175" s="37">
        <v>44993</v>
      </c>
      <c r="F175" s="38">
        <v>3560</v>
      </c>
      <c r="G175" s="38">
        <v>641.96720000000005</v>
      </c>
      <c r="H175" s="38">
        <v>2918.0328</v>
      </c>
      <c r="I175" s="38">
        <v>20</v>
      </c>
      <c r="J175" s="38" t="str">
        <f t="shared" si="2"/>
        <v>PAGATA</v>
      </c>
    </row>
    <row r="176" spans="1:10" x14ac:dyDescent="0.25">
      <c r="A176" s="35">
        <v>175</v>
      </c>
      <c r="B176" s="36">
        <v>44928</v>
      </c>
      <c r="C176" s="34" t="s">
        <v>3</v>
      </c>
      <c r="D176" s="34" t="s">
        <v>15</v>
      </c>
      <c r="E176" s="37">
        <v>44988</v>
      </c>
      <c r="F176" s="38">
        <v>3580</v>
      </c>
      <c r="G176" s="38">
        <v>645.57380000000001</v>
      </c>
      <c r="H176" s="38">
        <v>2934.4261999999999</v>
      </c>
      <c r="I176" s="38">
        <v>30</v>
      </c>
      <c r="J176" s="38" t="str">
        <f t="shared" si="2"/>
        <v>PAGATA</v>
      </c>
    </row>
    <row r="177" spans="1:10" x14ac:dyDescent="0.25">
      <c r="A177" s="35">
        <v>176</v>
      </c>
      <c r="B177" s="36">
        <v>44930</v>
      </c>
      <c r="C177" s="34" t="s">
        <v>7</v>
      </c>
      <c r="D177" s="34" t="s">
        <v>12</v>
      </c>
      <c r="E177" s="37">
        <v>44990</v>
      </c>
      <c r="F177" s="38">
        <v>3600</v>
      </c>
      <c r="G177" s="38">
        <v>649.18029999999999</v>
      </c>
      <c r="H177" s="38">
        <v>2950.8197</v>
      </c>
      <c r="I177" s="38">
        <v>15</v>
      </c>
      <c r="J177" s="38" t="str">
        <f t="shared" si="2"/>
        <v>PAGATA</v>
      </c>
    </row>
    <row r="178" spans="1:10" x14ac:dyDescent="0.25">
      <c r="A178" s="35">
        <v>177</v>
      </c>
      <c r="B178" s="36">
        <v>44940</v>
      </c>
      <c r="C178" s="34" t="s">
        <v>3</v>
      </c>
      <c r="D178" s="34" t="s">
        <v>14</v>
      </c>
      <c r="E178" s="37">
        <v>45000</v>
      </c>
      <c r="F178" s="38">
        <v>3620</v>
      </c>
      <c r="G178" s="38">
        <v>652.78689999999995</v>
      </c>
      <c r="H178" s="38">
        <v>2967.2130999999999</v>
      </c>
      <c r="I178" s="38">
        <v>40</v>
      </c>
      <c r="J178" s="38" t="str">
        <f t="shared" si="2"/>
        <v>PAGATA</v>
      </c>
    </row>
    <row r="179" spans="1:10" x14ac:dyDescent="0.25">
      <c r="A179" s="35">
        <v>178</v>
      </c>
      <c r="B179" s="36">
        <v>44928</v>
      </c>
      <c r="C179" s="34" t="s">
        <v>6</v>
      </c>
      <c r="D179" s="34" t="s">
        <v>14</v>
      </c>
      <c r="E179" s="37">
        <v>44988</v>
      </c>
      <c r="F179" s="38">
        <v>3640</v>
      </c>
      <c r="G179" s="38">
        <v>656.39340000000004</v>
      </c>
      <c r="H179" s="38">
        <v>2983.6066000000001</v>
      </c>
      <c r="I179" s="38">
        <v>40</v>
      </c>
      <c r="J179" s="38" t="str">
        <f t="shared" si="2"/>
        <v>PAGATA</v>
      </c>
    </row>
    <row r="180" spans="1:10" x14ac:dyDescent="0.25">
      <c r="A180" s="35">
        <v>179</v>
      </c>
      <c r="B180" s="36">
        <v>44933</v>
      </c>
      <c r="C180" s="34" t="s">
        <v>8</v>
      </c>
      <c r="D180" s="34" t="s">
        <v>14</v>
      </c>
      <c r="E180" s="37">
        <v>44993</v>
      </c>
      <c r="F180" s="38">
        <v>3660</v>
      </c>
      <c r="G180" s="38">
        <v>660</v>
      </c>
      <c r="H180" s="38">
        <v>3000</v>
      </c>
      <c r="I180" s="38">
        <v>40</v>
      </c>
      <c r="J180" s="38" t="str">
        <f t="shared" si="2"/>
        <v>PAGATA</v>
      </c>
    </row>
    <row r="181" spans="1:10" x14ac:dyDescent="0.25">
      <c r="A181" s="35">
        <v>180</v>
      </c>
      <c r="B181" s="36">
        <v>44933</v>
      </c>
      <c r="C181" s="34" t="s">
        <v>21</v>
      </c>
      <c r="D181" s="34" t="s">
        <v>12</v>
      </c>
      <c r="E181" s="37">
        <v>44993</v>
      </c>
      <c r="F181" s="38">
        <v>3680</v>
      </c>
      <c r="G181" s="38">
        <v>663.60659999999996</v>
      </c>
      <c r="H181" s="38">
        <v>3016.3933999999999</v>
      </c>
      <c r="I181" s="38">
        <v>15</v>
      </c>
      <c r="J181" s="38" t="str">
        <f t="shared" si="2"/>
        <v>PAGATA</v>
      </c>
    </row>
    <row r="182" spans="1:10" x14ac:dyDescent="0.25">
      <c r="A182" s="35">
        <v>181</v>
      </c>
      <c r="B182" s="36">
        <v>44937</v>
      </c>
      <c r="C182" s="34" t="s">
        <v>21</v>
      </c>
      <c r="D182" s="34" t="s">
        <v>13</v>
      </c>
      <c r="E182" s="37">
        <v>44997</v>
      </c>
      <c r="F182" s="38">
        <v>3700</v>
      </c>
      <c r="G182" s="38">
        <v>667.21310000000005</v>
      </c>
      <c r="H182" s="38">
        <v>3032.7869000000001</v>
      </c>
      <c r="I182" s="38">
        <v>20</v>
      </c>
      <c r="J182" s="38" t="str">
        <f t="shared" si="2"/>
        <v>PAGATA</v>
      </c>
    </row>
    <row r="183" spans="1:10" x14ac:dyDescent="0.25">
      <c r="A183" s="35">
        <v>182</v>
      </c>
      <c r="B183" s="36">
        <v>44943</v>
      </c>
      <c r="C183" s="34" t="s">
        <v>8</v>
      </c>
      <c r="D183" s="34" t="s">
        <v>13</v>
      </c>
      <c r="E183" s="37">
        <v>45003</v>
      </c>
      <c r="F183" s="38">
        <v>3720</v>
      </c>
      <c r="G183" s="38">
        <v>670.81970000000001</v>
      </c>
      <c r="H183" s="38">
        <v>3049.1803</v>
      </c>
      <c r="I183" s="38">
        <v>20</v>
      </c>
      <c r="J183" s="38" t="str">
        <f t="shared" si="2"/>
        <v>PAGATA</v>
      </c>
    </row>
    <row r="184" spans="1:10" x14ac:dyDescent="0.25">
      <c r="A184" s="35">
        <v>183</v>
      </c>
      <c r="B184" s="36">
        <v>44937</v>
      </c>
      <c r="C184" s="34" t="s">
        <v>4</v>
      </c>
      <c r="D184" s="34" t="s">
        <v>12</v>
      </c>
      <c r="E184" s="37">
        <v>44997</v>
      </c>
      <c r="F184" s="38">
        <v>3740</v>
      </c>
      <c r="G184" s="38">
        <v>674.42619999999999</v>
      </c>
      <c r="H184" s="38">
        <v>3065.5738000000001</v>
      </c>
      <c r="I184" s="38">
        <v>15</v>
      </c>
      <c r="J184" s="38" t="str">
        <f t="shared" si="2"/>
        <v>PAGATA</v>
      </c>
    </row>
    <row r="185" spans="1:10" x14ac:dyDescent="0.25">
      <c r="A185" s="35">
        <v>184</v>
      </c>
      <c r="B185" s="36">
        <v>44943</v>
      </c>
      <c r="C185" s="34" t="s">
        <v>5</v>
      </c>
      <c r="D185" s="34" t="s">
        <v>13</v>
      </c>
      <c r="E185" s="37">
        <v>45003</v>
      </c>
      <c r="F185" s="38">
        <v>3760</v>
      </c>
      <c r="G185" s="38">
        <v>678.03279999999995</v>
      </c>
      <c r="H185" s="38">
        <v>3081.9672</v>
      </c>
      <c r="I185" s="38">
        <v>20</v>
      </c>
      <c r="J185" s="38" t="str">
        <f t="shared" si="2"/>
        <v>PAGATA</v>
      </c>
    </row>
    <row r="186" spans="1:10" x14ac:dyDescent="0.25">
      <c r="A186" s="35">
        <v>185</v>
      </c>
      <c r="B186" s="36">
        <v>44931</v>
      </c>
      <c r="C186" s="34" t="s">
        <v>8</v>
      </c>
      <c r="D186" s="34" t="s">
        <v>14</v>
      </c>
      <c r="E186" s="37">
        <v>44991</v>
      </c>
      <c r="F186" s="38">
        <v>3780</v>
      </c>
      <c r="G186" s="38">
        <v>681.63930000000005</v>
      </c>
      <c r="H186" s="38">
        <v>3098.3607000000002</v>
      </c>
      <c r="I186" s="38">
        <v>40</v>
      </c>
      <c r="J186" s="38" t="str">
        <f t="shared" si="2"/>
        <v>PAGATA</v>
      </c>
    </row>
    <row r="187" spans="1:10" x14ac:dyDescent="0.25">
      <c r="A187" s="35">
        <v>186</v>
      </c>
      <c r="B187" s="36">
        <v>44928</v>
      </c>
      <c r="C187" s="34" t="s">
        <v>21</v>
      </c>
      <c r="D187" s="34" t="s">
        <v>15</v>
      </c>
      <c r="E187" s="37">
        <v>44988</v>
      </c>
      <c r="F187" s="38">
        <v>3800</v>
      </c>
      <c r="G187" s="38">
        <v>685.24590000000001</v>
      </c>
      <c r="H187" s="38">
        <v>3114.7541000000001</v>
      </c>
      <c r="I187" s="38">
        <v>30</v>
      </c>
      <c r="J187" s="38" t="str">
        <f t="shared" si="2"/>
        <v>PAGATA</v>
      </c>
    </row>
    <row r="188" spans="1:10" x14ac:dyDescent="0.25">
      <c r="A188" s="35">
        <v>187</v>
      </c>
      <c r="B188" s="36">
        <v>44941</v>
      </c>
      <c r="C188" s="34" t="s">
        <v>10</v>
      </c>
      <c r="D188" s="34" t="s">
        <v>13</v>
      </c>
      <c r="E188" s="37">
        <v>45001</v>
      </c>
      <c r="F188" s="38">
        <v>3820</v>
      </c>
      <c r="G188" s="38">
        <v>688.85249999999996</v>
      </c>
      <c r="H188" s="38">
        <v>3131.1475</v>
      </c>
      <c r="I188" s="38">
        <v>20</v>
      </c>
      <c r="J188" s="38" t="str">
        <f t="shared" si="2"/>
        <v>PAGATA</v>
      </c>
    </row>
    <row r="189" spans="1:10" x14ac:dyDescent="0.25">
      <c r="A189" s="35">
        <v>188</v>
      </c>
      <c r="B189" s="36">
        <v>44942</v>
      </c>
      <c r="C189" s="34" t="s">
        <v>3</v>
      </c>
      <c r="D189" s="34" t="s">
        <v>13</v>
      </c>
      <c r="E189" s="37">
        <v>45002</v>
      </c>
      <c r="F189" s="38">
        <v>3840</v>
      </c>
      <c r="G189" s="38">
        <v>692.45899999999995</v>
      </c>
      <c r="H189" s="38">
        <v>3147.5410000000002</v>
      </c>
      <c r="I189" s="38">
        <v>20</v>
      </c>
      <c r="J189" s="38" t="str">
        <f t="shared" si="2"/>
        <v>PAGATA</v>
      </c>
    </row>
    <row r="190" spans="1:10" x14ac:dyDescent="0.25">
      <c r="A190" s="35">
        <v>189</v>
      </c>
      <c r="B190" s="36">
        <v>44928</v>
      </c>
      <c r="C190" s="34" t="s">
        <v>4</v>
      </c>
      <c r="D190" s="34" t="s">
        <v>15</v>
      </c>
      <c r="E190" s="37">
        <v>44988</v>
      </c>
      <c r="F190" s="38">
        <v>3860</v>
      </c>
      <c r="G190" s="38">
        <v>696.06560000000002</v>
      </c>
      <c r="H190" s="38">
        <v>3163.9344000000001</v>
      </c>
      <c r="I190" s="38">
        <v>30</v>
      </c>
      <c r="J190" s="38" t="str">
        <f t="shared" si="2"/>
        <v>PAGATA</v>
      </c>
    </row>
    <row r="191" spans="1:10" x14ac:dyDescent="0.25">
      <c r="A191" s="35">
        <v>190</v>
      </c>
      <c r="B191" s="36">
        <v>44927</v>
      </c>
      <c r="C191" s="34" t="s">
        <v>5</v>
      </c>
      <c r="D191" s="34" t="s">
        <v>12</v>
      </c>
      <c r="E191" s="37">
        <v>44987</v>
      </c>
      <c r="F191" s="38">
        <v>3880</v>
      </c>
      <c r="G191" s="38">
        <v>699.6721</v>
      </c>
      <c r="H191" s="38">
        <v>3180.3279000000002</v>
      </c>
      <c r="I191" s="38">
        <v>15</v>
      </c>
      <c r="J191" s="38" t="str">
        <f t="shared" si="2"/>
        <v>PAGATA</v>
      </c>
    </row>
    <row r="192" spans="1:10" x14ac:dyDescent="0.25">
      <c r="A192" s="35">
        <v>191</v>
      </c>
      <c r="B192" s="36">
        <v>44933</v>
      </c>
      <c r="C192" s="34" t="s">
        <v>6</v>
      </c>
      <c r="D192" s="34" t="s">
        <v>14</v>
      </c>
      <c r="E192" s="37">
        <v>44993</v>
      </c>
      <c r="F192" s="38">
        <v>3900</v>
      </c>
      <c r="G192" s="38">
        <v>703.27869999999996</v>
      </c>
      <c r="H192" s="38">
        <v>3196.7213000000002</v>
      </c>
      <c r="I192" s="38">
        <v>40</v>
      </c>
      <c r="J192" s="38" t="str">
        <f t="shared" si="2"/>
        <v>PAGATA</v>
      </c>
    </row>
    <row r="193" spans="1:10" x14ac:dyDescent="0.25">
      <c r="A193" s="35">
        <v>192</v>
      </c>
      <c r="B193" s="36">
        <v>44940</v>
      </c>
      <c r="C193" s="34" t="s">
        <v>3</v>
      </c>
      <c r="D193" s="34" t="s">
        <v>14</v>
      </c>
      <c r="E193" s="37">
        <v>45000</v>
      </c>
      <c r="F193" s="38">
        <v>3920</v>
      </c>
      <c r="G193" s="38">
        <v>706.88520000000005</v>
      </c>
      <c r="H193" s="38">
        <v>3213.1147999999998</v>
      </c>
      <c r="I193" s="38">
        <v>40</v>
      </c>
      <c r="J193" s="38" t="str">
        <f t="shared" si="2"/>
        <v>PAGATA</v>
      </c>
    </row>
    <row r="194" spans="1:10" x14ac:dyDescent="0.25">
      <c r="A194" s="35">
        <v>193</v>
      </c>
      <c r="B194" s="36">
        <v>44932</v>
      </c>
      <c r="C194" s="34" t="s">
        <v>7</v>
      </c>
      <c r="D194" s="34" t="s">
        <v>14</v>
      </c>
      <c r="E194" s="37">
        <v>44992</v>
      </c>
      <c r="F194" s="38">
        <v>3940</v>
      </c>
      <c r="G194" s="38">
        <v>710.49180000000001</v>
      </c>
      <c r="H194" s="38">
        <v>3229.5082000000002</v>
      </c>
      <c r="I194" s="38">
        <v>40</v>
      </c>
      <c r="J194" s="38" t="str">
        <f t="shared" ref="J194:J257" si="3">IF(E194-B194&gt;60,"DA PAGARE","PAGATA")</f>
        <v>PAGATA</v>
      </c>
    </row>
    <row r="195" spans="1:10" x14ac:dyDescent="0.25">
      <c r="A195" s="35">
        <v>194</v>
      </c>
      <c r="B195" s="36">
        <v>44939</v>
      </c>
      <c r="C195" s="34" t="s">
        <v>3</v>
      </c>
      <c r="D195" s="34" t="s">
        <v>12</v>
      </c>
      <c r="E195" s="37">
        <v>44999</v>
      </c>
      <c r="F195" s="38">
        <v>3960</v>
      </c>
      <c r="G195" s="38">
        <v>714.09839999999997</v>
      </c>
      <c r="H195" s="38">
        <v>3245.9016000000001</v>
      </c>
      <c r="I195" s="38">
        <v>15</v>
      </c>
      <c r="J195" s="38" t="str">
        <f t="shared" si="3"/>
        <v>PAGATA</v>
      </c>
    </row>
    <row r="196" spans="1:10" x14ac:dyDescent="0.25">
      <c r="A196" s="35">
        <v>195</v>
      </c>
      <c r="B196" s="36">
        <v>44943</v>
      </c>
      <c r="C196" s="34" t="s">
        <v>6</v>
      </c>
      <c r="D196" s="34" t="s">
        <v>13</v>
      </c>
      <c r="E196" s="37">
        <v>45003</v>
      </c>
      <c r="F196" s="38">
        <v>3980</v>
      </c>
      <c r="G196" s="38">
        <v>717.70489999999995</v>
      </c>
      <c r="H196" s="38">
        <v>3262.2950999999998</v>
      </c>
      <c r="I196" s="38">
        <v>20</v>
      </c>
      <c r="J196" s="38" t="str">
        <f t="shared" si="3"/>
        <v>PAGATA</v>
      </c>
    </row>
    <row r="197" spans="1:10" x14ac:dyDescent="0.25">
      <c r="A197" s="35">
        <v>196</v>
      </c>
      <c r="B197" s="36">
        <v>44943</v>
      </c>
      <c r="C197" s="34" t="s">
        <v>8</v>
      </c>
      <c r="D197" s="34" t="s">
        <v>13</v>
      </c>
      <c r="E197" s="37">
        <v>45003</v>
      </c>
      <c r="F197" s="38">
        <v>4000</v>
      </c>
      <c r="G197" s="38">
        <v>721.31150000000002</v>
      </c>
      <c r="H197" s="38">
        <v>3278.6885000000002</v>
      </c>
      <c r="I197" s="38">
        <v>20</v>
      </c>
      <c r="J197" s="38" t="str">
        <f t="shared" si="3"/>
        <v>PAGATA</v>
      </c>
    </row>
    <row r="198" spans="1:10" x14ac:dyDescent="0.25">
      <c r="A198" s="35">
        <v>197</v>
      </c>
      <c r="B198" s="36">
        <v>44939</v>
      </c>
      <c r="C198" s="34" t="s">
        <v>21</v>
      </c>
      <c r="D198" s="34" t="s">
        <v>12</v>
      </c>
      <c r="E198" s="37">
        <v>44999</v>
      </c>
      <c r="F198" s="38">
        <v>4020</v>
      </c>
      <c r="G198" s="38">
        <v>724.91800000000001</v>
      </c>
      <c r="H198" s="38">
        <v>3295.0819999999999</v>
      </c>
      <c r="I198" s="38">
        <v>15</v>
      </c>
      <c r="J198" s="38" t="str">
        <f t="shared" si="3"/>
        <v>PAGATA</v>
      </c>
    </row>
    <row r="199" spans="1:10" x14ac:dyDescent="0.25">
      <c r="A199" s="35">
        <v>198</v>
      </c>
      <c r="B199" s="36">
        <v>44938</v>
      </c>
      <c r="C199" s="34" t="s">
        <v>21</v>
      </c>
      <c r="D199" s="34" t="s">
        <v>13</v>
      </c>
      <c r="E199" s="37">
        <v>44998</v>
      </c>
      <c r="F199" s="38">
        <v>4040</v>
      </c>
      <c r="G199" s="38">
        <v>728.52459999999996</v>
      </c>
      <c r="H199" s="38">
        <v>3311.4753999999998</v>
      </c>
      <c r="I199" s="38">
        <v>20</v>
      </c>
      <c r="J199" s="38" t="str">
        <f t="shared" si="3"/>
        <v>PAGATA</v>
      </c>
    </row>
    <row r="200" spans="1:10" x14ac:dyDescent="0.25">
      <c r="A200" s="35">
        <v>199</v>
      </c>
      <c r="B200" s="36">
        <v>44940</v>
      </c>
      <c r="C200" s="34" t="s">
        <v>8</v>
      </c>
      <c r="D200" s="34" t="s">
        <v>14</v>
      </c>
      <c r="E200" s="37">
        <v>45000</v>
      </c>
      <c r="F200" s="38">
        <v>4060</v>
      </c>
      <c r="G200" s="38">
        <v>732.13109999999995</v>
      </c>
      <c r="H200" s="38">
        <v>3327.8688999999999</v>
      </c>
      <c r="I200" s="38">
        <v>40</v>
      </c>
      <c r="J200" s="38" t="str">
        <f t="shared" si="3"/>
        <v>PAGATA</v>
      </c>
    </row>
    <row r="201" spans="1:10" x14ac:dyDescent="0.25">
      <c r="A201" s="35">
        <v>200</v>
      </c>
      <c r="B201" s="36">
        <v>44927</v>
      </c>
      <c r="C201" s="34" t="s">
        <v>4</v>
      </c>
      <c r="D201" s="34" t="s">
        <v>15</v>
      </c>
      <c r="E201" s="37">
        <v>44987</v>
      </c>
      <c r="F201" s="38">
        <v>4080</v>
      </c>
      <c r="G201" s="38">
        <v>735.73770000000002</v>
      </c>
      <c r="H201" s="38">
        <v>3344.2622999999999</v>
      </c>
      <c r="I201" s="38">
        <v>30</v>
      </c>
      <c r="J201" s="38" t="str">
        <f t="shared" si="3"/>
        <v>PAGATA</v>
      </c>
    </row>
    <row r="202" spans="1:10" x14ac:dyDescent="0.25">
      <c r="A202" s="35">
        <v>201</v>
      </c>
      <c r="B202" s="36">
        <v>44936</v>
      </c>
      <c r="C202" s="34" t="s">
        <v>5</v>
      </c>
      <c r="D202" s="34" t="s">
        <v>13</v>
      </c>
      <c r="E202" s="37">
        <v>44996</v>
      </c>
      <c r="F202" s="38">
        <v>4100</v>
      </c>
      <c r="G202" s="38">
        <v>739.34429999999998</v>
      </c>
      <c r="H202" s="38">
        <v>3360.6556999999998</v>
      </c>
      <c r="I202" s="38">
        <v>20</v>
      </c>
      <c r="J202" s="38" t="str">
        <f t="shared" si="3"/>
        <v>PAGATA</v>
      </c>
    </row>
    <row r="203" spans="1:10" x14ac:dyDescent="0.25">
      <c r="A203" s="35">
        <v>202</v>
      </c>
      <c r="B203" s="36">
        <v>44930</v>
      </c>
      <c r="C203" s="34" t="s">
        <v>8</v>
      </c>
      <c r="D203" s="34" t="s">
        <v>13</v>
      </c>
      <c r="E203" s="37">
        <v>44990</v>
      </c>
      <c r="F203" s="38">
        <v>4120</v>
      </c>
      <c r="G203" s="38">
        <v>742.95079999999996</v>
      </c>
      <c r="H203" s="38">
        <v>3377.0491999999999</v>
      </c>
      <c r="I203" s="38">
        <v>20</v>
      </c>
      <c r="J203" s="38" t="str">
        <f t="shared" si="3"/>
        <v>PAGATA</v>
      </c>
    </row>
    <row r="204" spans="1:10" x14ac:dyDescent="0.25">
      <c r="A204" s="35">
        <v>203</v>
      </c>
      <c r="B204" s="36">
        <v>44934</v>
      </c>
      <c r="C204" s="34" t="s">
        <v>21</v>
      </c>
      <c r="D204" s="34" t="s">
        <v>15</v>
      </c>
      <c r="E204" s="37">
        <v>44994</v>
      </c>
      <c r="F204" s="38">
        <v>4140</v>
      </c>
      <c r="G204" s="38">
        <v>746.55740000000003</v>
      </c>
      <c r="H204" s="38">
        <v>3393.4425999999999</v>
      </c>
      <c r="I204" s="38">
        <v>30</v>
      </c>
      <c r="J204" s="38" t="str">
        <f t="shared" si="3"/>
        <v>PAGATA</v>
      </c>
    </row>
    <row r="205" spans="1:10" x14ac:dyDescent="0.25">
      <c r="A205" s="35">
        <v>204</v>
      </c>
      <c r="B205" s="36">
        <v>44936</v>
      </c>
      <c r="C205" s="34" t="s">
        <v>10</v>
      </c>
      <c r="D205" s="34" t="s">
        <v>12</v>
      </c>
      <c r="E205" s="37">
        <v>44996</v>
      </c>
      <c r="F205" s="38">
        <v>4160</v>
      </c>
      <c r="G205" s="38">
        <v>750.16390000000001</v>
      </c>
      <c r="H205" s="38">
        <v>3409.8361</v>
      </c>
      <c r="I205" s="38">
        <v>15</v>
      </c>
      <c r="J205" s="38" t="str">
        <f t="shared" si="3"/>
        <v>PAGATA</v>
      </c>
    </row>
    <row r="206" spans="1:10" x14ac:dyDescent="0.25">
      <c r="A206" s="35">
        <v>205</v>
      </c>
      <c r="B206" s="36">
        <v>44940</v>
      </c>
      <c r="C206" s="34" t="s">
        <v>3</v>
      </c>
      <c r="D206" s="34" t="s">
        <v>14</v>
      </c>
      <c r="E206" s="37">
        <v>45000</v>
      </c>
      <c r="F206" s="38">
        <v>4180</v>
      </c>
      <c r="G206" s="38">
        <v>753.77049999999997</v>
      </c>
      <c r="H206" s="38">
        <v>3426.2294999999999</v>
      </c>
      <c r="I206" s="38">
        <v>40</v>
      </c>
      <c r="J206" s="38" t="str">
        <f t="shared" si="3"/>
        <v>PAGATA</v>
      </c>
    </row>
    <row r="207" spans="1:10" x14ac:dyDescent="0.25">
      <c r="A207" s="35">
        <v>206</v>
      </c>
      <c r="B207" s="36">
        <v>44940</v>
      </c>
      <c r="C207" s="34" t="s">
        <v>4</v>
      </c>
      <c r="D207" s="34" t="s">
        <v>14</v>
      </c>
      <c r="E207" s="37">
        <v>45000</v>
      </c>
      <c r="F207" s="38">
        <v>4200</v>
      </c>
      <c r="G207" s="38">
        <v>757.37699999999995</v>
      </c>
      <c r="H207" s="38">
        <v>3442.623</v>
      </c>
      <c r="I207" s="38">
        <v>40</v>
      </c>
      <c r="J207" s="38" t="str">
        <f t="shared" si="3"/>
        <v>PAGATA</v>
      </c>
    </row>
    <row r="208" spans="1:10" x14ac:dyDescent="0.25">
      <c r="A208" s="35">
        <v>207</v>
      </c>
      <c r="B208" s="36">
        <v>44932</v>
      </c>
      <c r="C208" s="34" t="s">
        <v>5</v>
      </c>
      <c r="D208" s="34" t="s">
        <v>14</v>
      </c>
      <c r="E208" s="37">
        <v>44992</v>
      </c>
      <c r="F208" s="38">
        <v>4220</v>
      </c>
      <c r="G208" s="38">
        <v>760.98360000000002</v>
      </c>
      <c r="H208" s="38">
        <v>3459.0164</v>
      </c>
      <c r="I208" s="38">
        <v>40</v>
      </c>
      <c r="J208" s="38" t="str">
        <f t="shared" si="3"/>
        <v>PAGATA</v>
      </c>
    </row>
    <row r="209" spans="1:10" x14ac:dyDescent="0.25">
      <c r="A209" s="35">
        <v>208</v>
      </c>
      <c r="B209" s="36">
        <v>44937</v>
      </c>
      <c r="C209" s="34" t="s">
        <v>6</v>
      </c>
      <c r="D209" s="34" t="s">
        <v>12</v>
      </c>
      <c r="E209" s="37">
        <v>44997</v>
      </c>
      <c r="F209" s="38">
        <v>4240</v>
      </c>
      <c r="G209" s="38">
        <v>764.59019999999998</v>
      </c>
      <c r="H209" s="38">
        <v>3475.4097999999999</v>
      </c>
      <c r="I209" s="38">
        <v>15</v>
      </c>
      <c r="J209" s="38" t="str">
        <f t="shared" si="3"/>
        <v>PAGATA</v>
      </c>
    </row>
    <row r="210" spans="1:10" x14ac:dyDescent="0.25">
      <c r="A210" s="35">
        <v>209</v>
      </c>
      <c r="B210" s="36">
        <v>44942</v>
      </c>
      <c r="C210" s="34" t="s">
        <v>3</v>
      </c>
      <c r="D210" s="34" t="s">
        <v>13</v>
      </c>
      <c r="E210" s="37">
        <v>45002</v>
      </c>
      <c r="F210" s="38">
        <v>4260</v>
      </c>
      <c r="G210" s="38">
        <v>768.19669999999996</v>
      </c>
      <c r="H210" s="38">
        <v>3491.8033</v>
      </c>
      <c r="I210" s="38">
        <v>20</v>
      </c>
      <c r="J210" s="38" t="str">
        <f t="shared" si="3"/>
        <v>PAGATA</v>
      </c>
    </row>
    <row r="211" spans="1:10" x14ac:dyDescent="0.25">
      <c r="A211" s="35">
        <v>210</v>
      </c>
      <c r="B211" s="36">
        <v>44938</v>
      </c>
      <c r="C211" s="34" t="s">
        <v>7</v>
      </c>
      <c r="D211" s="34" t="s">
        <v>13</v>
      </c>
      <c r="E211" s="37">
        <v>44998</v>
      </c>
      <c r="F211" s="38">
        <v>4280</v>
      </c>
      <c r="G211" s="38">
        <v>771.80330000000004</v>
      </c>
      <c r="H211" s="38">
        <v>3508.1967</v>
      </c>
      <c r="I211" s="38">
        <v>20</v>
      </c>
      <c r="J211" s="38" t="str">
        <f t="shared" si="3"/>
        <v>PAGATA</v>
      </c>
    </row>
    <row r="212" spans="1:10" x14ac:dyDescent="0.25">
      <c r="A212" s="35">
        <v>211</v>
      </c>
      <c r="B212" s="36">
        <v>44927</v>
      </c>
      <c r="C212" s="34" t="s">
        <v>3</v>
      </c>
      <c r="D212" s="34" t="s">
        <v>12</v>
      </c>
      <c r="E212" s="37">
        <v>44987</v>
      </c>
      <c r="F212" s="38">
        <v>4300</v>
      </c>
      <c r="G212" s="38">
        <v>775.40980000000002</v>
      </c>
      <c r="H212" s="38">
        <v>3524.5902000000001</v>
      </c>
      <c r="I212" s="38">
        <v>15</v>
      </c>
      <c r="J212" s="38" t="str">
        <f t="shared" si="3"/>
        <v>PAGATA</v>
      </c>
    </row>
    <row r="213" spans="1:10" x14ac:dyDescent="0.25">
      <c r="A213" s="35">
        <v>212</v>
      </c>
      <c r="B213" s="36">
        <v>44934</v>
      </c>
      <c r="C213" s="34" t="s">
        <v>6</v>
      </c>
      <c r="D213" s="34" t="s">
        <v>13</v>
      </c>
      <c r="E213" s="37">
        <v>44994</v>
      </c>
      <c r="F213" s="38">
        <v>4320</v>
      </c>
      <c r="G213" s="38">
        <v>779.01639999999998</v>
      </c>
      <c r="H213" s="38">
        <v>3540.9836</v>
      </c>
      <c r="I213" s="38">
        <v>20</v>
      </c>
      <c r="J213" s="38" t="str">
        <f t="shared" si="3"/>
        <v>PAGATA</v>
      </c>
    </row>
    <row r="214" spans="1:10" x14ac:dyDescent="0.25">
      <c r="A214" s="35">
        <v>213</v>
      </c>
      <c r="B214" s="36">
        <v>44928</v>
      </c>
      <c r="C214" s="34" t="s">
        <v>8</v>
      </c>
      <c r="D214" s="34" t="s">
        <v>14</v>
      </c>
      <c r="E214" s="37">
        <v>44988</v>
      </c>
      <c r="F214" s="38">
        <v>4340</v>
      </c>
      <c r="G214" s="38">
        <v>782.62300000000005</v>
      </c>
      <c r="H214" s="38">
        <v>3557.377</v>
      </c>
      <c r="I214" s="38">
        <v>40</v>
      </c>
      <c r="J214" s="38" t="str">
        <f t="shared" si="3"/>
        <v>PAGATA</v>
      </c>
    </row>
    <row r="215" spans="1:10" x14ac:dyDescent="0.25">
      <c r="A215" s="35">
        <v>214</v>
      </c>
      <c r="B215" s="36">
        <v>44927</v>
      </c>
      <c r="C215" s="34" t="s">
        <v>21</v>
      </c>
      <c r="D215" s="34" t="s">
        <v>15</v>
      </c>
      <c r="E215" s="37">
        <v>44987</v>
      </c>
      <c r="F215" s="38">
        <v>4360</v>
      </c>
      <c r="G215" s="38">
        <v>786.22950000000003</v>
      </c>
      <c r="H215" s="38">
        <v>3573.7705000000001</v>
      </c>
      <c r="I215" s="38">
        <v>30</v>
      </c>
      <c r="J215" s="38" t="str">
        <f t="shared" si="3"/>
        <v>PAGATA</v>
      </c>
    </row>
    <row r="216" spans="1:10" x14ac:dyDescent="0.25">
      <c r="A216" s="35">
        <v>215</v>
      </c>
      <c r="B216" s="36">
        <v>44927</v>
      </c>
      <c r="C216" s="34" t="s">
        <v>21</v>
      </c>
      <c r="D216" s="34" t="s">
        <v>13</v>
      </c>
      <c r="E216" s="37">
        <v>44987</v>
      </c>
      <c r="F216" s="38">
        <v>4380</v>
      </c>
      <c r="G216" s="38">
        <v>789.83609999999999</v>
      </c>
      <c r="H216" s="38">
        <v>3590.1639</v>
      </c>
      <c r="I216" s="38">
        <v>20</v>
      </c>
      <c r="J216" s="38" t="str">
        <f t="shared" si="3"/>
        <v>PAGATA</v>
      </c>
    </row>
    <row r="217" spans="1:10" x14ac:dyDescent="0.25">
      <c r="A217" s="35">
        <v>216</v>
      </c>
      <c r="B217" s="36">
        <v>44936</v>
      </c>
      <c r="C217" s="34" t="s">
        <v>8</v>
      </c>
      <c r="D217" s="34" t="s">
        <v>13</v>
      </c>
      <c r="E217" s="37">
        <v>44996</v>
      </c>
      <c r="F217" s="38">
        <v>4400</v>
      </c>
      <c r="G217" s="38">
        <v>793.44259999999997</v>
      </c>
      <c r="H217" s="38">
        <v>3606.5574000000001</v>
      </c>
      <c r="I217" s="38">
        <v>20</v>
      </c>
      <c r="J217" s="38" t="str">
        <f t="shared" si="3"/>
        <v>PAGATA</v>
      </c>
    </row>
    <row r="218" spans="1:10" x14ac:dyDescent="0.25">
      <c r="A218" s="35">
        <v>217</v>
      </c>
      <c r="B218" s="36">
        <v>44935</v>
      </c>
      <c r="C218" s="34" t="s">
        <v>4</v>
      </c>
      <c r="D218" s="34" t="s">
        <v>15</v>
      </c>
      <c r="E218" s="37">
        <v>44995</v>
      </c>
      <c r="F218" s="38">
        <v>4420</v>
      </c>
      <c r="G218" s="38">
        <v>797.04920000000004</v>
      </c>
      <c r="H218" s="38">
        <v>3622.9508000000001</v>
      </c>
      <c r="I218" s="38">
        <v>30</v>
      </c>
      <c r="J218" s="38" t="str">
        <f t="shared" si="3"/>
        <v>PAGATA</v>
      </c>
    </row>
    <row r="219" spans="1:10" x14ac:dyDescent="0.25">
      <c r="A219" s="35">
        <v>218</v>
      </c>
      <c r="B219" s="36">
        <v>44937</v>
      </c>
      <c r="C219" s="34" t="s">
        <v>5</v>
      </c>
      <c r="D219" s="34" t="s">
        <v>12</v>
      </c>
      <c r="E219" s="37">
        <v>44997</v>
      </c>
      <c r="F219" s="38">
        <v>4440</v>
      </c>
      <c r="G219" s="38">
        <v>800.65570000000002</v>
      </c>
      <c r="H219" s="38">
        <v>3639.3443000000002</v>
      </c>
      <c r="I219" s="38">
        <v>15</v>
      </c>
      <c r="J219" s="38" t="str">
        <f t="shared" si="3"/>
        <v>PAGATA</v>
      </c>
    </row>
    <row r="220" spans="1:10" x14ac:dyDescent="0.25">
      <c r="A220" s="35">
        <v>219</v>
      </c>
      <c r="B220" s="36">
        <v>44937</v>
      </c>
      <c r="C220" s="34" t="s">
        <v>8</v>
      </c>
      <c r="D220" s="34" t="s">
        <v>14</v>
      </c>
      <c r="E220" s="37">
        <v>44997</v>
      </c>
      <c r="F220" s="38">
        <v>4460</v>
      </c>
      <c r="G220" s="38">
        <v>804.26229999999998</v>
      </c>
      <c r="H220" s="38">
        <v>3655.7377000000001</v>
      </c>
      <c r="I220" s="38">
        <v>40</v>
      </c>
      <c r="J220" s="38" t="str">
        <f t="shared" si="3"/>
        <v>PAGATA</v>
      </c>
    </row>
    <row r="221" spans="1:10" x14ac:dyDescent="0.25">
      <c r="A221" s="35">
        <v>220</v>
      </c>
      <c r="B221" s="36">
        <v>44933</v>
      </c>
      <c r="C221" s="34" t="s">
        <v>21</v>
      </c>
      <c r="D221" s="34" t="s">
        <v>14</v>
      </c>
      <c r="E221" s="37">
        <v>44993</v>
      </c>
      <c r="F221" s="38">
        <v>4480</v>
      </c>
      <c r="G221" s="38">
        <v>807.86890000000005</v>
      </c>
      <c r="H221" s="38">
        <v>3672.1311000000001</v>
      </c>
      <c r="I221" s="38">
        <v>40</v>
      </c>
      <c r="J221" s="38" t="str">
        <f t="shared" si="3"/>
        <v>PAGATA</v>
      </c>
    </row>
    <row r="222" spans="1:10" x14ac:dyDescent="0.25">
      <c r="A222" s="35">
        <v>221</v>
      </c>
      <c r="B222" s="36">
        <v>44938</v>
      </c>
      <c r="C222" s="34" t="s">
        <v>10</v>
      </c>
      <c r="D222" s="34" t="s">
        <v>14</v>
      </c>
      <c r="E222" s="37">
        <v>44998</v>
      </c>
      <c r="F222" s="38">
        <v>4500</v>
      </c>
      <c r="G222" s="38">
        <v>811.47540000000004</v>
      </c>
      <c r="H222" s="38">
        <v>3688.5246000000002</v>
      </c>
      <c r="I222" s="38">
        <v>40</v>
      </c>
      <c r="J222" s="38" t="str">
        <f t="shared" si="3"/>
        <v>PAGATA</v>
      </c>
    </row>
    <row r="223" spans="1:10" x14ac:dyDescent="0.25">
      <c r="A223" s="35">
        <v>222</v>
      </c>
      <c r="B223" s="36">
        <v>44940</v>
      </c>
      <c r="C223" s="34" t="s">
        <v>3</v>
      </c>
      <c r="D223" s="34" t="s">
        <v>12</v>
      </c>
      <c r="E223" s="37">
        <v>45000</v>
      </c>
      <c r="F223" s="38">
        <v>4520</v>
      </c>
      <c r="G223" s="38">
        <v>815.08199999999999</v>
      </c>
      <c r="H223" s="38">
        <v>3704.9180000000001</v>
      </c>
      <c r="I223" s="38">
        <v>15</v>
      </c>
      <c r="J223" s="38" t="str">
        <f t="shared" si="3"/>
        <v>PAGATA</v>
      </c>
    </row>
    <row r="224" spans="1:10" x14ac:dyDescent="0.25">
      <c r="A224" s="35">
        <v>223</v>
      </c>
      <c r="B224" s="36">
        <v>44941</v>
      </c>
      <c r="C224" s="34" t="s">
        <v>4</v>
      </c>
      <c r="D224" s="34" t="s">
        <v>13</v>
      </c>
      <c r="E224" s="37">
        <v>45001</v>
      </c>
      <c r="F224" s="38">
        <v>4540</v>
      </c>
      <c r="G224" s="38">
        <v>818.68849999999998</v>
      </c>
      <c r="H224" s="38">
        <v>3721.3114999999998</v>
      </c>
      <c r="I224" s="38">
        <v>20</v>
      </c>
      <c r="J224" s="38" t="str">
        <f t="shared" si="3"/>
        <v>PAGATA</v>
      </c>
    </row>
    <row r="225" spans="1:10" x14ac:dyDescent="0.25">
      <c r="A225" s="35">
        <v>224</v>
      </c>
      <c r="B225" s="36">
        <v>44942</v>
      </c>
      <c r="C225" s="34" t="s">
        <v>5</v>
      </c>
      <c r="D225" s="34" t="s">
        <v>13</v>
      </c>
      <c r="E225" s="37">
        <v>45002</v>
      </c>
      <c r="F225" s="38">
        <v>4560</v>
      </c>
      <c r="G225" s="38">
        <v>822.29510000000005</v>
      </c>
      <c r="H225" s="38">
        <v>3737.7049000000002</v>
      </c>
      <c r="I225" s="38">
        <v>20</v>
      </c>
      <c r="J225" s="38" t="str">
        <f t="shared" si="3"/>
        <v>PAGATA</v>
      </c>
    </row>
    <row r="226" spans="1:10" x14ac:dyDescent="0.25">
      <c r="A226" s="35">
        <v>225</v>
      </c>
      <c r="B226" s="36">
        <v>44929</v>
      </c>
      <c r="C226" s="34" t="s">
        <v>6</v>
      </c>
      <c r="D226" s="34" t="s">
        <v>12</v>
      </c>
      <c r="E226" s="37">
        <v>44989</v>
      </c>
      <c r="F226" s="38">
        <v>4580</v>
      </c>
      <c r="G226" s="38">
        <v>825.90160000000003</v>
      </c>
      <c r="H226" s="38">
        <v>3754.0983999999999</v>
      </c>
      <c r="I226" s="38">
        <v>15</v>
      </c>
      <c r="J226" s="38" t="str">
        <f t="shared" si="3"/>
        <v>PAGATA</v>
      </c>
    </row>
    <row r="227" spans="1:10" x14ac:dyDescent="0.25">
      <c r="A227" s="35">
        <v>226</v>
      </c>
      <c r="B227" s="36">
        <v>44929</v>
      </c>
      <c r="C227" s="34" t="s">
        <v>3</v>
      </c>
      <c r="D227" s="34" t="s">
        <v>13</v>
      </c>
      <c r="E227" s="37">
        <v>44989</v>
      </c>
      <c r="F227" s="38">
        <v>4600</v>
      </c>
      <c r="G227" s="38">
        <v>829.50819999999999</v>
      </c>
      <c r="H227" s="38">
        <v>3770.4917999999998</v>
      </c>
      <c r="I227" s="38">
        <v>20</v>
      </c>
      <c r="J227" s="38" t="str">
        <f t="shared" si="3"/>
        <v>PAGATA</v>
      </c>
    </row>
    <row r="228" spans="1:10" x14ac:dyDescent="0.25">
      <c r="A228" s="35">
        <v>227</v>
      </c>
      <c r="B228" s="36">
        <v>44930</v>
      </c>
      <c r="C228" s="34" t="s">
        <v>7</v>
      </c>
      <c r="D228" s="34" t="s">
        <v>14</v>
      </c>
      <c r="E228" s="37">
        <v>44990</v>
      </c>
      <c r="F228" s="38">
        <v>4620</v>
      </c>
      <c r="G228" s="38">
        <v>833.11479999999995</v>
      </c>
      <c r="H228" s="38">
        <v>3786.8852000000002</v>
      </c>
      <c r="I228" s="38">
        <v>40</v>
      </c>
      <c r="J228" s="38" t="str">
        <f t="shared" si="3"/>
        <v>PAGATA</v>
      </c>
    </row>
    <row r="229" spans="1:10" x14ac:dyDescent="0.25">
      <c r="A229" s="35">
        <v>228</v>
      </c>
      <c r="B229" s="36">
        <v>44943</v>
      </c>
      <c r="C229" s="34" t="s">
        <v>3</v>
      </c>
      <c r="D229" s="34" t="s">
        <v>15</v>
      </c>
      <c r="E229" s="37">
        <v>45003</v>
      </c>
      <c r="F229" s="38">
        <v>4640</v>
      </c>
      <c r="G229" s="38">
        <v>836.72130000000004</v>
      </c>
      <c r="H229" s="38">
        <v>3803.2786999999998</v>
      </c>
      <c r="I229" s="38">
        <v>30</v>
      </c>
      <c r="J229" s="38" t="str">
        <f t="shared" si="3"/>
        <v>PAGATA</v>
      </c>
    </row>
    <row r="230" spans="1:10" x14ac:dyDescent="0.25">
      <c r="A230" s="35">
        <v>229</v>
      </c>
      <c r="B230" s="36">
        <v>44931</v>
      </c>
      <c r="C230" s="34" t="s">
        <v>6</v>
      </c>
      <c r="D230" s="34" t="s">
        <v>13</v>
      </c>
      <c r="E230" s="37">
        <v>44991</v>
      </c>
      <c r="F230" s="38">
        <v>4660</v>
      </c>
      <c r="G230" s="38">
        <v>840.3279</v>
      </c>
      <c r="H230" s="38">
        <v>3819.6720999999998</v>
      </c>
      <c r="I230" s="38">
        <v>20</v>
      </c>
      <c r="J230" s="38" t="str">
        <f t="shared" si="3"/>
        <v>PAGATA</v>
      </c>
    </row>
    <row r="231" spans="1:10" x14ac:dyDescent="0.25">
      <c r="A231" s="35">
        <v>230</v>
      </c>
      <c r="B231" s="36">
        <v>44928</v>
      </c>
      <c r="C231" s="34" t="s">
        <v>8</v>
      </c>
      <c r="D231" s="34" t="s">
        <v>13</v>
      </c>
      <c r="E231" s="37">
        <v>44988</v>
      </c>
      <c r="F231" s="38">
        <v>4680</v>
      </c>
      <c r="G231" s="38">
        <v>843.93439999999998</v>
      </c>
      <c r="H231" s="38">
        <v>3836.0655999999999</v>
      </c>
      <c r="I231" s="38">
        <v>20</v>
      </c>
      <c r="J231" s="38" t="str">
        <f t="shared" si="3"/>
        <v>PAGATA</v>
      </c>
    </row>
    <row r="232" spans="1:10" x14ac:dyDescent="0.25">
      <c r="A232" s="35">
        <v>231</v>
      </c>
      <c r="B232" s="36">
        <v>44940</v>
      </c>
      <c r="C232" s="34" t="s">
        <v>21</v>
      </c>
      <c r="D232" s="34" t="s">
        <v>15</v>
      </c>
      <c r="E232" s="37">
        <v>45000</v>
      </c>
      <c r="F232" s="38">
        <v>4700</v>
      </c>
      <c r="G232" s="38">
        <v>847.54100000000005</v>
      </c>
      <c r="H232" s="38">
        <v>3852.4589999999998</v>
      </c>
      <c r="I232" s="38">
        <v>30</v>
      </c>
      <c r="J232" s="38" t="str">
        <f t="shared" si="3"/>
        <v>PAGATA</v>
      </c>
    </row>
    <row r="233" spans="1:10" x14ac:dyDescent="0.25">
      <c r="A233" s="35">
        <v>232</v>
      </c>
      <c r="B233" s="36">
        <v>44934</v>
      </c>
      <c r="C233" s="34" t="s">
        <v>21</v>
      </c>
      <c r="D233" s="34" t="s">
        <v>12</v>
      </c>
      <c r="E233" s="37">
        <v>44994</v>
      </c>
      <c r="F233" s="38">
        <v>4720</v>
      </c>
      <c r="G233" s="38">
        <v>851.14750000000004</v>
      </c>
      <c r="H233" s="38">
        <v>3868.8525</v>
      </c>
      <c r="I233" s="38">
        <v>15</v>
      </c>
      <c r="J233" s="38" t="str">
        <f t="shared" si="3"/>
        <v>PAGATA</v>
      </c>
    </row>
    <row r="234" spans="1:10" x14ac:dyDescent="0.25">
      <c r="A234" s="35">
        <v>233</v>
      </c>
      <c r="B234" s="36">
        <v>44940</v>
      </c>
      <c r="C234" s="34" t="s">
        <v>8</v>
      </c>
      <c r="D234" s="34" t="s">
        <v>14</v>
      </c>
      <c r="E234" s="37">
        <v>45000</v>
      </c>
      <c r="F234" s="38">
        <v>4740</v>
      </c>
      <c r="G234" s="38">
        <v>854.75409999999999</v>
      </c>
      <c r="H234" s="38">
        <v>3885.2458999999999</v>
      </c>
      <c r="I234" s="38">
        <v>40</v>
      </c>
      <c r="J234" s="38" t="str">
        <f t="shared" si="3"/>
        <v>PAGATA</v>
      </c>
    </row>
    <row r="235" spans="1:10" x14ac:dyDescent="0.25">
      <c r="A235" s="35">
        <v>234</v>
      </c>
      <c r="B235" s="36">
        <v>44931</v>
      </c>
      <c r="C235" s="34" t="s">
        <v>4</v>
      </c>
      <c r="D235" s="34" t="s">
        <v>14</v>
      </c>
      <c r="E235" s="37">
        <v>44991</v>
      </c>
      <c r="F235" s="38">
        <v>4760</v>
      </c>
      <c r="G235" s="38">
        <v>858.36069999999995</v>
      </c>
      <c r="H235" s="38">
        <v>3901.6392999999998</v>
      </c>
      <c r="I235" s="38">
        <v>40</v>
      </c>
      <c r="J235" s="38" t="str">
        <f t="shared" si="3"/>
        <v>PAGATA</v>
      </c>
    </row>
    <row r="236" spans="1:10" x14ac:dyDescent="0.25">
      <c r="A236" s="35">
        <v>235</v>
      </c>
      <c r="B236" s="36">
        <v>44929</v>
      </c>
      <c r="C236" s="34" t="s">
        <v>5</v>
      </c>
      <c r="D236" s="34" t="s">
        <v>14</v>
      </c>
      <c r="E236" s="37">
        <v>44989</v>
      </c>
      <c r="F236" s="38">
        <v>4780</v>
      </c>
      <c r="G236" s="38">
        <v>861.96720000000005</v>
      </c>
      <c r="H236" s="38">
        <v>3918.0328</v>
      </c>
      <c r="I236" s="38">
        <v>40</v>
      </c>
      <c r="J236" s="38" t="str">
        <f t="shared" si="3"/>
        <v>PAGATA</v>
      </c>
    </row>
    <row r="237" spans="1:10" x14ac:dyDescent="0.25">
      <c r="A237" s="35">
        <v>236</v>
      </c>
      <c r="B237" s="36">
        <v>44927</v>
      </c>
      <c r="C237" s="34" t="s">
        <v>8</v>
      </c>
      <c r="D237" s="34" t="s">
        <v>12</v>
      </c>
      <c r="E237" s="37">
        <v>44987</v>
      </c>
      <c r="F237" s="38">
        <v>4800</v>
      </c>
      <c r="G237" s="38">
        <v>865.57380000000001</v>
      </c>
      <c r="H237" s="38">
        <v>3934.4261999999999</v>
      </c>
      <c r="I237" s="38">
        <v>15</v>
      </c>
      <c r="J237" s="38" t="str">
        <f t="shared" si="3"/>
        <v>PAGATA</v>
      </c>
    </row>
    <row r="238" spans="1:10" x14ac:dyDescent="0.25">
      <c r="A238" s="35">
        <v>237</v>
      </c>
      <c r="B238" s="36">
        <v>44936</v>
      </c>
      <c r="C238" s="34" t="s">
        <v>21</v>
      </c>
      <c r="D238" s="34" t="s">
        <v>13</v>
      </c>
      <c r="E238" s="37">
        <v>44996</v>
      </c>
      <c r="F238" s="38">
        <v>4820</v>
      </c>
      <c r="G238" s="38">
        <v>869.18029999999999</v>
      </c>
      <c r="H238" s="38">
        <v>3950.8197</v>
      </c>
      <c r="I238" s="38">
        <v>20</v>
      </c>
      <c r="J238" s="38" t="str">
        <f t="shared" si="3"/>
        <v>PAGATA</v>
      </c>
    </row>
    <row r="239" spans="1:10" x14ac:dyDescent="0.25">
      <c r="A239" s="35">
        <v>238</v>
      </c>
      <c r="B239" s="36">
        <v>44940</v>
      </c>
      <c r="C239" s="34" t="s">
        <v>10</v>
      </c>
      <c r="D239" s="34" t="s">
        <v>13</v>
      </c>
      <c r="E239" s="37">
        <v>45000</v>
      </c>
      <c r="F239" s="38">
        <v>4840</v>
      </c>
      <c r="G239" s="38">
        <v>872.78689999999995</v>
      </c>
      <c r="H239" s="38">
        <v>3967.2130999999999</v>
      </c>
      <c r="I239" s="38">
        <v>20</v>
      </c>
      <c r="J239" s="38" t="str">
        <f t="shared" si="3"/>
        <v>PAGATA</v>
      </c>
    </row>
    <row r="240" spans="1:10" x14ac:dyDescent="0.25">
      <c r="A240" s="35">
        <v>239</v>
      </c>
      <c r="B240" s="36">
        <v>44929</v>
      </c>
      <c r="C240" s="34" t="s">
        <v>3</v>
      </c>
      <c r="D240" s="34" t="s">
        <v>12</v>
      </c>
      <c r="E240" s="37">
        <v>44989</v>
      </c>
      <c r="F240" s="38">
        <v>4860</v>
      </c>
      <c r="G240" s="38">
        <v>876.39340000000004</v>
      </c>
      <c r="H240" s="38">
        <v>3983.6066000000001</v>
      </c>
      <c r="I240" s="38">
        <v>15</v>
      </c>
      <c r="J240" s="38" t="str">
        <f t="shared" si="3"/>
        <v>PAGATA</v>
      </c>
    </row>
    <row r="241" spans="1:10" x14ac:dyDescent="0.25">
      <c r="A241" s="35">
        <v>240</v>
      </c>
      <c r="B241" s="36">
        <v>44940</v>
      </c>
      <c r="C241" s="34" t="s">
        <v>4</v>
      </c>
      <c r="D241" s="34" t="s">
        <v>13</v>
      </c>
      <c r="E241" s="37">
        <v>45000</v>
      </c>
      <c r="F241" s="38">
        <v>4880</v>
      </c>
      <c r="G241" s="38">
        <v>880</v>
      </c>
      <c r="H241" s="38">
        <v>4000</v>
      </c>
      <c r="I241" s="38">
        <v>20</v>
      </c>
      <c r="J241" s="38" t="str">
        <f t="shared" si="3"/>
        <v>PAGATA</v>
      </c>
    </row>
    <row r="242" spans="1:10" x14ac:dyDescent="0.25">
      <c r="A242" s="35">
        <v>241</v>
      </c>
      <c r="B242" s="36">
        <v>44928</v>
      </c>
      <c r="C242" s="34" t="s">
        <v>5</v>
      </c>
      <c r="D242" s="34" t="s">
        <v>14</v>
      </c>
      <c r="E242" s="37">
        <v>44988</v>
      </c>
      <c r="F242" s="38">
        <v>4900</v>
      </c>
      <c r="G242" s="38">
        <v>883.60659999999996</v>
      </c>
      <c r="H242" s="38">
        <v>4016.3933999999999</v>
      </c>
      <c r="I242" s="38">
        <v>40</v>
      </c>
      <c r="J242" s="38" t="str">
        <f t="shared" si="3"/>
        <v>PAGATA</v>
      </c>
    </row>
    <row r="243" spans="1:10" x14ac:dyDescent="0.25">
      <c r="A243" s="35">
        <v>242</v>
      </c>
      <c r="B243" s="36">
        <v>44941</v>
      </c>
      <c r="C243" s="34" t="s">
        <v>6</v>
      </c>
      <c r="D243" s="34" t="s">
        <v>15</v>
      </c>
      <c r="E243" s="37">
        <v>45001</v>
      </c>
      <c r="F243" s="38">
        <v>4920</v>
      </c>
      <c r="G243" s="38">
        <v>887.21310000000005</v>
      </c>
      <c r="H243" s="38">
        <v>4032.7869000000001</v>
      </c>
      <c r="I243" s="38">
        <v>30</v>
      </c>
      <c r="J243" s="38" t="str">
        <f t="shared" si="3"/>
        <v>PAGATA</v>
      </c>
    </row>
    <row r="244" spans="1:10" x14ac:dyDescent="0.25">
      <c r="A244" s="35">
        <v>243</v>
      </c>
      <c r="B244" s="36">
        <v>44932</v>
      </c>
      <c r="C244" s="34" t="s">
        <v>3</v>
      </c>
      <c r="D244" s="34" t="s">
        <v>13</v>
      </c>
      <c r="E244" s="37">
        <v>44992</v>
      </c>
      <c r="F244" s="38">
        <v>4940</v>
      </c>
      <c r="G244" s="38">
        <v>890.81970000000001</v>
      </c>
      <c r="H244" s="38">
        <v>4049.1803</v>
      </c>
      <c r="I244" s="38">
        <v>20</v>
      </c>
      <c r="J244" s="38" t="str">
        <f t="shared" si="3"/>
        <v>PAGATA</v>
      </c>
    </row>
    <row r="245" spans="1:10" x14ac:dyDescent="0.25">
      <c r="A245" s="35">
        <v>244</v>
      </c>
      <c r="B245" s="36">
        <v>44941</v>
      </c>
      <c r="C245" s="34" t="s">
        <v>7</v>
      </c>
      <c r="D245" s="34" t="s">
        <v>13</v>
      </c>
      <c r="E245" s="37">
        <v>45001</v>
      </c>
      <c r="F245" s="38">
        <v>4960</v>
      </c>
      <c r="G245" s="38">
        <v>894.42619999999999</v>
      </c>
      <c r="H245" s="38">
        <v>4065.5738000000001</v>
      </c>
      <c r="I245" s="38">
        <v>20</v>
      </c>
      <c r="J245" s="38" t="str">
        <f t="shared" si="3"/>
        <v>PAGATA</v>
      </c>
    </row>
    <row r="246" spans="1:10" x14ac:dyDescent="0.25">
      <c r="A246" s="35">
        <v>245</v>
      </c>
      <c r="B246" s="36">
        <v>44935</v>
      </c>
      <c r="C246" s="34" t="s">
        <v>3</v>
      </c>
      <c r="D246" s="34" t="s">
        <v>15</v>
      </c>
      <c r="E246" s="37">
        <v>44995</v>
      </c>
      <c r="F246" s="38">
        <v>4980</v>
      </c>
      <c r="G246" s="38">
        <v>898.03279999999995</v>
      </c>
      <c r="H246" s="38">
        <v>4081.9672</v>
      </c>
      <c r="I246" s="38">
        <v>30</v>
      </c>
      <c r="J246" s="38" t="str">
        <f t="shared" si="3"/>
        <v>PAGATA</v>
      </c>
    </row>
    <row r="247" spans="1:10" x14ac:dyDescent="0.25">
      <c r="A247" s="35">
        <v>246</v>
      </c>
      <c r="B247" s="36">
        <v>44937</v>
      </c>
      <c r="C247" s="34" t="s">
        <v>6</v>
      </c>
      <c r="D247" s="34" t="s">
        <v>12</v>
      </c>
      <c r="E247" s="37">
        <v>44997</v>
      </c>
      <c r="F247" s="38">
        <v>5000</v>
      </c>
      <c r="G247" s="38">
        <v>901.63930000000005</v>
      </c>
      <c r="H247" s="38">
        <v>4098.3607000000002</v>
      </c>
      <c r="I247" s="38">
        <v>15</v>
      </c>
      <c r="J247" s="38" t="str">
        <f t="shared" si="3"/>
        <v>PAGATA</v>
      </c>
    </row>
    <row r="248" spans="1:10" x14ac:dyDescent="0.25">
      <c r="A248" s="35">
        <v>247</v>
      </c>
      <c r="B248" s="36">
        <v>44929</v>
      </c>
      <c r="C248" s="34" t="s">
        <v>8</v>
      </c>
      <c r="D248" s="34" t="s">
        <v>14</v>
      </c>
      <c r="E248" s="37">
        <v>44989</v>
      </c>
      <c r="F248" s="38">
        <v>5020</v>
      </c>
      <c r="G248" s="38">
        <v>905.24590000000001</v>
      </c>
      <c r="H248" s="38">
        <v>4114.7541000000001</v>
      </c>
      <c r="I248" s="38">
        <v>40</v>
      </c>
      <c r="J248" s="38" t="str">
        <f t="shared" si="3"/>
        <v>PAGATA</v>
      </c>
    </row>
    <row r="249" spans="1:10" x14ac:dyDescent="0.25">
      <c r="A249" s="35">
        <v>248</v>
      </c>
      <c r="B249" s="36">
        <v>44940</v>
      </c>
      <c r="C249" s="34" t="s">
        <v>21</v>
      </c>
      <c r="D249" s="34" t="s">
        <v>14</v>
      </c>
      <c r="E249" s="37">
        <v>45000</v>
      </c>
      <c r="F249" s="38">
        <v>5040</v>
      </c>
      <c r="G249" s="38">
        <v>908.85249999999996</v>
      </c>
      <c r="H249" s="38">
        <v>4131.1475</v>
      </c>
      <c r="I249" s="38">
        <v>40</v>
      </c>
      <c r="J249" s="38" t="str">
        <f t="shared" si="3"/>
        <v>PAGATA</v>
      </c>
    </row>
    <row r="250" spans="1:10" x14ac:dyDescent="0.25">
      <c r="A250" s="35">
        <v>249</v>
      </c>
      <c r="B250" s="36">
        <v>44940</v>
      </c>
      <c r="C250" s="34" t="s">
        <v>21</v>
      </c>
      <c r="D250" s="34" t="s">
        <v>14</v>
      </c>
      <c r="E250" s="37">
        <v>45000</v>
      </c>
      <c r="F250" s="38">
        <v>5060</v>
      </c>
      <c r="G250" s="38">
        <v>912.45899999999995</v>
      </c>
      <c r="H250" s="38">
        <v>4147.5410000000002</v>
      </c>
      <c r="I250" s="38">
        <v>40</v>
      </c>
      <c r="J250" s="38" t="str">
        <f t="shared" si="3"/>
        <v>PAGATA</v>
      </c>
    </row>
    <row r="251" spans="1:10" x14ac:dyDescent="0.25">
      <c r="A251" s="35">
        <v>250</v>
      </c>
      <c r="B251" s="36">
        <v>44936</v>
      </c>
      <c r="C251" s="34" t="s">
        <v>8</v>
      </c>
      <c r="D251" s="34" t="s">
        <v>12</v>
      </c>
      <c r="E251" s="37">
        <v>44996</v>
      </c>
      <c r="F251" s="38">
        <v>5080</v>
      </c>
      <c r="G251" s="38">
        <v>916.06560000000002</v>
      </c>
      <c r="H251" s="38">
        <v>4163.9344000000001</v>
      </c>
      <c r="I251" s="38">
        <v>15</v>
      </c>
      <c r="J251" s="38" t="str">
        <f t="shared" si="3"/>
        <v>PAGATA</v>
      </c>
    </row>
    <row r="252" spans="1:10" x14ac:dyDescent="0.25">
      <c r="A252" s="35">
        <v>251</v>
      </c>
      <c r="B252" s="36">
        <v>44941</v>
      </c>
      <c r="C252" s="34" t="s">
        <v>4</v>
      </c>
      <c r="D252" s="34" t="s">
        <v>13</v>
      </c>
      <c r="E252" s="37">
        <v>45001</v>
      </c>
      <c r="F252" s="38">
        <v>5100</v>
      </c>
      <c r="G252" s="38">
        <v>919.6721</v>
      </c>
      <c r="H252" s="38">
        <v>4180.3279000000002</v>
      </c>
      <c r="I252" s="38">
        <v>20</v>
      </c>
      <c r="J252" s="38" t="str">
        <f t="shared" si="3"/>
        <v>PAGATA</v>
      </c>
    </row>
    <row r="253" spans="1:10" x14ac:dyDescent="0.25">
      <c r="A253" s="35">
        <v>252</v>
      </c>
      <c r="B253" s="36">
        <v>44932</v>
      </c>
      <c r="C253" s="34" t="s">
        <v>5</v>
      </c>
      <c r="D253" s="34" t="s">
        <v>13</v>
      </c>
      <c r="E253" s="37">
        <v>44992</v>
      </c>
      <c r="F253" s="38">
        <v>5120</v>
      </c>
      <c r="G253" s="38">
        <v>923.27869999999996</v>
      </c>
      <c r="H253" s="38">
        <v>4196.7213000000002</v>
      </c>
      <c r="I253" s="38">
        <v>20</v>
      </c>
      <c r="J253" s="38" t="str">
        <f t="shared" si="3"/>
        <v>PAGATA</v>
      </c>
    </row>
    <row r="254" spans="1:10" x14ac:dyDescent="0.25">
      <c r="A254" s="35">
        <v>253</v>
      </c>
      <c r="B254" s="36">
        <v>44931</v>
      </c>
      <c r="C254" s="34" t="s">
        <v>8</v>
      </c>
      <c r="D254" s="34" t="s">
        <v>12</v>
      </c>
      <c r="E254" s="37">
        <v>44991</v>
      </c>
      <c r="F254" s="38">
        <v>5140</v>
      </c>
      <c r="G254" s="38">
        <v>926.88520000000005</v>
      </c>
      <c r="H254" s="38">
        <v>4213.1148000000003</v>
      </c>
      <c r="I254" s="38">
        <v>15</v>
      </c>
      <c r="J254" s="38" t="str">
        <f t="shared" si="3"/>
        <v>PAGATA</v>
      </c>
    </row>
    <row r="255" spans="1:10" x14ac:dyDescent="0.25">
      <c r="A255" s="35">
        <v>254</v>
      </c>
      <c r="B255" s="36">
        <v>44940</v>
      </c>
      <c r="C255" s="34" t="s">
        <v>21</v>
      </c>
      <c r="D255" s="34" t="s">
        <v>13</v>
      </c>
      <c r="E255" s="37">
        <v>45000</v>
      </c>
      <c r="F255" s="38">
        <v>5160</v>
      </c>
      <c r="G255" s="38">
        <v>930.49180000000001</v>
      </c>
      <c r="H255" s="38">
        <v>4229.5082000000002</v>
      </c>
      <c r="I255" s="38">
        <v>20</v>
      </c>
      <c r="J255" s="38" t="str">
        <f t="shared" si="3"/>
        <v>PAGATA</v>
      </c>
    </row>
    <row r="256" spans="1:10" x14ac:dyDescent="0.25">
      <c r="A256" s="35">
        <v>255</v>
      </c>
      <c r="B256" s="36">
        <v>44933</v>
      </c>
      <c r="C256" s="34" t="s">
        <v>10</v>
      </c>
      <c r="D256" s="34" t="s">
        <v>14</v>
      </c>
      <c r="E256" s="37">
        <v>44993</v>
      </c>
      <c r="F256" s="38">
        <v>5180</v>
      </c>
      <c r="G256" s="38">
        <v>934.09839999999997</v>
      </c>
      <c r="H256" s="38">
        <v>4245.9016000000001</v>
      </c>
      <c r="I256" s="38">
        <v>40</v>
      </c>
      <c r="J256" s="38" t="str">
        <f t="shared" si="3"/>
        <v>PAGATA</v>
      </c>
    </row>
    <row r="257" spans="1:10" x14ac:dyDescent="0.25">
      <c r="A257" s="35">
        <v>256</v>
      </c>
      <c r="B257" s="36">
        <v>44940</v>
      </c>
      <c r="C257" s="34" t="s">
        <v>3</v>
      </c>
      <c r="D257" s="34" t="s">
        <v>15</v>
      </c>
      <c r="E257" s="37">
        <v>45000</v>
      </c>
      <c r="F257" s="38">
        <v>5200</v>
      </c>
      <c r="G257" s="38">
        <v>937.70489999999995</v>
      </c>
      <c r="H257" s="38">
        <v>4262.2951000000003</v>
      </c>
      <c r="I257" s="38">
        <v>30</v>
      </c>
      <c r="J257" s="38" t="str">
        <f t="shared" si="3"/>
        <v>PAGATA</v>
      </c>
    </row>
    <row r="258" spans="1:10" x14ac:dyDescent="0.25">
      <c r="A258" s="35">
        <v>257</v>
      </c>
      <c r="B258" s="36">
        <v>44940</v>
      </c>
      <c r="C258" s="34" t="s">
        <v>4</v>
      </c>
      <c r="D258" s="34" t="s">
        <v>13</v>
      </c>
      <c r="E258" s="37">
        <v>45000</v>
      </c>
      <c r="F258" s="38">
        <v>5220</v>
      </c>
      <c r="G258" s="38">
        <v>941.31150000000002</v>
      </c>
      <c r="H258" s="38">
        <v>4278.6885000000002</v>
      </c>
      <c r="I258" s="38">
        <v>20</v>
      </c>
      <c r="J258" s="38" t="str">
        <f t="shared" ref="J258:J321" si="4">IF(E258-B258&gt;60,"DA PAGARE","PAGATA")</f>
        <v>PAGATA</v>
      </c>
    </row>
    <row r="259" spans="1:10" x14ac:dyDescent="0.25">
      <c r="A259" s="35">
        <v>258</v>
      </c>
      <c r="B259" s="36">
        <v>44940</v>
      </c>
      <c r="C259" s="34" t="s">
        <v>5</v>
      </c>
      <c r="D259" s="34" t="s">
        <v>13</v>
      </c>
      <c r="E259" s="37">
        <v>45000</v>
      </c>
      <c r="F259" s="38">
        <v>5240</v>
      </c>
      <c r="G259" s="38">
        <v>944.91800000000001</v>
      </c>
      <c r="H259" s="38">
        <v>4295.0820000000003</v>
      </c>
      <c r="I259" s="38">
        <v>20</v>
      </c>
      <c r="J259" s="38" t="str">
        <f t="shared" si="4"/>
        <v>PAGATA</v>
      </c>
    </row>
    <row r="260" spans="1:10" x14ac:dyDescent="0.25">
      <c r="A260" s="35">
        <v>259</v>
      </c>
      <c r="B260" s="36">
        <v>44930</v>
      </c>
      <c r="C260" s="34" t="s">
        <v>6</v>
      </c>
      <c r="D260" s="34" t="s">
        <v>15</v>
      </c>
      <c r="E260" s="37">
        <v>44990</v>
      </c>
      <c r="F260" s="38">
        <v>5260</v>
      </c>
      <c r="G260" s="38">
        <v>948.52459999999996</v>
      </c>
      <c r="H260" s="38">
        <v>4311.4754000000003</v>
      </c>
      <c r="I260" s="38">
        <v>30</v>
      </c>
      <c r="J260" s="38" t="str">
        <f t="shared" si="4"/>
        <v>PAGATA</v>
      </c>
    </row>
    <row r="261" spans="1:10" x14ac:dyDescent="0.25">
      <c r="A261" s="35">
        <v>260</v>
      </c>
      <c r="B261" s="36">
        <v>44932</v>
      </c>
      <c r="C261" s="34" t="s">
        <v>3</v>
      </c>
      <c r="D261" s="34" t="s">
        <v>12</v>
      </c>
      <c r="E261" s="37">
        <v>44992</v>
      </c>
      <c r="F261" s="38">
        <v>5280</v>
      </c>
      <c r="G261" s="38">
        <v>952.13109999999995</v>
      </c>
      <c r="H261" s="38">
        <v>4327.8689000000004</v>
      </c>
      <c r="I261" s="38">
        <v>15</v>
      </c>
      <c r="J261" s="38" t="str">
        <f t="shared" si="4"/>
        <v>PAGATA</v>
      </c>
    </row>
    <row r="262" spans="1:10" x14ac:dyDescent="0.25">
      <c r="A262" s="35">
        <v>261</v>
      </c>
      <c r="B262" s="36">
        <v>44937</v>
      </c>
      <c r="C262" s="34" t="s">
        <v>7</v>
      </c>
      <c r="D262" s="34" t="s">
        <v>14</v>
      </c>
      <c r="E262" s="37">
        <v>44997</v>
      </c>
      <c r="F262" s="38">
        <v>5300</v>
      </c>
      <c r="G262" s="38">
        <v>955.73770000000002</v>
      </c>
      <c r="H262" s="38">
        <v>4344.2623000000003</v>
      </c>
      <c r="I262" s="38">
        <v>40</v>
      </c>
      <c r="J262" s="38" t="str">
        <f t="shared" si="4"/>
        <v>PAGATA</v>
      </c>
    </row>
    <row r="263" spans="1:10" x14ac:dyDescent="0.25">
      <c r="A263" s="35">
        <v>262</v>
      </c>
      <c r="B263" s="36">
        <v>44938</v>
      </c>
      <c r="C263" s="34" t="s">
        <v>3</v>
      </c>
      <c r="D263" s="34" t="s">
        <v>14</v>
      </c>
      <c r="E263" s="37">
        <v>44998</v>
      </c>
      <c r="F263" s="38">
        <v>5320</v>
      </c>
      <c r="G263" s="38">
        <v>959.34429999999998</v>
      </c>
      <c r="H263" s="38">
        <v>4360.6557000000003</v>
      </c>
      <c r="I263" s="38">
        <v>40</v>
      </c>
      <c r="J263" s="38" t="str">
        <f t="shared" si="4"/>
        <v>PAGATA</v>
      </c>
    </row>
    <row r="264" spans="1:10" x14ac:dyDescent="0.25">
      <c r="A264" s="35">
        <v>263</v>
      </c>
      <c r="B264" s="36">
        <v>44937</v>
      </c>
      <c r="C264" s="34" t="s">
        <v>6</v>
      </c>
      <c r="D264" s="34" t="s">
        <v>14</v>
      </c>
      <c r="E264" s="37">
        <v>44997</v>
      </c>
      <c r="F264" s="38">
        <v>5340</v>
      </c>
      <c r="G264" s="38">
        <v>962.95079999999996</v>
      </c>
      <c r="H264" s="38">
        <v>4377.0492000000004</v>
      </c>
      <c r="I264" s="38">
        <v>40</v>
      </c>
      <c r="J264" s="38" t="str">
        <f t="shared" si="4"/>
        <v>PAGATA</v>
      </c>
    </row>
    <row r="265" spans="1:10" x14ac:dyDescent="0.25">
      <c r="A265" s="35">
        <v>264</v>
      </c>
      <c r="B265" s="36">
        <v>44932</v>
      </c>
      <c r="C265" s="34" t="s">
        <v>8</v>
      </c>
      <c r="D265" s="34" t="s">
        <v>12</v>
      </c>
      <c r="E265" s="37">
        <v>44992</v>
      </c>
      <c r="F265" s="38">
        <v>5360</v>
      </c>
      <c r="G265" s="38">
        <v>966.55740000000003</v>
      </c>
      <c r="H265" s="38">
        <v>4393.4426000000003</v>
      </c>
      <c r="I265" s="38">
        <v>15</v>
      </c>
      <c r="J265" s="38" t="str">
        <f t="shared" si="4"/>
        <v>PAGATA</v>
      </c>
    </row>
    <row r="266" spans="1:10" x14ac:dyDescent="0.25">
      <c r="A266" s="35">
        <v>265</v>
      </c>
      <c r="B266" s="36">
        <v>44929</v>
      </c>
      <c r="C266" s="34" t="s">
        <v>21</v>
      </c>
      <c r="D266" s="34" t="s">
        <v>13</v>
      </c>
      <c r="E266" s="37">
        <v>44989</v>
      </c>
      <c r="F266" s="38">
        <v>5380</v>
      </c>
      <c r="G266" s="38">
        <v>970.16390000000001</v>
      </c>
      <c r="H266" s="38">
        <v>4409.8361000000004</v>
      </c>
      <c r="I266" s="38">
        <v>20</v>
      </c>
      <c r="J266" s="38" t="str">
        <f t="shared" si="4"/>
        <v>PAGATA</v>
      </c>
    </row>
    <row r="267" spans="1:10" x14ac:dyDescent="0.25">
      <c r="A267" s="35">
        <v>266</v>
      </c>
      <c r="B267" s="36">
        <v>44935</v>
      </c>
      <c r="C267" s="34" t="s">
        <v>21</v>
      </c>
      <c r="D267" s="34" t="s">
        <v>13</v>
      </c>
      <c r="E267" s="37">
        <v>44995</v>
      </c>
      <c r="F267" s="38">
        <v>5400</v>
      </c>
      <c r="G267" s="38">
        <v>973.77049999999997</v>
      </c>
      <c r="H267" s="38">
        <v>4426.2295000000004</v>
      </c>
      <c r="I267" s="38">
        <v>20</v>
      </c>
      <c r="J267" s="38" t="str">
        <f t="shared" si="4"/>
        <v>PAGATA</v>
      </c>
    </row>
    <row r="268" spans="1:10" x14ac:dyDescent="0.25">
      <c r="A268" s="35">
        <v>267</v>
      </c>
      <c r="B268" s="36">
        <v>44932</v>
      </c>
      <c r="C268" s="34" t="s">
        <v>8</v>
      </c>
      <c r="D268" s="34" t="s">
        <v>12</v>
      </c>
      <c r="E268" s="37">
        <v>44992</v>
      </c>
      <c r="F268" s="38">
        <v>5420</v>
      </c>
      <c r="G268" s="38">
        <v>977.37699999999995</v>
      </c>
      <c r="H268" s="38">
        <v>4442.6229999999996</v>
      </c>
      <c r="I268" s="38">
        <v>15</v>
      </c>
      <c r="J268" s="38" t="str">
        <f t="shared" si="4"/>
        <v>PAGATA</v>
      </c>
    </row>
    <row r="269" spans="1:10" x14ac:dyDescent="0.25">
      <c r="A269" s="35">
        <v>268</v>
      </c>
      <c r="B269" s="36">
        <v>44935</v>
      </c>
      <c r="C269" s="34" t="s">
        <v>4</v>
      </c>
      <c r="D269" s="34" t="s">
        <v>13</v>
      </c>
      <c r="E269" s="37">
        <v>44995</v>
      </c>
      <c r="F269" s="38">
        <v>5440</v>
      </c>
      <c r="G269" s="38">
        <v>980.98360000000002</v>
      </c>
      <c r="H269" s="38">
        <v>4459.0164000000004</v>
      </c>
      <c r="I269" s="38">
        <v>20</v>
      </c>
      <c r="J269" s="38" t="str">
        <f t="shared" si="4"/>
        <v>PAGATA</v>
      </c>
    </row>
    <row r="270" spans="1:10" x14ac:dyDescent="0.25">
      <c r="A270" s="35">
        <v>269</v>
      </c>
      <c r="B270" s="36">
        <v>44933</v>
      </c>
      <c r="C270" s="34" t="s">
        <v>5</v>
      </c>
      <c r="D270" s="34" t="s">
        <v>14</v>
      </c>
      <c r="E270" s="37">
        <v>44993</v>
      </c>
      <c r="F270" s="38">
        <v>5460</v>
      </c>
      <c r="G270" s="38">
        <v>984.59019999999998</v>
      </c>
      <c r="H270" s="38">
        <v>4475.4098000000004</v>
      </c>
      <c r="I270" s="38">
        <v>40</v>
      </c>
      <c r="J270" s="38" t="str">
        <f t="shared" si="4"/>
        <v>PAGATA</v>
      </c>
    </row>
    <row r="271" spans="1:10" x14ac:dyDescent="0.25">
      <c r="A271" s="35">
        <v>270</v>
      </c>
      <c r="B271" s="36">
        <v>44941</v>
      </c>
      <c r="C271" s="34" t="s">
        <v>8</v>
      </c>
      <c r="D271" s="34" t="s">
        <v>15</v>
      </c>
      <c r="E271" s="37">
        <v>45001</v>
      </c>
      <c r="F271" s="38">
        <v>5480</v>
      </c>
      <c r="G271" s="38">
        <v>988.19669999999996</v>
      </c>
      <c r="H271" s="38">
        <v>4491.8032999999996</v>
      </c>
      <c r="I271" s="38">
        <v>30</v>
      </c>
      <c r="J271" s="38" t="str">
        <f t="shared" si="4"/>
        <v>PAGATA</v>
      </c>
    </row>
    <row r="272" spans="1:10" x14ac:dyDescent="0.25">
      <c r="A272" s="35">
        <v>271</v>
      </c>
      <c r="B272" s="36">
        <v>44943</v>
      </c>
      <c r="C272" s="34" t="s">
        <v>21</v>
      </c>
      <c r="D272" s="34" t="s">
        <v>13</v>
      </c>
      <c r="E272" s="37">
        <v>45003</v>
      </c>
      <c r="F272" s="38">
        <v>5500</v>
      </c>
      <c r="G272" s="38">
        <v>991.80330000000004</v>
      </c>
      <c r="H272" s="38">
        <v>4508.1967000000004</v>
      </c>
      <c r="I272" s="38">
        <v>20</v>
      </c>
      <c r="J272" s="38" t="str">
        <f t="shared" si="4"/>
        <v>PAGATA</v>
      </c>
    </row>
    <row r="273" spans="1:10" x14ac:dyDescent="0.25">
      <c r="A273" s="35">
        <v>272</v>
      </c>
      <c r="B273" s="36">
        <v>44931</v>
      </c>
      <c r="C273" s="34" t="s">
        <v>10</v>
      </c>
      <c r="D273" s="34" t="s">
        <v>13</v>
      </c>
      <c r="E273" s="37">
        <v>44991</v>
      </c>
      <c r="F273" s="38">
        <v>5520</v>
      </c>
      <c r="G273" s="38">
        <v>995.40980000000002</v>
      </c>
      <c r="H273" s="38">
        <v>4524.5901999999996</v>
      </c>
      <c r="I273" s="38">
        <v>20</v>
      </c>
      <c r="J273" s="38" t="str">
        <f t="shared" si="4"/>
        <v>PAGATA</v>
      </c>
    </row>
    <row r="274" spans="1:10" x14ac:dyDescent="0.25">
      <c r="A274" s="35">
        <v>273</v>
      </c>
      <c r="B274" s="36">
        <v>44938</v>
      </c>
      <c r="C274" s="34" t="s">
        <v>3</v>
      </c>
      <c r="D274" s="34" t="s">
        <v>15</v>
      </c>
      <c r="E274" s="37">
        <v>44998</v>
      </c>
      <c r="F274" s="38">
        <v>5540</v>
      </c>
      <c r="G274" s="38">
        <v>999.01639999999998</v>
      </c>
      <c r="H274" s="38">
        <v>4540.9835999999996</v>
      </c>
      <c r="I274" s="38">
        <v>30</v>
      </c>
      <c r="J274" s="38" t="str">
        <f t="shared" si="4"/>
        <v>PAGATA</v>
      </c>
    </row>
    <row r="275" spans="1:10" x14ac:dyDescent="0.25">
      <c r="A275" s="35">
        <v>274</v>
      </c>
      <c r="B275" s="36">
        <v>44928</v>
      </c>
      <c r="C275" s="34" t="s">
        <v>4</v>
      </c>
      <c r="D275" s="34" t="s">
        <v>12</v>
      </c>
      <c r="E275" s="37">
        <v>44988</v>
      </c>
      <c r="F275" s="38">
        <v>5560</v>
      </c>
      <c r="G275" s="38">
        <v>1002.623</v>
      </c>
      <c r="H275" s="38">
        <v>4557.3770000000004</v>
      </c>
      <c r="I275" s="38">
        <v>15</v>
      </c>
      <c r="J275" s="38" t="str">
        <f t="shared" si="4"/>
        <v>PAGATA</v>
      </c>
    </row>
    <row r="276" spans="1:10" x14ac:dyDescent="0.25">
      <c r="A276" s="35">
        <v>275</v>
      </c>
      <c r="B276" s="36">
        <v>44928</v>
      </c>
      <c r="C276" s="34" t="s">
        <v>5</v>
      </c>
      <c r="D276" s="34" t="s">
        <v>14</v>
      </c>
      <c r="E276" s="37">
        <v>44988</v>
      </c>
      <c r="F276" s="38">
        <v>5580</v>
      </c>
      <c r="G276" s="38">
        <v>1006.2295</v>
      </c>
      <c r="H276" s="38">
        <v>4573.7704999999996</v>
      </c>
      <c r="I276" s="38">
        <v>40</v>
      </c>
      <c r="J276" s="38" t="str">
        <f t="shared" si="4"/>
        <v>PAGATA</v>
      </c>
    </row>
    <row r="277" spans="1:10" x14ac:dyDescent="0.25">
      <c r="A277" s="35">
        <v>276</v>
      </c>
      <c r="B277" s="36">
        <v>44933</v>
      </c>
      <c r="C277" s="34" t="s">
        <v>6</v>
      </c>
      <c r="D277" s="34" t="s">
        <v>14</v>
      </c>
      <c r="E277" s="37">
        <v>44993</v>
      </c>
      <c r="F277" s="38">
        <v>5600</v>
      </c>
      <c r="G277" s="38">
        <v>1009.8361</v>
      </c>
      <c r="H277" s="38">
        <v>4590.1638999999996</v>
      </c>
      <c r="I277" s="38">
        <v>40</v>
      </c>
      <c r="J277" s="38" t="str">
        <f t="shared" si="4"/>
        <v>PAGATA</v>
      </c>
    </row>
    <row r="278" spans="1:10" x14ac:dyDescent="0.25">
      <c r="A278" s="35">
        <v>277</v>
      </c>
      <c r="B278" s="36">
        <v>44939</v>
      </c>
      <c r="C278" s="34" t="s">
        <v>3</v>
      </c>
      <c r="D278" s="34" t="s">
        <v>14</v>
      </c>
      <c r="E278" s="37">
        <v>44999</v>
      </c>
      <c r="F278" s="38">
        <v>5620</v>
      </c>
      <c r="G278" s="38">
        <v>1013.4426</v>
      </c>
      <c r="H278" s="38">
        <v>4606.5573999999997</v>
      </c>
      <c r="I278" s="38">
        <v>40</v>
      </c>
      <c r="J278" s="38" t="str">
        <f t="shared" si="4"/>
        <v>PAGATA</v>
      </c>
    </row>
    <row r="279" spans="1:10" x14ac:dyDescent="0.25">
      <c r="A279" s="35">
        <v>278</v>
      </c>
      <c r="B279" s="36">
        <v>44935</v>
      </c>
      <c r="C279" s="34" t="s">
        <v>7</v>
      </c>
      <c r="D279" s="34" t="s">
        <v>12</v>
      </c>
      <c r="E279" s="37">
        <v>44995</v>
      </c>
      <c r="F279" s="38">
        <v>5640</v>
      </c>
      <c r="G279" s="38">
        <v>1017.0492</v>
      </c>
      <c r="H279" s="38">
        <v>4622.9507999999996</v>
      </c>
      <c r="I279" s="38">
        <v>15</v>
      </c>
      <c r="J279" s="38" t="str">
        <f t="shared" si="4"/>
        <v>PAGATA</v>
      </c>
    </row>
    <row r="280" spans="1:10" x14ac:dyDescent="0.25">
      <c r="A280" s="35">
        <v>279</v>
      </c>
      <c r="B280" s="36">
        <v>44942</v>
      </c>
      <c r="C280" s="34" t="s">
        <v>3</v>
      </c>
      <c r="D280" s="34" t="s">
        <v>13</v>
      </c>
      <c r="E280" s="37">
        <v>45002</v>
      </c>
      <c r="F280" s="38">
        <v>5660</v>
      </c>
      <c r="G280" s="38">
        <v>1020.6557</v>
      </c>
      <c r="H280" s="38">
        <v>4639.3442999999997</v>
      </c>
      <c r="I280" s="38">
        <v>20</v>
      </c>
      <c r="J280" s="38" t="str">
        <f t="shared" si="4"/>
        <v>PAGATA</v>
      </c>
    </row>
    <row r="281" spans="1:10" x14ac:dyDescent="0.25">
      <c r="A281" s="35">
        <v>280</v>
      </c>
      <c r="B281" s="36">
        <v>44935</v>
      </c>
      <c r="C281" s="34" t="s">
        <v>6</v>
      </c>
      <c r="D281" s="34" t="s">
        <v>13</v>
      </c>
      <c r="E281" s="37">
        <v>44995</v>
      </c>
      <c r="F281" s="38">
        <v>5680</v>
      </c>
      <c r="G281" s="38">
        <v>1024.2623000000001</v>
      </c>
      <c r="H281" s="38">
        <v>4655.7376999999997</v>
      </c>
      <c r="I281" s="38">
        <v>20</v>
      </c>
      <c r="J281" s="38" t="str">
        <f t="shared" si="4"/>
        <v>PAGATA</v>
      </c>
    </row>
    <row r="282" spans="1:10" x14ac:dyDescent="0.25">
      <c r="A282" s="35">
        <v>281</v>
      </c>
      <c r="B282" s="36">
        <v>44927</v>
      </c>
      <c r="C282" s="34" t="s">
        <v>8</v>
      </c>
      <c r="D282" s="34" t="s">
        <v>12</v>
      </c>
      <c r="E282" s="37">
        <v>44987</v>
      </c>
      <c r="F282" s="38">
        <v>5700</v>
      </c>
      <c r="G282" s="38">
        <v>1027.8688999999999</v>
      </c>
      <c r="H282" s="38">
        <v>4672.1310999999996</v>
      </c>
      <c r="I282" s="38">
        <v>15</v>
      </c>
      <c r="J282" s="38" t="str">
        <f t="shared" si="4"/>
        <v>PAGATA</v>
      </c>
    </row>
    <row r="283" spans="1:10" x14ac:dyDescent="0.25">
      <c r="A283" s="35">
        <v>282</v>
      </c>
      <c r="B283" s="36">
        <v>44930</v>
      </c>
      <c r="C283" s="34" t="s">
        <v>21</v>
      </c>
      <c r="D283" s="34" t="s">
        <v>13</v>
      </c>
      <c r="E283" s="37">
        <v>44990</v>
      </c>
      <c r="F283" s="38">
        <v>5720</v>
      </c>
      <c r="G283" s="38">
        <v>1031.4754</v>
      </c>
      <c r="H283" s="38">
        <v>4688.5245999999997</v>
      </c>
      <c r="I283" s="38">
        <v>20</v>
      </c>
      <c r="J283" s="38" t="str">
        <f t="shared" si="4"/>
        <v>PAGATA</v>
      </c>
    </row>
    <row r="284" spans="1:10" x14ac:dyDescent="0.25">
      <c r="A284" s="35">
        <v>283</v>
      </c>
      <c r="B284" s="36">
        <v>44939</v>
      </c>
      <c r="C284" s="34" t="s">
        <v>21</v>
      </c>
      <c r="D284" s="34" t="s">
        <v>14</v>
      </c>
      <c r="E284" s="37">
        <v>44999</v>
      </c>
      <c r="F284" s="38">
        <v>5740</v>
      </c>
      <c r="G284" s="38">
        <v>1035.0820000000001</v>
      </c>
      <c r="H284" s="38">
        <v>4704.9179999999997</v>
      </c>
      <c r="I284" s="38">
        <v>40</v>
      </c>
      <c r="J284" s="38" t="str">
        <f t="shared" si="4"/>
        <v>PAGATA</v>
      </c>
    </row>
    <row r="285" spans="1:10" x14ac:dyDescent="0.25">
      <c r="A285" s="35">
        <v>284</v>
      </c>
      <c r="B285" s="36">
        <v>44930</v>
      </c>
      <c r="C285" s="34" t="s">
        <v>8</v>
      </c>
      <c r="D285" s="34" t="s">
        <v>15</v>
      </c>
      <c r="E285" s="37">
        <v>44990</v>
      </c>
      <c r="F285" s="38">
        <v>5760</v>
      </c>
      <c r="G285" s="38">
        <v>1038.6885</v>
      </c>
      <c r="H285" s="38">
        <v>4721.3114999999998</v>
      </c>
      <c r="I285" s="38">
        <v>30</v>
      </c>
      <c r="J285" s="38" t="str">
        <f t="shared" si="4"/>
        <v>PAGATA</v>
      </c>
    </row>
    <row r="286" spans="1:10" x14ac:dyDescent="0.25">
      <c r="A286" s="35">
        <v>285</v>
      </c>
      <c r="B286" s="36">
        <v>44940</v>
      </c>
      <c r="C286" s="34" t="s">
        <v>4</v>
      </c>
      <c r="D286" s="34" t="s">
        <v>13</v>
      </c>
      <c r="E286" s="37">
        <v>45000</v>
      </c>
      <c r="F286" s="38">
        <v>5780</v>
      </c>
      <c r="G286" s="38">
        <v>1042.2951</v>
      </c>
      <c r="H286" s="38">
        <v>4737.7048999999997</v>
      </c>
      <c r="I286" s="38">
        <v>20</v>
      </c>
      <c r="J286" s="38" t="str">
        <f t="shared" si="4"/>
        <v>PAGATA</v>
      </c>
    </row>
    <row r="287" spans="1:10" x14ac:dyDescent="0.25">
      <c r="A287" s="35">
        <v>286</v>
      </c>
      <c r="B287" s="36">
        <v>44934</v>
      </c>
      <c r="C287" s="34" t="s">
        <v>5</v>
      </c>
      <c r="D287" s="34" t="s">
        <v>13</v>
      </c>
      <c r="E287" s="37">
        <v>44994</v>
      </c>
      <c r="F287" s="38">
        <v>5800</v>
      </c>
      <c r="G287" s="38">
        <v>1045.9015999999999</v>
      </c>
      <c r="H287" s="38">
        <v>4754.0983999999999</v>
      </c>
      <c r="I287" s="38">
        <v>20</v>
      </c>
      <c r="J287" s="38" t="str">
        <f t="shared" si="4"/>
        <v>PAGATA</v>
      </c>
    </row>
    <row r="288" spans="1:10" x14ac:dyDescent="0.25">
      <c r="A288" s="35">
        <v>287</v>
      </c>
      <c r="B288" s="36">
        <v>44939</v>
      </c>
      <c r="C288" s="34" t="s">
        <v>8</v>
      </c>
      <c r="D288" s="34" t="s">
        <v>15</v>
      </c>
      <c r="E288" s="37">
        <v>44999</v>
      </c>
      <c r="F288" s="38">
        <v>5820</v>
      </c>
      <c r="G288" s="38">
        <v>1049.5082</v>
      </c>
      <c r="H288" s="38">
        <v>4770.4917999999998</v>
      </c>
      <c r="I288" s="38">
        <v>30</v>
      </c>
      <c r="J288" s="38" t="str">
        <f t="shared" si="4"/>
        <v>PAGATA</v>
      </c>
    </row>
    <row r="289" spans="1:10" x14ac:dyDescent="0.25">
      <c r="A289" s="35">
        <v>288</v>
      </c>
      <c r="B289" s="36">
        <v>44939</v>
      </c>
      <c r="C289" s="34" t="s">
        <v>21</v>
      </c>
      <c r="D289" s="34" t="s">
        <v>12</v>
      </c>
      <c r="E289" s="37">
        <v>44999</v>
      </c>
      <c r="F289" s="38">
        <v>5840</v>
      </c>
      <c r="G289" s="38">
        <v>1053.1148000000001</v>
      </c>
      <c r="H289" s="38">
        <v>4786.8851999999997</v>
      </c>
      <c r="I289" s="38">
        <v>15</v>
      </c>
      <c r="J289" s="38" t="str">
        <f t="shared" si="4"/>
        <v>PAGATA</v>
      </c>
    </row>
    <row r="290" spans="1:10" x14ac:dyDescent="0.25">
      <c r="A290" s="35">
        <v>289</v>
      </c>
      <c r="B290" s="36">
        <v>44934</v>
      </c>
      <c r="C290" s="34" t="s">
        <v>10</v>
      </c>
      <c r="D290" s="34" t="s">
        <v>14</v>
      </c>
      <c r="E290" s="37">
        <v>44994</v>
      </c>
      <c r="F290" s="38">
        <v>5860</v>
      </c>
      <c r="G290" s="38">
        <v>1056.7212999999999</v>
      </c>
      <c r="H290" s="38">
        <v>4803.2786999999998</v>
      </c>
      <c r="I290" s="38">
        <v>40</v>
      </c>
      <c r="J290" s="38" t="str">
        <f t="shared" si="4"/>
        <v>PAGATA</v>
      </c>
    </row>
    <row r="291" spans="1:10" x14ac:dyDescent="0.25">
      <c r="A291" s="35">
        <v>290</v>
      </c>
      <c r="B291" s="36">
        <v>44936</v>
      </c>
      <c r="C291" s="34" t="s">
        <v>3</v>
      </c>
      <c r="D291" s="34" t="s">
        <v>14</v>
      </c>
      <c r="E291" s="37">
        <v>44996</v>
      </c>
      <c r="F291" s="38">
        <v>5880</v>
      </c>
      <c r="G291" s="38">
        <v>1060.3279</v>
      </c>
      <c r="H291" s="38">
        <v>4819.6720999999998</v>
      </c>
      <c r="I291" s="38">
        <v>40</v>
      </c>
      <c r="J291" s="38" t="str">
        <f t="shared" si="4"/>
        <v>PAGATA</v>
      </c>
    </row>
    <row r="292" spans="1:10" x14ac:dyDescent="0.25">
      <c r="A292" s="35">
        <v>291</v>
      </c>
      <c r="B292" s="36">
        <v>44937</v>
      </c>
      <c r="C292" s="34" t="s">
        <v>4</v>
      </c>
      <c r="D292" s="34" t="s">
        <v>14</v>
      </c>
      <c r="E292" s="37">
        <v>44997</v>
      </c>
      <c r="F292" s="38">
        <v>5900</v>
      </c>
      <c r="G292" s="38">
        <v>1063.9344000000001</v>
      </c>
      <c r="H292" s="38">
        <v>4836.0655999999999</v>
      </c>
      <c r="I292" s="38">
        <v>40</v>
      </c>
      <c r="J292" s="38" t="str">
        <f t="shared" si="4"/>
        <v>PAGATA</v>
      </c>
    </row>
    <row r="293" spans="1:10" x14ac:dyDescent="0.25">
      <c r="A293" s="35">
        <v>292</v>
      </c>
      <c r="B293" s="36">
        <v>44941</v>
      </c>
      <c r="C293" s="34" t="s">
        <v>5</v>
      </c>
      <c r="D293" s="34" t="s">
        <v>12</v>
      </c>
      <c r="E293" s="37">
        <v>45001</v>
      </c>
      <c r="F293" s="38">
        <v>5920</v>
      </c>
      <c r="G293" s="38">
        <v>1067.5409999999999</v>
      </c>
      <c r="H293" s="38">
        <v>4852.4589999999998</v>
      </c>
      <c r="I293" s="38">
        <v>15</v>
      </c>
      <c r="J293" s="38" t="str">
        <f t="shared" si="4"/>
        <v>PAGATA</v>
      </c>
    </row>
    <row r="294" spans="1:10" x14ac:dyDescent="0.25">
      <c r="A294" s="35">
        <v>293</v>
      </c>
      <c r="B294" s="36">
        <v>44940</v>
      </c>
      <c r="C294" s="34" t="s">
        <v>6</v>
      </c>
      <c r="D294" s="34" t="s">
        <v>13</v>
      </c>
      <c r="E294" s="37">
        <v>45000</v>
      </c>
      <c r="F294" s="38">
        <v>5940</v>
      </c>
      <c r="G294" s="38">
        <v>1071.1475</v>
      </c>
      <c r="H294" s="38">
        <v>4868.8525</v>
      </c>
      <c r="I294" s="38">
        <v>20</v>
      </c>
      <c r="J294" s="38" t="str">
        <f t="shared" si="4"/>
        <v>PAGATA</v>
      </c>
    </row>
    <row r="295" spans="1:10" x14ac:dyDescent="0.25">
      <c r="A295" s="35">
        <v>294</v>
      </c>
      <c r="B295" s="36">
        <v>44929</v>
      </c>
      <c r="C295" s="34" t="s">
        <v>3</v>
      </c>
      <c r="D295" s="34" t="s">
        <v>13</v>
      </c>
      <c r="E295" s="37">
        <v>44989</v>
      </c>
      <c r="F295" s="38">
        <v>5960</v>
      </c>
      <c r="G295" s="38">
        <v>1074.7541000000001</v>
      </c>
      <c r="H295" s="38">
        <v>4885.2458999999999</v>
      </c>
      <c r="I295" s="38">
        <v>20</v>
      </c>
      <c r="J295" s="38" t="str">
        <f t="shared" si="4"/>
        <v>PAGATA</v>
      </c>
    </row>
    <row r="296" spans="1:10" x14ac:dyDescent="0.25">
      <c r="A296" s="35">
        <v>295</v>
      </c>
      <c r="B296" s="36">
        <v>44932</v>
      </c>
      <c r="C296" s="34" t="s">
        <v>7</v>
      </c>
      <c r="D296" s="34" t="s">
        <v>12</v>
      </c>
      <c r="E296" s="37">
        <v>44992</v>
      </c>
      <c r="F296" s="38">
        <v>300</v>
      </c>
      <c r="G296" s="38">
        <v>54.098399999999998</v>
      </c>
      <c r="H296" s="38">
        <v>245.9016</v>
      </c>
      <c r="I296" s="38">
        <v>15</v>
      </c>
      <c r="J296" s="38" t="str">
        <f t="shared" si="4"/>
        <v>PAGATA</v>
      </c>
    </row>
    <row r="297" spans="1:10" x14ac:dyDescent="0.25">
      <c r="A297" s="35">
        <v>296</v>
      </c>
      <c r="B297" s="36">
        <v>44930</v>
      </c>
      <c r="C297" s="34" t="s">
        <v>3</v>
      </c>
      <c r="D297" s="34" t="s">
        <v>13</v>
      </c>
      <c r="E297" s="37">
        <v>44990</v>
      </c>
      <c r="F297" s="38">
        <v>500</v>
      </c>
      <c r="G297" s="38">
        <v>90.163899999999998</v>
      </c>
      <c r="H297" s="38">
        <v>409.83609999999999</v>
      </c>
      <c r="I297" s="38">
        <v>20</v>
      </c>
      <c r="J297" s="38" t="str">
        <f t="shared" si="4"/>
        <v>PAGATA</v>
      </c>
    </row>
    <row r="298" spans="1:10" x14ac:dyDescent="0.25">
      <c r="A298" s="35">
        <v>297</v>
      </c>
      <c r="B298" s="36">
        <v>44942</v>
      </c>
      <c r="C298" s="34" t="s">
        <v>6</v>
      </c>
      <c r="D298" s="34" t="s">
        <v>14</v>
      </c>
      <c r="E298" s="37">
        <v>45002</v>
      </c>
      <c r="F298" s="38">
        <v>700</v>
      </c>
      <c r="G298" s="38">
        <v>126.2295</v>
      </c>
      <c r="H298" s="38">
        <v>573.77049999999997</v>
      </c>
      <c r="I298" s="38">
        <v>40</v>
      </c>
      <c r="J298" s="38" t="str">
        <f t="shared" si="4"/>
        <v>PAGATA</v>
      </c>
    </row>
    <row r="299" spans="1:10" x14ac:dyDescent="0.25">
      <c r="A299" s="35">
        <v>298</v>
      </c>
      <c r="B299" s="36">
        <v>44937</v>
      </c>
      <c r="C299" s="34" t="s">
        <v>8</v>
      </c>
      <c r="D299" s="34" t="s">
        <v>15</v>
      </c>
      <c r="E299" s="37">
        <v>44997</v>
      </c>
      <c r="F299" s="38">
        <v>900</v>
      </c>
      <c r="G299" s="38">
        <v>162.29509999999999</v>
      </c>
      <c r="H299" s="38">
        <v>737.70489999999995</v>
      </c>
      <c r="I299" s="38">
        <v>30</v>
      </c>
      <c r="J299" s="38" t="str">
        <f t="shared" si="4"/>
        <v>PAGATA</v>
      </c>
    </row>
    <row r="300" spans="1:10" x14ac:dyDescent="0.25">
      <c r="A300" s="35">
        <v>299</v>
      </c>
      <c r="B300" s="36">
        <v>44938</v>
      </c>
      <c r="C300" s="34" t="s">
        <v>21</v>
      </c>
      <c r="D300" s="34" t="s">
        <v>13</v>
      </c>
      <c r="E300" s="37">
        <v>44998</v>
      </c>
      <c r="F300" s="38">
        <v>1100</v>
      </c>
      <c r="G300" s="38">
        <v>198.36070000000001</v>
      </c>
      <c r="H300" s="38">
        <v>901.63930000000005</v>
      </c>
      <c r="I300" s="38">
        <v>20</v>
      </c>
      <c r="J300" s="38" t="str">
        <f t="shared" si="4"/>
        <v>PAGATA</v>
      </c>
    </row>
    <row r="301" spans="1:10" x14ac:dyDescent="0.25">
      <c r="A301" s="35">
        <v>300</v>
      </c>
      <c r="B301" s="36">
        <v>44930</v>
      </c>
      <c r="C301" s="34" t="s">
        <v>21</v>
      </c>
      <c r="D301" s="34" t="s">
        <v>13</v>
      </c>
      <c r="E301" s="37">
        <v>44990</v>
      </c>
      <c r="F301" s="38">
        <v>1300</v>
      </c>
      <c r="G301" s="38">
        <v>234.42619999999999</v>
      </c>
      <c r="H301" s="38">
        <v>1065.5737999999999</v>
      </c>
      <c r="I301" s="38">
        <v>20</v>
      </c>
      <c r="J301" s="38" t="str">
        <f t="shared" si="4"/>
        <v>PAGATA</v>
      </c>
    </row>
    <row r="302" spans="1:10" x14ac:dyDescent="0.25">
      <c r="A302" s="35">
        <v>301</v>
      </c>
      <c r="B302" s="36">
        <v>44940</v>
      </c>
      <c r="C302" s="34" t="s">
        <v>8</v>
      </c>
      <c r="D302" s="34" t="s">
        <v>15</v>
      </c>
      <c r="E302" s="37">
        <v>45000</v>
      </c>
      <c r="F302" s="38">
        <v>1500</v>
      </c>
      <c r="G302" s="38">
        <v>270.49180000000001</v>
      </c>
      <c r="H302" s="38">
        <v>1229.5082</v>
      </c>
      <c r="I302" s="38">
        <v>30</v>
      </c>
      <c r="J302" s="38" t="str">
        <f t="shared" si="4"/>
        <v>PAGATA</v>
      </c>
    </row>
    <row r="303" spans="1:10" x14ac:dyDescent="0.25">
      <c r="A303" s="35">
        <v>302</v>
      </c>
      <c r="B303" s="36">
        <v>44929</v>
      </c>
      <c r="C303" s="34" t="s">
        <v>4</v>
      </c>
      <c r="D303" s="34" t="s">
        <v>12</v>
      </c>
      <c r="E303" s="37">
        <v>44989</v>
      </c>
      <c r="F303" s="38">
        <v>1700</v>
      </c>
      <c r="G303" s="38">
        <v>306.55739999999997</v>
      </c>
      <c r="H303" s="38">
        <v>1393.4426000000001</v>
      </c>
      <c r="I303" s="38">
        <v>15</v>
      </c>
      <c r="J303" s="38" t="str">
        <f t="shared" si="4"/>
        <v>PAGATA</v>
      </c>
    </row>
    <row r="304" spans="1:10" x14ac:dyDescent="0.25">
      <c r="A304" s="35">
        <v>303</v>
      </c>
      <c r="B304" s="36">
        <v>44933</v>
      </c>
      <c r="C304" s="34" t="s">
        <v>5</v>
      </c>
      <c r="D304" s="34" t="s">
        <v>14</v>
      </c>
      <c r="E304" s="37">
        <v>44993</v>
      </c>
      <c r="F304" s="38">
        <v>1900</v>
      </c>
      <c r="G304" s="38">
        <v>342.62299999999999</v>
      </c>
      <c r="H304" s="38">
        <v>1557.377</v>
      </c>
      <c r="I304" s="38">
        <v>40</v>
      </c>
      <c r="J304" s="38" t="str">
        <f t="shared" si="4"/>
        <v>PAGATA</v>
      </c>
    </row>
    <row r="305" spans="1:10" x14ac:dyDescent="0.25">
      <c r="A305" s="35">
        <v>304</v>
      </c>
      <c r="B305" s="36">
        <v>44932</v>
      </c>
      <c r="C305" s="34" t="s">
        <v>8</v>
      </c>
      <c r="D305" s="34" t="s">
        <v>14</v>
      </c>
      <c r="E305" s="37">
        <v>44992</v>
      </c>
      <c r="F305" s="38">
        <v>2100</v>
      </c>
      <c r="G305" s="38">
        <v>378.68849999999998</v>
      </c>
      <c r="H305" s="38">
        <v>1721.3115</v>
      </c>
      <c r="I305" s="38">
        <v>40</v>
      </c>
      <c r="J305" s="38" t="str">
        <f t="shared" si="4"/>
        <v>PAGATA</v>
      </c>
    </row>
    <row r="306" spans="1:10" x14ac:dyDescent="0.25">
      <c r="A306" s="35">
        <v>305</v>
      </c>
      <c r="B306" s="36">
        <v>44943</v>
      </c>
      <c r="C306" s="34" t="s">
        <v>21</v>
      </c>
      <c r="D306" s="34" t="s">
        <v>14</v>
      </c>
      <c r="E306" s="37">
        <v>45003</v>
      </c>
      <c r="F306" s="38">
        <v>2300</v>
      </c>
      <c r="G306" s="38">
        <v>414.75409999999999</v>
      </c>
      <c r="H306" s="38">
        <v>1885.2458999999999</v>
      </c>
      <c r="I306" s="38">
        <v>40</v>
      </c>
      <c r="J306" s="38" t="str">
        <f t="shared" si="4"/>
        <v>PAGATA</v>
      </c>
    </row>
    <row r="307" spans="1:10" x14ac:dyDescent="0.25">
      <c r="A307" s="35">
        <v>306</v>
      </c>
      <c r="B307" s="36">
        <v>44931</v>
      </c>
      <c r="C307" s="34" t="s">
        <v>10</v>
      </c>
      <c r="D307" s="34" t="s">
        <v>12</v>
      </c>
      <c r="E307" s="37">
        <v>44991</v>
      </c>
      <c r="F307" s="38">
        <v>2500</v>
      </c>
      <c r="G307" s="38">
        <v>450.81970000000001</v>
      </c>
      <c r="H307" s="38">
        <v>2049.1803</v>
      </c>
      <c r="I307" s="38">
        <v>15</v>
      </c>
      <c r="J307" s="38" t="str">
        <f t="shared" si="4"/>
        <v>PAGATA</v>
      </c>
    </row>
    <row r="308" spans="1:10" x14ac:dyDescent="0.25">
      <c r="A308" s="35">
        <v>307</v>
      </c>
      <c r="B308" s="36">
        <v>44933</v>
      </c>
      <c r="C308" s="34" t="s">
        <v>3</v>
      </c>
      <c r="D308" s="34" t="s">
        <v>13</v>
      </c>
      <c r="E308" s="37">
        <v>44993</v>
      </c>
      <c r="F308" s="38">
        <v>2700</v>
      </c>
      <c r="G308" s="38">
        <v>486.8852</v>
      </c>
      <c r="H308" s="38">
        <v>2213.1147999999998</v>
      </c>
      <c r="I308" s="38">
        <v>20</v>
      </c>
      <c r="J308" s="38" t="str">
        <f t="shared" si="4"/>
        <v>PAGATA</v>
      </c>
    </row>
    <row r="309" spans="1:10" x14ac:dyDescent="0.25">
      <c r="A309" s="35">
        <v>308</v>
      </c>
      <c r="B309" s="36">
        <v>44932</v>
      </c>
      <c r="C309" s="34" t="s">
        <v>4</v>
      </c>
      <c r="D309" s="34" t="s">
        <v>13</v>
      </c>
      <c r="E309" s="37">
        <v>44992</v>
      </c>
      <c r="F309" s="38">
        <v>2900</v>
      </c>
      <c r="G309" s="38">
        <v>522.95079999999996</v>
      </c>
      <c r="H309" s="38">
        <v>2377.0491999999999</v>
      </c>
      <c r="I309" s="38">
        <v>20</v>
      </c>
      <c r="J309" s="38" t="str">
        <f t="shared" si="4"/>
        <v>PAGATA</v>
      </c>
    </row>
    <row r="310" spans="1:10" x14ac:dyDescent="0.25">
      <c r="A310" s="35">
        <v>309</v>
      </c>
      <c r="B310" s="36">
        <v>44940</v>
      </c>
      <c r="C310" s="34" t="s">
        <v>5</v>
      </c>
      <c r="D310" s="34" t="s">
        <v>12</v>
      </c>
      <c r="E310" s="37">
        <v>45000</v>
      </c>
      <c r="F310" s="38">
        <v>200</v>
      </c>
      <c r="G310" s="38">
        <v>36.065600000000003</v>
      </c>
      <c r="H310" s="38">
        <v>163.93440000000001</v>
      </c>
      <c r="I310" s="38">
        <v>15</v>
      </c>
      <c r="J310" s="38" t="str">
        <f t="shared" si="4"/>
        <v>PAGATA</v>
      </c>
    </row>
    <row r="311" spans="1:10" x14ac:dyDescent="0.25">
      <c r="A311" s="35">
        <v>310</v>
      </c>
      <c r="B311" s="36">
        <v>44942</v>
      </c>
      <c r="C311" s="34" t="s">
        <v>6</v>
      </c>
      <c r="D311" s="34" t="s">
        <v>13</v>
      </c>
      <c r="E311" s="37">
        <v>45002</v>
      </c>
      <c r="F311" s="38">
        <v>250</v>
      </c>
      <c r="G311" s="38">
        <v>45.082000000000001</v>
      </c>
      <c r="H311" s="38">
        <v>204.91800000000001</v>
      </c>
      <c r="I311" s="38">
        <v>20</v>
      </c>
      <c r="J311" s="38" t="str">
        <f t="shared" si="4"/>
        <v>PAGATA</v>
      </c>
    </row>
    <row r="312" spans="1:10" x14ac:dyDescent="0.25">
      <c r="A312" s="35">
        <v>311</v>
      </c>
      <c r="B312" s="36">
        <v>44931</v>
      </c>
      <c r="C312" s="34" t="s">
        <v>3</v>
      </c>
      <c r="D312" s="34" t="s">
        <v>14</v>
      </c>
      <c r="E312" s="37">
        <v>44991</v>
      </c>
      <c r="F312" s="38">
        <v>300</v>
      </c>
      <c r="G312" s="38">
        <v>54.098399999999998</v>
      </c>
      <c r="H312" s="38">
        <v>245.9016</v>
      </c>
      <c r="I312" s="38">
        <v>40</v>
      </c>
      <c r="J312" s="38" t="str">
        <f t="shared" si="4"/>
        <v>PAGATA</v>
      </c>
    </row>
    <row r="313" spans="1:10" x14ac:dyDescent="0.25">
      <c r="A313" s="35">
        <v>312</v>
      </c>
      <c r="B313" s="36">
        <v>44931</v>
      </c>
      <c r="C313" s="34" t="s">
        <v>7</v>
      </c>
      <c r="D313" s="34" t="s">
        <v>15</v>
      </c>
      <c r="E313" s="37">
        <v>44991</v>
      </c>
      <c r="F313" s="38">
        <v>350</v>
      </c>
      <c r="G313" s="38">
        <v>63.114800000000002</v>
      </c>
      <c r="H313" s="38">
        <v>286.8852</v>
      </c>
      <c r="I313" s="38">
        <v>30</v>
      </c>
      <c r="J313" s="38" t="str">
        <f t="shared" si="4"/>
        <v>PAGATA</v>
      </c>
    </row>
    <row r="314" spans="1:10" x14ac:dyDescent="0.25">
      <c r="A314" s="35">
        <v>313</v>
      </c>
      <c r="B314" s="36">
        <v>44929</v>
      </c>
      <c r="C314" s="34" t="s">
        <v>3</v>
      </c>
      <c r="D314" s="34" t="s">
        <v>13</v>
      </c>
      <c r="E314" s="37">
        <v>44989</v>
      </c>
      <c r="F314" s="38">
        <v>400</v>
      </c>
      <c r="G314" s="38">
        <v>72.131100000000004</v>
      </c>
      <c r="H314" s="38">
        <v>327.8689</v>
      </c>
      <c r="I314" s="38">
        <v>20</v>
      </c>
      <c r="J314" s="38" t="str">
        <f t="shared" si="4"/>
        <v>PAGATA</v>
      </c>
    </row>
    <row r="315" spans="1:10" x14ac:dyDescent="0.25">
      <c r="A315" s="35">
        <v>314</v>
      </c>
      <c r="B315" s="36">
        <v>44943</v>
      </c>
      <c r="C315" s="34" t="s">
        <v>6</v>
      </c>
      <c r="D315" s="34" t="s">
        <v>13</v>
      </c>
      <c r="E315" s="37">
        <v>45003</v>
      </c>
      <c r="F315" s="38">
        <v>450</v>
      </c>
      <c r="G315" s="38">
        <v>81.147499999999994</v>
      </c>
      <c r="H315" s="38">
        <v>368.85250000000002</v>
      </c>
      <c r="I315" s="38">
        <v>20</v>
      </c>
      <c r="J315" s="38" t="str">
        <f t="shared" si="4"/>
        <v>PAGATA</v>
      </c>
    </row>
    <row r="316" spans="1:10" x14ac:dyDescent="0.25">
      <c r="A316" s="35">
        <v>315</v>
      </c>
      <c r="B316" s="36">
        <v>44927</v>
      </c>
      <c r="C316" s="34" t="s">
        <v>8</v>
      </c>
      <c r="D316" s="34" t="s">
        <v>15</v>
      </c>
      <c r="E316" s="37">
        <v>44987</v>
      </c>
      <c r="F316" s="38">
        <v>500</v>
      </c>
      <c r="G316" s="38">
        <v>90.163899999999998</v>
      </c>
      <c r="H316" s="38">
        <v>409.83609999999999</v>
      </c>
      <c r="I316" s="38">
        <v>30</v>
      </c>
      <c r="J316" s="38" t="str">
        <f t="shared" si="4"/>
        <v>PAGATA</v>
      </c>
    </row>
    <row r="317" spans="1:10" x14ac:dyDescent="0.25">
      <c r="A317" s="35">
        <v>316</v>
      </c>
      <c r="B317" s="36">
        <v>44927</v>
      </c>
      <c r="C317" s="34" t="s">
        <v>21</v>
      </c>
      <c r="D317" s="34" t="s">
        <v>12</v>
      </c>
      <c r="E317" s="37">
        <v>44987</v>
      </c>
      <c r="F317" s="38">
        <v>550</v>
      </c>
      <c r="G317" s="38">
        <v>99.180300000000003</v>
      </c>
      <c r="H317" s="38">
        <v>450.81970000000001</v>
      </c>
      <c r="I317" s="38">
        <v>15</v>
      </c>
      <c r="J317" s="38" t="str">
        <f t="shared" si="4"/>
        <v>PAGATA</v>
      </c>
    </row>
    <row r="318" spans="1:10" x14ac:dyDescent="0.25">
      <c r="A318" s="35">
        <v>317</v>
      </c>
      <c r="B318" s="36">
        <v>44935</v>
      </c>
      <c r="C318" s="34" t="s">
        <v>21</v>
      </c>
      <c r="D318" s="34" t="s">
        <v>14</v>
      </c>
      <c r="E318" s="37">
        <v>44995</v>
      </c>
      <c r="F318" s="38">
        <v>600</v>
      </c>
      <c r="G318" s="38">
        <v>108.19670000000001</v>
      </c>
      <c r="H318" s="38">
        <v>491.80329999999998</v>
      </c>
      <c r="I318" s="38">
        <v>40</v>
      </c>
      <c r="J318" s="38" t="str">
        <f t="shared" si="4"/>
        <v>PAGATA</v>
      </c>
    </row>
    <row r="319" spans="1:10" x14ac:dyDescent="0.25">
      <c r="A319" s="35">
        <v>318</v>
      </c>
      <c r="B319" s="36">
        <v>44940</v>
      </c>
      <c r="C319" s="34" t="s">
        <v>8</v>
      </c>
      <c r="D319" s="34" t="s">
        <v>14</v>
      </c>
      <c r="E319" s="37">
        <v>45000</v>
      </c>
      <c r="F319" s="38">
        <v>650</v>
      </c>
      <c r="G319" s="38">
        <v>117.2131</v>
      </c>
      <c r="H319" s="38">
        <v>532.78689999999995</v>
      </c>
      <c r="I319" s="38">
        <v>40</v>
      </c>
      <c r="J319" s="38" t="str">
        <f t="shared" si="4"/>
        <v>PAGATA</v>
      </c>
    </row>
    <row r="320" spans="1:10" x14ac:dyDescent="0.25">
      <c r="A320" s="35">
        <v>319</v>
      </c>
      <c r="B320" s="36">
        <v>44933</v>
      </c>
      <c r="C320" s="34" t="s">
        <v>4</v>
      </c>
      <c r="D320" s="34" t="s">
        <v>14</v>
      </c>
      <c r="E320" s="37">
        <v>44993</v>
      </c>
      <c r="F320" s="38">
        <v>700</v>
      </c>
      <c r="G320" s="38">
        <v>126.2295</v>
      </c>
      <c r="H320" s="38">
        <v>573.77049999999997</v>
      </c>
      <c r="I320" s="38">
        <v>40</v>
      </c>
      <c r="J320" s="38" t="str">
        <f t="shared" si="4"/>
        <v>PAGATA</v>
      </c>
    </row>
    <row r="321" spans="1:10" x14ac:dyDescent="0.25">
      <c r="A321" s="35">
        <v>320</v>
      </c>
      <c r="B321" s="36">
        <v>44931</v>
      </c>
      <c r="C321" s="34" t="s">
        <v>5</v>
      </c>
      <c r="D321" s="34" t="s">
        <v>12</v>
      </c>
      <c r="E321" s="37">
        <v>44991</v>
      </c>
      <c r="F321" s="38">
        <v>750</v>
      </c>
      <c r="G321" s="38">
        <v>135.24590000000001</v>
      </c>
      <c r="H321" s="38">
        <v>614.75409999999999</v>
      </c>
      <c r="I321" s="38">
        <v>15</v>
      </c>
      <c r="J321" s="38" t="str">
        <f t="shared" si="4"/>
        <v>PAGATA</v>
      </c>
    </row>
    <row r="322" spans="1:10" x14ac:dyDescent="0.25">
      <c r="A322" s="35">
        <v>321</v>
      </c>
      <c r="B322" s="36">
        <v>44936</v>
      </c>
      <c r="C322" s="34" t="s">
        <v>8</v>
      </c>
      <c r="D322" s="34" t="s">
        <v>13</v>
      </c>
      <c r="E322" s="37">
        <v>44996</v>
      </c>
      <c r="F322" s="38">
        <v>800</v>
      </c>
      <c r="G322" s="38">
        <v>144.26230000000001</v>
      </c>
      <c r="H322" s="38">
        <v>655.73770000000002</v>
      </c>
      <c r="I322" s="38">
        <v>20</v>
      </c>
      <c r="J322" s="38" t="str">
        <f t="shared" ref="J322:J385" si="5">IF(E322-B322&gt;60,"DA PAGARE","PAGATA")</f>
        <v>PAGATA</v>
      </c>
    </row>
    <row r="323" spans="1:10" x14ac:dyDescent="0.25">
      <c r="A323" s="35">
        <v>322</v>
      </c>
      <c r="B323" s="36">
        <v>44932</v>
      </c>
      <c r="C323" s="34" t="s">
        <v>21</v>
      </c>
      <c r="D323" s="34" t="s">
        <v>13</v>
      </c>
      <c r="E323" s="37">
        <v>44992</v>
      </c>
      <c r="F323" s="38">
        <v>850</v>
      </c>
      <c r="G323" s="38">
        <v>153.27869999999999</v>
      </c>
      <c r="H323" s="38">
        <v>696.72130000000004</v>
      </c>
      <c r="I323" s="38">
        <v>20</v>
      </c>
      <c r="J323" s="38" t="str">
        <f t="shared" si="5"/>
        <v>PAGATA</v>
      </c>
    </row>
    <row r="324" spans="1:10" x14ac:dyDescent="0.25">
      <c r="A324" s="35">
        <v>323</v>
      </c>
      <c r="B324" s="36">
        <v>44931</v>
      </c>
      <c r="C324" s="34" t="s">
        <v>10</v>
      </c>
      <c r="D324" s="34" t="s">
        <v>12</v>
      </c>
      <c r="E324" s="37">
        <v>44991</v>
      </c>
      <c r="F324" s="38">
        <v>900</v>
      </c>
      <c r="G324" s="38">
        <v>162.29509999999999</v>
      </c>
      <c r="H324" s="38">
        <v>737.70489999999995</v>
      </c>
      <c r="I324" s="38">
        <v>15</v>
      </c>
      <c r="J324" s="38" t="str">
        <f t="shared" si="5"/>
        <v>PAGATA</v>
      </c>
    </row>
    <row r="325" spans="1:10" x14ac:dyDescent="0.25">
      <c r="A325" s="35">
        <v>324</v>
      </c>
      <c r="B325" s="36">
        <v>44940</v>
      </c>
      <c r="C325" s="34" t="s">
        <v>3</v>
      </c>
      <c r="D325" s="34" t="s">
        <v>13</v>
      </c>
      <c r="E325" s="37">
        <v>45000</v>
      </c>
      <c r="F325" s="38">
        <v>950</v>
      </c>
      <c r="G325" s="38">
        <v>171.3115</v>
      </c>
      <c r="H325" s="38">
        <v>778.68849999999998</v>
      </c>
      <c r="I325" s="38">
        <v>20</v>
      </c>
      <c r="J325" s="38" t="str">
        <f t="shared" si="5"/>
        <v>PAGATA</v>
      </c>
    </row>
    <row r="326" spans="1:10" x14ac:dyDescent="0.25">
      <c r="A326" s="35">
        <v>325</v>
      </c>
      <c r="B326" s="36">
        <v>44931</v>
      </c>
      <c r="C326" s="34" t="s">
        <v>4</v>
      </c>
      <c r="D326" s="34" t="s">
        <v>14</v>
      </c>
      <c r="E326" s="37">
        <v>44991</v>
      </c>
      <c r="F326" s="38">
        <v>1000</v>
      </c>
      <c r="G326" s="38">
        <v>180.3279</v>
      </c>
      <c r="H326" s="38">
        <v>819.6721</v>
      </c>
      <c r="I326" s="38">
        <v>40</v>
      </c>
      <c r="J326" s="38" t="str">
        <f t="shared" si="5"/>
        <v>PAGATA</v>
      </c>
    </row>
    <row r="327" spans="1:10" x14ac:dyDescent="0.25">
      <c r="A327" s="35">
        <v>326</v>
      </c>
      <c r="B327" s="36">
        <v>44929</v>
      </c>
      <c r="C327" s="34" t="s">
        <v>5</v>
      </c>
      <c r="D327" s="34" t="s">
        <v>15</v>
      </c>
      <c r="E327" s="37">
        <v>44989</v>
      </c>
      <c r="F327" s="38">
        <v>1050</v>
      </c>
      <c r="G327" s="38">
        <v>189.3443</v>
      </c>
      <c r="H327" s="38">
        <v>860.65570000000002</v>
      </c>
      <c r="I327" s="38">
        <v>30</v>
      </c>
      <c r="J327" s="38" t="str">
        <f t="shared" si="5"/>
        <v>PAGATA</v>
      </c>
    </row>
    <row r="328" spans="1:10" x14ac:dyDescent="0.25">
      <c r="A328" s="35">
        <v>327</v>
      </c>
      <c r="B328" s="36">
        <v>44931</v>
      </c>
      <c r="C328" s="34" t="s">
        <v>6</v>
      </c>
      <c r="D328" s="34" t="s">
        <v>13</v>
      </c>
      <c r="E328" s="37">
        <v>44991</v>
      </c>
      <c r="F328" s="38">
        <v>1100</v>
      </c>
      <c r="G328" s="38">
        <v>198.36070000000001</v>
      </c>
      <c r="H328" s="38">
        <v>901.63930000000005</v>
      </c>
      <c r="I328" s="38">
        <v>20</v>
      </c>
      <c r="J328" s="38" t="str">
        <f t="shared" si="5"/>
        <v>PAGATA</v>
      </c>
    </row>
    <row r="329" spans="1:10" x14ac:dyDescent="0.25">
      <c r="A329" s="35">
        <v>328</v>
      </c>
      <c r="B329" s="36">
        <v>44929</v>
      </c>
      <c r="C329" s="34" t="s">
        <v>3</v>
      </c>
      <c r="D329" s="34" t="s">
        <v>13</v>
      </c>
      <c r="E329" s="37">
        <v>44989</v>
      </c>
      <c r="F329" s="38">
        <v>1150</v>
      </c>
      <c r="G329" s="38">
        <v>207.37700000000001</v>
      </c>
      <c r="H329" s="38">
        <v>942.62300000000005</v>
      </c>
      <c r="I329" s="38">
        <v>20</v>
      </c>
      <c r="J329" s="38" t="str">
        <f t="shared" si="5"/>
        <v>PAGATA</v>
      </c>
    </row>
    <row r="330" spans="1:10" x14ac:dyDescent="0.25">
      <c r="A330" s="35">
        <v>329</v>
      </c>
      <c r="B330" s="36">
        <v>44939</v>
      </c>
      <c r="C330" s="34" t="s">
        <v>7</v>
      </c>
      <c r="D330" s="34" t="s">
        <v>15</v>
      </c>
      <c r="E330" s="37">
        <v>44999</v>
      </c>
      <c r="F330" s="38">
        <v>1200</v>
      </c>
      <c r="G330" s="38">
        <v>216.39340000000001</v>
      </c>
      <c r="H330" s="38">
        <v>983.60659999999996</v>
      </c>
      <c r="I330" s="38">
        <v>30</v>
      </c>
      <c r="J330" s="38" t="str">
        <f t="shared" si="5"/>
        <v>PAGATA</v>
      </c>
    </row>
    <row r="331" spans="1:10" x14ac:dyDescent="0.25">
      <c r="A331" s="35">
        <v>330</v>
      </c>
      <c r="B331" s="36">
        <v>44939</v>
      </c>
      <c r="C331" s="34" t="s">
        <v>3</v>
      </c>
      <c r="D331" s="34" t="s">
        <v>12</v>
      </c>
      <c r="E331" s="37">
        <v>44999</v>
      </c>
      <c r="F331" s="38">
        <v>1250</v>
      </c>
      <c r="G331" s="38">
        <v>225.40979999999999</v>
      </c>
      <c r="H331" s="38">
        <v>1024.5902000000001</v>
      </c>
      <c r="I331" s="38">
        <v>15</v>
      </c>
      <c r="J331" s="38" t="str">
        <f t="shared" si="5"/>
        <v>PAGATA</v>
      </c>
    </row>
    <row r="332" spans="1:10" x14ac:dyDescent="0.25">
      <c r="A332" s="35">
        <v>331</v>
      </c>
      <c r="B332" s="36">
        <v>44939</v>
      </c>
      <c r="C332" s="34" t="s">
        <v>6</v>
      </c>
      <c r="D332" s="34" t="s">
        <v>14</v>
      </c>
      <c r="E332" s="37">
        <v>44999</v>
      </c>
      <c r="F332" s="38">
        <v>1300</v>
      </c>
      <c r="G332" s="38">
        <v>234.42619999999999</v>
      </c>
      <c r="H332" s="38">
        <v>1065.5737999999999</v>
      </c>
      <c r="I332" s="38">
        <v>40</v>
      </c>
      <c r="J332" s="38" t="str">
        <f t="shared" si="5"/>
        <v>PAGATA</v>
      </c>
    </row>
    <row r="333" spans="1:10" x14ac:dyDescent="0.25">
      <c r="A333" s="35">
        <v>332</v>
      </c>
      <c r="B333" s="36">
        <v>44931</v>
      </c>
      <c r="C333" s="34" t="s">
        <v>8</v>
      </c>
      <c r="D333" s="34" t="s">
        <v>14</v>
      </c>
      <c r="E333" s="37">
        <v>44991</v>
      </c>
      <c r="F333" s="38">
        <v>1350</v>
      </c>
      <c r="G333" s="38">
        <v>243.4426</v>
      </c>
      <c r="H333" s="38">
        <v>1106.5573999999999</v>
      </c>
      <c r="I333" s="38">
        <v>40</v>
      </c>
      <c r="J333" s="38" t="str">
        <f t="shared" si="5"/>
        <v>PAGATA</v>
      </c>
    </row>
    <row r="334" spans="1:10" x14ac:dyDescent="0.25">
      <c r="A334" s="35">
        <v>333</v>
      </c>
      <c r="B334" s="36">
        <v>44935</v>
      </c>
      <c r="C334" s="34" t="s">
        <v>21</v>
      </c>
      <c r="D334" s="34" t="s">
        <v>14</v>
      </c>
      <c r="E334" s="37">
        <v>44995</v>
      </c>
      <c r="F334" s="38">
        <v>1400</v>
      </c>
      <c r="G334" s="38">
        <v>252.459</v>
      </c>
      <c r="H334" s="38">
        <v>1147.5409999999999</v>
      </c>
      <c r="I334" s="38">
        <v>40</v>
      </c>
      <c r="J334" s="38" t="str">
        <f t="shared" si="5"/>
        <v>PAGATA</v>
      </c>
    </row>
    <row r="335" spans="1:10" x14ac:dyDescent="0.25">
      <c r="A335" s="35">
        <v>334</v>
      </c>
      <c r="B335" s="36">
        <v>44928</v>
      </c>
      <c r="C335" s="34" t="s">
        <v>21</v>
      </c>
      <c r="D335" s="34" t="s">
        <v>12</v>
      </c>
      <c r="E335" s="37">
        <v>44988</v>
      </c>
      <c r="F335" s="38">
        <v>1450</v>
      </c>
      <c r="G335" s="38">
        <v>261.47539999999998</v>
      </c>
      <c r="H335" s="38">
        <v>1188.5246</v>
      </c>
      <c r="I335" s="38">
        <v>15</v>
      </c>
      <c r="J335" s="38" t="str">
        <f t="shared" si="5"/>
        <v>PAGATA</v>
      </c>
    </row>
    <row r="336" spans="1:10" x14ac:dyDescent="0.25">
      <c r="A336" s="35">
        <v>335</v>
      </c>
      <c r="B336" s="36">
        <v>44929</v>
      </c>
      <c r="C336" s="34" t="s">
        <v>8</v>
      </c>
      <c r="D336" s="34" t="s">
        <v>13</v>
      </c>
      <c r="E336" s="37">
        <v>44989</v>
      </c>
      <c r="F336" s="38">
        <v>1500</v>
      </c>
      <c r="G336" s="38">
        <v>270.49180000000001</v>
      </c>
      <c r="H336" s="38">
        <v>1229.5082</v>
      </c>
      <c r="I336" s="38">
        <v>20</v>
      </c>
      <c r="J336" s="38" t="str">
        <f t="shared" si="5"/>
        <v>PAGATA</v>
      </c>
    </row>
    <row r="337" spans="1:10" x14ac:dyDescent="0.25">
      <c r="A337" s="35">
        <v>336</v>
      </c>
      <c r="B337" s="36">
        <v>44933</v>
      </c>
      <c r="C337" s="34" t="s">
        <v>4</v>
      </c>
      <c r="D337" s="34" t="s">
        <v>13</v>
      </c>
      <c r="E337" s="37">
        <v>44993</v>
      </c>
      <c r="F337" s="38">
        <v>1550</v>
      </c>
      <c r="G337" s="38">
        <v>279.50819999999999</v>
      </c>
      <c r="H337" s="38">
        <v>1270.4918</v>
      </c>
      <c r="I337" s="38">
        <v>20</v>
      </c>
      <c r="J337" s="38" t="str">
        <f t="shared" si="5"/>
        <v>PAGATA</v>
      </c>
    </row>
    <row r="338" spans="1:10" x14ac:dyDescent="0.25">
      <c r="A338" s="35">
        <v>337</v>
      </c>
      <c r="B338" s="36">
        <v>44932</v>
      </c>
      <c r="C338" s="34" t="s">
        <v>5</v>
      </c>
      <c r="D338" s="34" t="s">
        <v>12</v>
      </c>
      <c r="E338" s="37">
        <v>44992</v>
      </c>
      <c r="F338" s="38">
        <v>1600</v>
      </c>
      <c r="G338" s="38">
        <v>288.52460000000002</v>
      </c>
      <c r="H338" s="38">
        <v>1311.4754</v>
      </c>
      <c r="I338" s="38">
        <v>15</v>
      </c>
      <c r="J338" s="38" t="str">
        <f t="shared" si="5"/>
        <v>PAGATA</v>
      </c>
    </row>
    <row r="339" spans="1:10" x14ac:dyDescent="0.25">
      <c r="A339" s="35">
        <v>338</v>
      </c>
      <c r="B339" s="36">
        <v>44928</v>
      </c>
      <c r="C339" s="34" t="s">
        <v>8</v>
      </c>
      <c r="D339" s="34" t="s">
        <v>13</v>
      </c>
      <c r="E339" s="37">
        <v>44988</v>
      </c>
      <c r="F339" s="38">
        <v>1650</v>
      </c>
      <c r="G339" s="38">
        <v>297.541</v>
      </c>
      <c r="H339" s="38">
        <v>1352.4590000000001</v>
      </c>
      <c r="I339" s="38">
        <v>20</v>
      </c>
      <c r="J339" s="38" t="str">
        <f t="shared" si="5"/>
        <v>PAGATA</v>
      </c>
    </row>
    <row r="340" spans="1:10" x14ac:dyDescent="0.25">
      <c r="A340" s="35">
        <v>339</v>
      </c>
      <c r="B340" s="36">
        <v>44941</v>
      </c>
      <c r="C340" s="34" t="s">
        <v>21</v>
      </c>
      <c r="D340" s="34" t="s">
        <v>14</v>
      </c>
      <c r="E340" s="37">
        <v>45001</v>
      </c>
      <c r="F340" s="38">
        <v>1700</v>
      </c>
      <c r="G340" s="38">
        <v>306.55739999999997</v>
      </c>
      <c r="H340" s="38">
        <v>1393.4426000000001</v>
      </c>
      <c r="I340" s="38">
        <v>40</v>
      </c>
      <c r="J340" s="38" t="str">
        <f t="shared" si="5"/>
        <v>PAGATA</v>
      </c>
    </row>
    <row r="341" spans="1:10" x14ac:dyDescent="0.25">
      <c r="A341" s="35">
        <v>340</v>
      </c>
      <c r="B341" s="36">
        <v>44938</v>
      </c>
      <c r="C341" s="34" t="s">
        <v>10</v>
      </c>
      <c r="D341" s="34" t="s">
        <v>15</v>
      </c>
      <c r="E341" s="37">
        <v>44998</v>
      </c>
      <c r="F341" s="38">
        <v>1750</v>
      </c>
      <c r="G341" s="38">
        <v>315.57380000000001</v>
      </c>
      <c r="H341" s="38">
        <v>1434.4262000000001</v>
      </c>
      <c r="I341" s="38">
        <v>30</v>
      </c>
      <c r="J341" s="38" t="str">
        <f t="shared" si="5"/>
        <v>PAGATA</v>
      </c>
    </row>
    <row r="342" spans="1:10" x14ac:dyDescent="0.25">
      <c r="A342" s="35">
        <v>341</v>
      </c>
      <c r="B342" s="36">
        <v>44938</v>
      </c>
      <c r="C342" s="34" t="s">
        <v>3</v>
      </c>
      <c r="D342" s="34" t="s">
        <v>13</v>
      </c>
      <c r="E342" s="37">
        <v>44998</v>
      </c>
      <c r="F342" s="38">
        <v>1800</v>
      </c>
      <c r="G342" s="38">
        <v>324.59019999999998</v>
      </c>
      <c r="H342" s="38">
        <v>1475.4097999999999</v>
      </c>
      <c r="I342" s="38">
        <v>20</v>
      </c>
      <c r="J342" s="38" t="str">
        <f t="shared" si="5"/>
        <v>PAGATA</v>
      </c>
    </row>
    <row r="343" spans="1:10" x14ac:dyDescent="0.25">
      <c r="A343" s="35">
        <v>342</v>
      </c>
      <c r="B343" s="36">
        <v>44938</v>
      </c>
      <c r="C343" s="34" t="s">
        <v>4</v>
      </c>
      <c r="D343" s="34" t="s">
        <v>13</v>
      </c>
      <c r="E343" s="37">
        <v>44998</v>
      </c>
      <c r="F343" s="38">
        <v>1850</v>
      </c>
      <c r="G343" s="38">
        <v>333.60660000000001</v>
      </c>
      <c r="H343" s="38">
        <v>1516.3933999999999</v>
      </c>
      <c r="I343" s="38">
        <v>20</v>
      </c>
      <c r="J343" s="38" t="str">
        <f t="shared" si="5"/>
        <v>PAGATA</v>
      </c>
    </row>
    <row r="344" spans="1:10" x14ac:dyDescent="0.25">
      <c r="A344" s="35">
        <v>343</v>
      </c>
      <c r="B344" s="36">
        <v>44934</v>
      </c>
      <c r="C344" s="34" t="s">
        <v>5</v>
      </c>
      <c r="D344" s="34" t="s">
        <v>15</v>
      </c>
      <c r="E344" s="37">
        <v>44994</v>
      </c>
      <c r="F344" s="38">
        <v>1900</v>
      </c>
      <c r="G344" s="38">
        <v>342.62299999999999</v>
      </c>
      <c r="H344" s="38">
        <v>1557.377</v>
      </c>
      <c r="I344" s="38">
        <v>30</v>
      </c>
      <c r="J344" s="38" t="str">
        <f t="shared" si="5"/>
        <v>PAGATA</v>
      </c>
    </row>
    <row r="345" spans="1:10" x14ac:dyDescent="0.25">
      <c r="A345" s="35">
        <v>344</v>
      </c>
      <c r="B345" s="36">
        <v>44938</v>
      </c>
      <c r="C345" s="34" t="s">
        <v>6</v>
      </c>
      <c r="D345" s="34" t="s">
        <v>12</v>
      </c>
      <c r="E345" s="37">
        <v>44998</v>
      </c>
      <c r="F345" s="38">
        <v>1950</v>
      </c>
      <c r="G345" s="38">
        <v>351.63929999999999</v>
      </c>
      <c r="H345" s="38">
        <v>1598.3607</v>
      </c>
      <c r="I345" s="38">
        <v>15</v>
      </c>
      <c r="J345" s="38" t="str">
        <f t="shared" si="5"/>
        <v>PAGATA</v>
      </c>
    </row>
    <row r="346" spans="1:10" x14ac:dyDescent="0.25">
      <c r="A346" s="35">
        <v>345</v>
      </c>
      <c r="B346" s="36">
        <v>44932</v>
      </c>
      <c r="C346" s="34" t="s">
        <v>3</v>
      </c>
      <c r="D346" s="34" t="s">
        <v>14</v>
      </c>
      <c r="E346" s="37">
        <v>44992</v>
      </c>
      <c r="F346" s="38">
        <v>2000</v>
      </c>
      <c r="G346" s="38">
        <v>360.65570000000002</v>
      </c>
      <c r="H346" s="38">
        <v>1639.3443</v>
      </c>
      <c r="I346" s="38">
        <v>40</v>
      </c>
      <c r="J346" s="38" t="str">
        <f t="shared" si="5"/>
        <v>PAGATA</v>
      </c>
    </row>
    <row r="347" spans="1:10" x14ac:dyDescent="0.25">
      <c r="A347" s="35">
        <v>346</v>
      </c>
      <c r="B347" s="36">
        <v>44928</v>
      </c>
      <c r="C347" s="34" t="s">
        <v>7</v>
      </c>
      <c r="D347" s="34" t="s">
        <v>14</v>
      </c>
      <c r="E347" s="37">
        <v>44988</v>
      </c>
      <c r="F347" s="38">
        <v>2050</v>
      </c>
      <c r="G347" s="38">
        <v>369.6721</v>
      </c>
      <c r="H347" s="38">
        <v>1680.3279</v>
      </c>
      <c r="I347" s="38">
        <v>40</v>
      </c>
      <c r="J347" s="38" t="str">
        <f t="shared" si="5"/>
        <v>PAGATA</v>
      </c>
    </row>
    <row r="348" spans="1:10" x14ac:dyDescent="0.25">
      <c r="A348" s="35">
        <v>347</v>
      </c>
      <c r="B348" s="36">
        <v>44940</v>
      </c>
      <c r="C348" s="34" t="s">
        <v>3</v>
      </c>
      <c r="D348" s="34" t="s">
        <v>14</v>
      </c>
      <c r="E348" s="37">
        <v>45000</v>
      </c>
      <c r="F348" s="38">
        <v>2100</v>
      </c>
      <c r="G348" s="38">
        <v>378.68849999999998</v>
      </c>
      <c r="H348" s="38">
        <v>1721.3115</v>
      </c>
      <c r="I348" s="38">
        <v>40</v>
      </c>
      <c r="J348" s="38" t="str">
        <f t="shared" si="5"/>
        <v>PAGATA</v>
      </c>
    </row>
    <row r="349" spans="1:10" x14ac:dyDescent="0.25">
      <c r="A349" s="35">
        <v>348</v>
      </c>
      <c r="B349" s="36">
        <v>44936</v>
      </c>
      <c r="C349" s="34" t="s">
        <v>6</v>
      </c>
      <c r="D349" s="34" t="s">
        <v>12</v>
      </c>
      <c r="E349" s="37">
        <v>44996</v>
      </c>
      <c r="F349" s="38">
        <v>2150</v>
      </c>
      <c r="G349" s="38">
        <v>387.70490000000001</v>
      </c>
      <c r="H349" s="38">
        <v>1762.2951</v>
      </c>
      <c r="I349" s="38">
        <v>15</v>
      </c>
      <c r="J349" s="38" t="str">
        <f t="shared" si="5"/>
        <v>PAGATA</v>
      </c>
    </row>
    <row r="350" spans="1:10" x14ac:dyDescent="0.25">
      <c r="A350" s="35">
        <v>349</v>
      </c>
      <c r="B350" s="36">
        <v>44939</v>
      </c>
      <c r="C350" s="34" t="s">
        <v>8</v>
      </c>
      <c r="D350" s="34" t="s">
        <v>13</v>
      </c>
      <c r="E350" s="37">
        <v>44999</v>
      </c>
      <c r="F350" s="38">
        <v>2200</v>
      </c>
      <c r="G350" s="38">
        <v>396.72129999999999</v>
      </c>
      <c r="H350" s="38">
        <v>1803.2787000000001</v>
      </c>
      <c r="I350" s="38">
        <v>20</v>
      </c>
      <c r="J350" s="38" t="str">
        <f t="shared" si="5"/>
        <v>PAGATA</v>
      </c>
    </row>
    <row r="351" spans="1:10" x14ac:dyDescent="0.25">
      <c r="A351" s="35">
        <v>350</v>
      </c>
      <c r="B351" s="36">
        <v>44938</v>
      </c>
      <c r="C351" s="34" t="s">
        <v>21</v>
      </c>
      <c r="D351" s="34" t="s">
        <v>13</v>
      </c>
      <c r="E351" s="37">
        <v>44998</v>
      </c>
      <c r="F351" s="38">
        <v>2250</v>
      </c>
      <c r="G351" s="38">
        <v>405.73770000000002</v>
      </c>
      <c r="H351" s="38">
        <v>1844.2623000000001</v>
      </c>
      <c r="I351" s="38">
        <v>20</v>
      </c>
      <c r="J351" s="38" t="str">
        <f t="shared" si="5"/>
        <v>PAGATA</v>
      </c>
    </row>
    <row r="352" spans="1:10" x14ac:dyDescent="0.25">
      <c r="A352" s="35">
        <v>351</v>
      </c>
      <c r="B352" s="36">
        <v>44938</v>
      </c>
      <c r="C352" s="34" t="s">
        <v>21</v>
      </c>
      <c r="D352" s="34" t="s">
        <v>12</v>
      </c>
      <c r="E352" s="37">
        <v>44998</v>
      </c>
      <c r="F352" s="38">
        <v>2300</v>
      </c>
      <c r="G352" s="38">
        <v>414.75409999999999</v>
      </c>
      <c r="H352" s="38">
        <v>1885.2458999999999</v>
      </c>
      <c r="I352" s="38">
        <v>15</v>
      </c>
      <c r="J352" s="38" t="str">
        <f t="shared" si="5"/>
        <v>PAGATA</v>
      </c>
    </row>
    <row r="353" spans="1:10" x14ac:dyDescent="0.25">
      <c r="A353" s="35">
        <v>352</v>
      </c>
      <c r="B353" s="36">
        <v>44937</v>
      </c>
      <c r="C353" s="34" t="s">
        <v>8</v>
      </c>
      <c r="D353" s="34" t="s">
        <v>13</v>
      </c>
      <c r="E353" s="37">
        <v>44997</v>
      </c>
      <c r="F353" s="38">
        <v>2350</v>
      </c>
      <c r="G353" s="38">
        <v>423.77050000000003</v>
      </c>
      <c r="H353" s="38">
        <v>1926.2294999999999</v>
      </c>
      <c r="I353" s="38">
        <v>20</v>
      </c>
      <c r="J353" s="38" t="str">
        <f t="shared" si="5"/>
        <v>PAGATA</v>
      </c>
    </row>
    <row r="354" spans="1:10" x14ac:dyDescent="0.25">
      <c r="A354" s="35">
        <v>353</v>
      </c>
      <c r="B354" s="36">
        <v>44942</v>
      </c>
      <c r="C354" s="34" t="s">
        <v>4</v>
      </c>
      <c r="D354" s="34" t="s">
        <v>14</v>
      </c>
      <c r="E354" s="37">
        <v>45002</v>
      </c>
      <c r="F354" s="38">
        <v>2400</v>
      </c>
      <c r="G354" s="38">
        <v>432.7869</v>
      </c>
      <c r="H354" s="38">
        <v>1967.2130999999999</v>
      </c>
      <c r="I354" s="38">
        <v>40</v>
      </c>
      <c r="J354" s="38" t="str">
        <f t="shared" si="5"/>
        <v>PAGATA</v>
      </c>
    </row>
    <row r="355" spans="1:10" x14ac:dyDescent="0.25">
      <c r="A355" s="35">
        <v>354</v>
      </c>
      <c r="B355" s="36">
        <v>44930</v>
      </c>
      <c r="C355" s="34" t="s">
        <v>5</v>
      </c>
      <c r="D355" s="34" t="s">
        <v>15</v>
      </c>
      <c r="E355" s="37">
        <v>44990</v>
      </c>
      <c r="F355" s="38">
        <v>2450</v>
      </c>
      <c r="G355" s="38">
        <v>441.80329999999998</v>
      </c>
      <c r="H355" s="38">
        <v>2008.1967</v>
      </c>
      <c r="I355" s="38">
        <v>30</v>
      </c>
      <c r="J355" s="38" t="str">
        <f t="shared" si="5"/>
        <v>PAGATA</v>
      </c>
    </row>
    <row r="356" spans="1:10" x14ac:dyDescent="0.25">
      <c r="A356" s="35">
        <v>355</v>
      </c>
      <c r="B356" s="36">
        <v>44930</v>
      </c>
      <c r="C356" s="34" t="s">
        <v>8</v>
      </c>
      <c r="D356" s="34" t="s">
        <v>13</v>
      </c>
      <c r="E356" s="37">
        <v>44990</v>
      </c>
      <c r="F356" s="38">
        <v>2500</v>
      </c>
      <c r="G356" s="38">
        <v>450.81970000000001</v>
      </c>
      <c r="H356" s="38">
        <v>2049.1803</v>
      </c>
      <c r="I356" s="38">
        <v>20</v>
      </c>
      <c r="J356" s="38" t="str">
        <f t="shared" si="5"/>
        <v>PAGATA</v>
      </c>
    </row>
    <row r="357" spans="1:10" x14ac:dyDescent="0.25">
      <c r="A357" s="35">
        <v>356</v>
      </c>
      <c r="B357" s="36">
        <v>44930</v>
      </c>
      <c r="C357" s="34" t="s">
        <v>21</v>
      </c>
      <c r="D357" s="34" t="s">
        <v>13</v>
      </c>
      <c r="E357" s="37">
        <v>44990</v>
      </c>
      <c r="F357" s="38">
        <v>2550</v>
      </c>
      <c r="G357" s="38">
        <v>459.83609999999999</v>
      </c>
      <c r="H357" s="38">
        <v>2090.1639</v>
      </c>
      <c r="I357" s="38">
        <v>20</v>
      </c>
      <c r="J357" s="38" t="str">
        <f t="shared" si="5"/>
        <v>PAGATA</v>
      </c>
    </row>
    <row r="358" spans="1:10" x14ac:dyDescent="0.25">
      <c r="A358" s="35">
        <v>357</v>
      </c>
      <c r="B358" s="36">
        <v>44936</v>
      </c>
      <c r="C358" s="34" t="s">
        <v>10</v>
      </c>
      <c r="D358" s="34" t="s">
        <v>15</v>
      </c>
      <c r="E358" s="37">
        <v>44996</v>
      </c>
      <c r="F358" s="38">
        <v>2600</v>
      </c>
      <c r="G358" s="38">
        <v>468.85250000000002</v>
      </c>
      <c r="H358" s="38">
        <v>2131.1475</v>
      </c>
      <c r="I358" s="38">
        <v>30</v>
      </c>
      <c r="J358" s="38" t="str">
        <f t="shared" si="5"/>
        <v>PAGATA</v>
      </c>
    </row>
    <row r="359" spans="1:10" x14ac:dyDescent="0.25">
      <c r="A359" s="35">
        <v>358</v>
      </c>
      <c r="B359" s="36">
        <v>44935</v>
      </c>
      <c r="C359" s="34" t="s">
        <v>3</v>
      </c>
      <c r="D359" s="34" t="s">
        <v>12</v>
      </c>
      <c r="E359" s="37">
        <v>44995</v>
      </c>
      <c r="F359" s="38">
        <v>2650</v>
      </c>
      <c r="G359" s="38">
        <v>477.8689</v>
      </c>
      <c r="H359" s="38">
        <v>2172.1311000000001</v>
      </c>
      <c r="I359" s="38">
        <v>15</v>
      </c>
      <c r="J359" s="38" t="str">
        <f t="shared" si="5"/>
        <v>PAGATA</v>
      </c>
    </row>
    <row r="360" spans="1:10" x14ac:dyDescent="0.25">
      <c r="A360" s="35">
        <v>359</v>
      </c>
      <c r="B360" s="36">
        <v>44927</v>
      </c>
      <c r="C360" s="34" t="s">
        <v>4</v>
      </c>
      <c r="D360" s="34" t="s">
        <v>14</v>
      </c>
      <c r="E360" s="37">
        <v>44987</v>
      </c>
      <c r="F360" s="38">
        <v>2700</v>
      </c>
      <c r="G360" s="38">
        <v>486.8852</v>
      </c>
      <c r="H360" s="38">
        <v>2213.1147999999998</v>
      </c>
      <c r="I360" s="38">
        <v>40</v>
      </c>
      <c r="J360" s="38" t="str">
        <f t="shared" si="5"/>
        <v>PAGATA</v>
      </c>
    </row>
    <row r="361" spans="1:10" x14ac:dyDescent="0.25">
      <c r="A361" s="35">
        <v>360</v>
      </c>
      <c r="B361" s="36">
        <v>44942</v>
      </c>
      <c r="C361" s="34" t="s">
        <v>5</v>
      </c>
      <c r="D361" s="34" t="s">
        <v>14</v>
      </c>
      <c r="E361" s="37">
        <v>45002</v>
      </c>
      <c r="F361" s="38">
        <v>2750</v>
      </c>
      <c r="G361" s="38">
        <v>495.90159999999997</v>
      </c>
      <c r="H361" s="38">
        <v>2254.0983999999999</v>
      </c>
      <c r="I361" s="38">
        <v>40</v>
      </c>
      <c r="J361" s="38" t="str">
        <f t="shared" si="5"/>
        <v>PAGATA</v>
      </c>
    </row>
    <row r="362" spans="1:10" x14ac:dyDescent="0.25">
      <c r="A362" s="35">
        <v>361</v>
      </c>
      <c r="B362" s="36">
        <v>44940</v>
      </c>
      <c r="C362" s="34" t="s">
        <v>6</v>
      </c>
      <c r="D362" s="34" t="s">
        <v>14</v>
      </c>
      <c r="E362" s="37">
        <v>45000</v>
      </c>
      <c r="F362" s="38">
        <v>2800</v>
      </c>
      <c r="G362" s="38">
        <v>504.91800000000001</v>
      </c>
      <c r="H362" s="38">
        <v>2295.0819999999999</v>
      </c>
      <c r="I362" s="38">
        <v>40</v>
      </c>
      <c r="J362" s="38" t="str">
        <f t="shared" si="5"/>
        <v>PAGATA</v>
      </c>
    </row>
    <row r="363" spans="1:10" x14ac:dyDescent="0.25">
      <c r="A363" s="35">
        <v>362</v>
      </c>
      <c r="B363" s="36">
        <v>44942</v>
      </c>
      <c r="C363" s="34" t="s">
        <v>3</v>
      </c>
      <c r="D363" s="34" t="s">
        <v>12</v>
      </c>
      <c r="E363" s="37">
        <v>45002</v>
      </c>
      <c r="F363" s="38">
        <v>2850</v>
      </c>
      <c r="G363" s="38">
        <v>513.93439999999998</v>
      </c>
      <c r="H363" s="38">
        <v>2336.0655999999999</v>
      </c>
      <c r="I363" s="38">
        <v>15</v>
      </c>
      <c r="J363" s="38" t="str">
        <f t="shared" si="5"/>
        <v>PAGATA</v>
      </c>
    </row>
    <row r="364" spans="1:10" x14ac:dyDescent="0.25">
      <c r="A364" s="35">
        <v>363</v>
      </c>
      <c r="B364" s="36">
        <v>44938</v>
      </c>
      <c r="C364" s="34" t="s">
        <v>7</v>
      </c>
      <c r="D364" s="34" t="s">
        <v>13</v>
      </c>
      <c r="E364" s="37">
        <v>44998</v>
      </c>
      <c r="F364" s="38">
        <v>2900</v>
      </c>
      <c r="G364" s="38">
        <v>522.95079999999996</v>
      </c>
      <c r="H364" s="38">
        <v>2377.0491999999999</v>
      </c>
      <c r="I364" s="38">
        <v>20</v>
      </c>
      <c r="J364" s="38" t="str">
        <f t="shared" si="5"/>
        <v>PAGATA</v>
      </c>
    </row>
    <row r="365" spans="1:10" x14ac:dyDescent="0.25">
      <c r="A365" s="35">
        <v>364</v>
      </c>
      <c r="B365" s="36">
        <v>44938</v>
      </c>
      <c r="C365" s="34" t="s">
        <v>3</v>
      </c>
      <c r="D365" s="34" t="s">
        <v>13</v>
      </c>
      <c r="E365" s="37">
        <v>44998</v>
      </c>
      <c r="F365" s="38">
        <v>2950</v>
      </c>
      <c r="G365" s="38">
        <v>531.96720000000005</v>
      </c>
      <c r="H365" s="38">
        <v>2418.0328</v>
      </c>
      <c r="I365" s="38">
        <v>20</v>
      </c>
      <c r="J365" s="38" t="str">
        <f t="shared" si="5"/>
        <v>PAGATA</v>
      </c>
    </row>
    <row r="366" spans="1:10" x14ac:dyDescent="0.25">
      <c r="A366" s="35">
        <v>365</v>
      </c>
      <c r="B366" s="36">
        <v>44934</v>
      </c>
      <c r="C366" s="34" t="s">
        <v>6</v>
      </c>
      <c r="D366" s="34" t="s">
        <v>12</v>
      </c>
      <c r="E366" s="37">
        <v>44994</v>
      </c>
      <c r="F366" s="38">
        <v>3000</v>
      </c>
      <c r="G366" s="38">
        <v>540.98360000000002</v>
      </c>
      <c r="H366" s="38">
        <v>2459.0164</v>
      </c>
      <c r="I366" s="38">
        <v>15</v>
      </c>
      <c r="J366" s="38" t="str">
        <f t="shared" si="5"/>
        <v>PAGATA</v>
      </c>
    </row>
    <row r="367" spans="1:10" x14ac:dyDescent="0.25">
      <c r="A367" s="35">
        <v>366</v>
      </c>
      <c r="B367" s="36">
        <v>44927</v>
      </c>
      <c r="C367" s="34" t="s">
        <v>8</v>
      </c>
      <c r="D367" s="34" t="s">
        <v>13</v>
      </c>
      <c r="E367" s="37">
        <v>44987</v>
      </c>
      <c r="F367" s="38">
        <v>3050</v>
      </c>
      <c r="G367" s="38">
        <v>550</v>
      </c>
      <c r="H367" s="38">
        <v>2500</v>
      </c>
      <c r="I367" s="38">
        <v>20</v>
      </c>
      <c r="J367" s="38" t="str">
        <f t="shared" si="5"/>
        <v>PAGATA</v>
      </c>
    </row>
    <row r="368" spans="1:10" x14ac:dyDescent="0.25">
      <c r="A368" s="35">
        <v>367</v>
      </c>
      <c r="B368" s="36">
        <v>44932</v>
      </c>
      <c r="C368" s="34" t="s">
        <v>21</v>
      </c>
      <c r="D368" s="34" t="s">
        <v>14</v>
      </c>
      <c r="E368" s="37">
        <v>44992</v>
      </c>
      <c r="F368" s="38">
        <v>3100</v>
      </c>
      <c r="G368" s="38">
        <v>559.01639999999998</v>
      </c>
      <c r="H368" s="38">
        <v>2540.9836</v>
      </c>
      <c r="I368" s="38">
        <v>40</v>
      </c>
      <c r="J368" s="38" t="str">
        <f t="shared" si="5"/>
        <v>PAGATA</v>
      </c>
    </row>
    <row r="369" spans="1:10" x14ac:dyDescent="0.25">
      <c r="A369" s="35">
        <v>368</v>
      </c>
      <c r="B369" s="36">
        <v>44942</v>
      </c>
      <c r="C369" s="34" t="s">
        <v>21</v>
      </c>
      <c r="D369" s="34" t="s">
        <v>15</v>
      </c>
      <c r="E369" s="37">
        <v>45002</v>
      </c>
      <c r="F369" s="38">
        <v>3150</v>
      </c>
      <c r="G369" s="38">
        <v>568.03279999999995</v>
      </c>
      <c r="H369" s="38">
        <v>2581.9672</v>
      </c>
      <c r="I369" s="38">
        <v>30</v>
      </c>
      <c r="J369" s="38" t="str">
        <f t="shared" si="5"/>
        <v>PAGATA</v>
      </c>
    </row>
    <row r="370" spans="1:10" x14ac:dyDescent="0.25">
      <c r="A370" s="35">
        <v>369</v>
      </c>
      <c r="B370" s="36">
        <v>44932</v>
      </c>
      <c r="C370" s="34" t="s">
        <v>8</v>
      </c>
      <c r="D370" s="34" t="s">
        <v>13</v>
      </c>
      <c r="E370" s="37">
        <v>44992</v>
      </c>
      <c r="F370" s="38">
        <v>3200</v>
      </c>
      <c r="G370" s="38">
        <v>577.04920000000004</v>
      </c>
      <c r="H370" s="38">
        <v>2622.9508000000001</v>
      </c>
      <c r="I370" s="38">
        <v>20</v>
      </c>
      <c r="J370" s="38" t="str">
        <f t="shared" si="5"/>
        <v>PAGATA</v>
      </c>
    </row>
    <row r="371" spans="1:10" x14ac:dyDescent="0.25">
      <c r="A371" s="35">
        <v>370</v>
      </c>
      <c r="B371" s="36">
        <v>44939</v>
      </c>
      <c r="C371" s="34" t="s">
        <v>4</v>
      </c>
      <c r="D371" s="34" t="s">
        <v>13</v>
      </c>
      <c r="E371" s="37">
        <v>44999</v>
      </c>
      <c r="F371" s="38">
        <v>3250</v>
      </c>
      <c r="G371" s="38">
        <v>586.06560000000002</v>
      </c>
      <c r="H371" s="38">
        <v>2663.9344000000001</v>
      </c>
      <c r="I371" s="38">
        <v>20</v>
      </c>
      <c r="J371" s="38" t="str">
        <f t="shared" si="5"/>
        <v>PAGATA</v>
      </c>
    </row>
    <row r="372" spans="1:10" x14ac:dyDescent="0.25">
      <c r="A372" s="35">
        <v>371</v>
      </c>
      <c r="B372" s="36">
        <v>44934</v>
      </c>
      <c r="C372" s="34" t="s">
        <v>5</v>
      </c>
      <c r="D372" s="34" t="s">
        <v>15</v>
      </c>
      <c r="E372" s="37">
        <v>44994</v>
      </c>
      <c r="F372" s="38">
        <v>3300</v>
      </c>
      <c r="G372" s="38">
        <v>595.08199999999999</v>
      </c>
      <c r="H372" s="38">
        <v>2704.9180000000001</v>
      </c>
      <c r="I372" s="38">
        <v>30</v>
      </c>
      <c r="J372" s="38" t="str">
        <f t="shared" si="5"/>
        <v>PAGATA</v>
      </c>
    </row>
    <row r="373" spans="1:10" x14ac:dyDescent="0.25">
      <c r="A373" s="35">
        <v>372</v>
      </c>
      <c r="B373" s="36">
        <v>44937</v>
      </c>
      <c r="C373" s="34" t="s">
        <v>8</v>
      </c>
      <c r="D373" s="34" t="s">
        <v>12</v>
      </c>
      <c r="E373" s="37">
        <v>44997</v>
      </c>
      <c r="F373" s="38">
        <v>3350</v>
      </c>
      <c r="G373" s="38">
        <v>604.09839999999997</v>
      </c>
      <c r="H373" s="38">
        <v>2745.9016000000001</v>
      </c>
      <c r="I373" s="38">
        <v>15</v>
      </c>
      <c r="J373" s="38" t="str">
        <f t="shared" si="5"/>
        <v>PAGATA</v>
      </c>
    </row>
    <row r="374" spans="1:10" x14ac:dyDescent="0.25">
      <c r="A374" s="35">
        <v>373</v>
      </c>
      <c r="B374" s="36">
        <v>44933</v>
      </c>
      <c r="C374" s="34" t="s">
        <v>21</v>
      </c>
      <c r="D374" s="34" t="s">
        <v>14</v>
      </c>
      <c r="E374" s="37">
        <v>44993</v>
      </c>
      <c r="F374" s="38">
        <v>3400</v>
      </c>
      <c r="G374" s="38">
        <v>613.11479999999995</v>
      </c>
      <c r="H374" s="38">
        <v>2786.8852000000002</v>
      </c>
      <c r="I374" s="38">
        <v>40</v>
      </c>
      <c r="J374" s="38" t="str">
        <f t="shared" si="5"/>
        <v>PAGATA</v>
      </c>
    </row>
    <row r="375" spans="1:10" x14ac:dyDescent="0.25">
      <c r="A375" s="35">
        <v>374</v>
      </c>
      <c r="B375" s="36">
        <v>44941</v>
      </c>
      <c r="C375" s="34" t="s">
        <v>10</v>
      </c>
      <c r="D375" s="34" t="s">
        <v>14</v>
      </c>
      <c r="E375" s="37">
        <v>45001</v>
      </c>
      <c r="F375" s="38">
        <v>3450</v>
      </c>
      <c r="G375" s="38">
        <v>622.13109999999995</v>
      </c>
      <c r="H375" s="38">
        <v>2827.8688999999999</v>
      </c>
      <c r="I375" s="38">
        <v>40</v>
      </c>
      <c r="J375" s="38" t="str">
        <f t="shared" si="5"/>
        <v>PAGATA</v>
      </c>
    </row>
    <row r="376" spans="1:10" x14ac:dyDescent="0.25">
      <c r="A376" s="35">
        <v>375</v>
      </c>
      <c r="B376" s="36">
        <v>44932</v>
      </c>
      <c r="C376" s="34" t="s">
        <v>3</v>
      </c>
      <c r="D376" s="34" t="s">
        <v>14</v>
      </c>
      <c r="E376" s="37">
        <v>44992</v>
      </c>
      <c r="F376" s="38">
        <v>3500</v>
      </c>
      <c r="G376" s="38">
        <v>631.14750000000004</v>
      </c>
      <c r="H376" s="38">
        <v>2868.8525</v>
      </c>
      <c r="I376" s="38">
        <v>40</v>
      </c>
      <c r="J376" s="38" t="str">
        <f t="shared" si="5"/>
        <v>PAGATA</v>
      </c>
    </row>
    <row r="377" spans="1:10" x14ac:dyDescent="0.25">
      <c r="A377" s="35">
        <v>376</v>
      </c>
      <c r="B377" s="36">
        <v>44940</v>
      </c>
      <c r="C377" s="34" t="s">
        <v>4</v>
      </c>
      <c r="D377" s="34" t="s">
        <v>12</v>
      </c>
      <c r="E377" s="37">
        <v>45000</v>
      </c>
      <c r="F377" s="38">
        <v>3550</v>
      </c>
      <c r="G377" s="38">
        <v>640.16390000000001</v>
      </c>
      <c r="H377" s="38">
        <v>2909.8361</v>
      </c>
      <c r="I377" s="38">
        <v>15</v>
      </c>
      <c r="J377" s="38" t="str">
        <f t="shared" si="5"/>
        <v>PAGATA</v>
      </c>
    </row>
    <row r="378" spans="1:10" x14ac:dyDescent="0.25">
      <c r="A378" s="35">
        <v>377</v>
      </c>
      <c r="B378" s="36">
        <v>44942</v>
      </c>
      <c r="C378" s="34" t="s">
        <v>5</v>
      </c>
      <c r="D378" s="34" t="s">
        <v>13</v>
      </c>
      <c r="E378" s="37">
        <v>45002</v>
      </c>
      <c r="F378" s="38">
        <v>3600</v>
      </c>
      <c r="G378" s="38">
        <v>649.18029999999999</v>
      </c>
      <c r="H378" s="38">
        <v>2950.8197</v>
      </c>
      <c r="I378" s="38">
        <v>20</v>
      </c>
      <c r="J378" s="38" t="str">
        <f t="shared" si="5"/>
        <v>PAGATA</v>
      </c>
    </row>
    <row r="379" spans="1:10" x14ac:dyDescent="0.25">
      <c r="A379" s="35">
        <v>378</v>
      </c>
      <c r="B379" s="36">
        <v>44936</v>
      </c>
      <c r="C379" s="34" t="s">
        <v>6</v>
      </c>
      <c r="D379" s="34" t="s">
        <v>13</v>
      </c>
      <c r="E379" s="37">
        <v>44996</v>
      </c>
      <c r="F379" s="38">
        <v>3650</v>
      </c>
      <c r="G379" s="38">
        <v>658.19669999999996</v>
      </c>
      <c r="H379" s="38">
        <v>2991.8033</v>
      </c>
      <c r="I379" s="38">
        <v>20</v>
      </c>
      <c r="J379" s="38" t="str">
        <f t="shared" si="5"/>
        <v>PAGATA</v>
      </c>
    </row>
    <row r="380" spans="1:10" x14ac:dyDescent="0.25">
      <c r="A380" s="35">
        <v>379</v>
      </c>
      <c r="B380" s="36">
        <v>44940</v>
      </c>
      <c r="C380" s="34" t="s">
        <v>3</v>
      </c>
      <c r="D380" s="34" t="s">
        <v>12</v>
      </c>
      <c r="E380" s="37">
        <v>45000</v>
      </c>
      <c r="F380" s="38">
        <v>3700</v>
      </c>
      <c r="G380" s="38">
        <v>667.21310000000005</v>
      </c>
      <c r="H380" s="38">
        <v>3032.7869000000001</v>
      </c>
      <c r="I380" s="38">
        <v>15</v>
      </c>
      <c r="J380" s="38" t="str">
        <f t="shared" si="5"/>
        <v>PAGATA</v>
      </c>
    </row>
    <row r="381" spans="1:10" x14ac:dyDescent="0.25">
      <c r="A381" s="35">
        <v>380</v>
      </c>
      <c r="B381" s="36">
        <v>44938</v>
      </c>
      <c r="C381" s="34" t="s">
        <v>7</v>
      </c>
      <c r="D381" s="34" t="s">
        <v>13</v>
      </c>
      <c r="E381" s="37">
        <v>44998</v>
      </c>
      <c r="F381" s="38">
        <v>3750</v>
      </c>
      <c r="G381" s="38">
        <v>676.22950000000003</v>
      </c>
      <c r="H381" s="38">
        <v>3073.7705000000001</v>
      </c>
      <c r="I381" s="38">
        <v>20</v>
      </c>
      <c r="J381" s="38" t="str">
        <f t="shared" si="5"/>
        <v>PAGATA</v>
      </c>
    </row>
    <row r="382" spans="1:10" x14ac:dyDescent="0.25">
      <c r="A382" s="35">
        <v>381</v>
      </c>
      <c r="B382" s="36">
        <v>44929</v>
      </c>
      <c r="C382" s="34" t="s">
        <v>3</v>
      </c>
      <c r="D382" s="34" t="s">
        <v>14</v>
      </c>
      <c r="E382" s="37">
        <v>44989</v>
      </c>
      <c r="F382" s="38">
        <v>3800</v>
      </c>
      <c r="G382" s="38">
        <v>685.24590000000001</v>
      </c>
      <c r="H382" s="38">
        <v>3114.7541000000001</v>
      </c>
      <c r="I382" s="38">
        <v>40</v>
      </c>
      <c r="J382" s="38" t="str">
        <f t="shared" si="5"/>
        <v>PAGATA</v>
      </c>
    </row>
    <row r="383" spans="1:10" x14ac:dyDescent="0.25">
      <c r="A383" s="35">
        <v>382</v>
      </c>
      <c r="B383" s="36">
        <v>44931</v>
      </c>
      <c r="C383" s="34" t="s">
        <v>6</v>
      </c>
      <c r="D383" s="34" t="s">
        <v>15</v>
      </c>
      <c r="E383" s="37">
        <v>44991</v>
      </c>
      <c r="F383" s="38">
        <v>3850</v>
      </c>
      <c r="G383" s="38">
        <v>694.26229999999998</v>
      </c>
      <c r="H383" s="38">
        <v>3155.7377000000001</v>
      </c>
      <c r="I383" s="38">
        <v>30</v>
      </c>
      <c r="J383" s="38" t="str">
        <f t="shared" si="5"/>
        <v>PAGATA</v>
      </c>
    </row>
    <row r="384" spans="1:10" x14ac:dyDescent="0.25">
      <c r="A384" s="35">
        <v>383</v>
      </c>
      <c r="B384" s="36">
        <v>44938</v>
      </c>
      <c r="C384" s="34" t="s">
        <v>8</v>
      </c>
      <c r="D384" s="34" t="s">
        <v>13</v>
      </c>
      <c r="E384" s="37">
        <v>44998</v>
      </c>
      <c r="F384" s="38">
        <v>3900</v>
      </c>
      <c r="G384" s="38">
        <v>703.27869999999996</v>
      </c>
      <c r="H384" s="38">
        <v>3196.7213000000002</v>
      </c>
      <c r="I384" s="38">
        <v>20</v>
      </c>
      <c r="J384" s="38" t="str">
        <f t="shared" si="5"/>
        <v>PAGATA</v>
      </c>
    </row>
    <row r="385" spans="1:10" x14ac:dyDescent="0.25">
      <c r="A385" s="35">
        <v>384</v>
      </c>
      <c r="B385" s="36">
        <v>44933</v>
      </c>
      <c r="C385" s="34" t="s">
        <v>21</v>
      </c>
      <c r="D385" s="34" t="s">
        <v>13</v>
      </c>
      <c r="E385" s="37">
        <v>44993</v>
      </c>
      <c r="F385" s="38">
        <v>3950</v>
      </c>
      <c r="G385" s="38">
        <v>712.29510000000005</v>
      </c>
      <c r="H385" s="38">
        <v>3237.7049000000002</v>
      </c>
      <c r="I385" s="38">
        <v>20</v>
      </c>
      <c r="J385" s="38" t="str">
        <f t="shared" si="5"/>
        <v>PAGATA</v>
      </c>
    </row>
    <row r="386" spans="1:10" x14ac:dyDescent="0.25">
      <c r="A386" s="35">
        <v>385</v>
      </c>
      <c r="B386" s="36">
        <v>44940</v>
      </c>
      <c r="C386" s="34" t="s">
        <v>21</v>
      </c>
      <c r="D386" s="34" t="s">
        <v>15</v>
      </c>
      <c r="E386" s="37">
        <v>45000</v>
      </c>
      <c r="F386" s="38">
        <v>4000</v>
      </c>
      <c r="G386" s="38">
        <v>721.31150000000002</v>
      </c>
      <c r="H386" s="38">
        <v>3278.6885000000002</v>
      </c>
      <c r="I386" s="38">
        <v>30</v>
      </c>
      <c r="J386" s="38" t="str">
        <f t="shared" ref="J386:J449" si="6">IF(E386-B386&gt;60,"DA PAGARE","PAGATA")</f>
        <v>PAGATA</v>
      </c>
    </row>
    <row r="387" spans="1:10" x14ac:dyDescent="0.25">
      <c r="A387" s="35">
        <v>386</v>
      </c>
      <c r="B387" s="36">
        <v>44933</v>
      </c>
      <c r="C387" s="34" t="s">
        <v>8</v>
      </c>
      <c r="D387" s="34" t="s">
        <v>12</v>
      </c>
      <c r="E387" s="37">
        <v>44993</v>
      </c>
      <c r="F387" s="38">
        <v>4050</v>
      </c>
      <c r="G387" s="38">
        <v>730.3279</v>
      </c>
      <c r="H387" s="38">
        <v>3319.6720999999998</v>
      </c>
      <c r="I387" s="38">
        <v>15</v>
      </c>
      <c r="J387" s="38" t="str">
        <f t="shared" si="6"/>
        <v>PAGATA</v>
      </c>
    </row>
    <row r="388" spans="1:10" x14ac:dyDescent="0.25">
      <c r="A388" s="35">
        <v>387</v>
      </c>
      <c r="B388" s="36">
        <v>44931</v>
      </c>
      <c r="C388" s="34" t="s">
        <v>4</v>
      </c>
      <c r="D388" s="34" t="s">
        <v>14</v>
      </c>
      <c r="E388" s="37">
        <v>44991</v>
      </c>
      <c r="F388" s="38">
        <v>4100</v>
      </c>
      <c r="G388" s="38">
        <v>739.34429999999998</v>
      </c>
      <c r="H388" s="38">
        <v>3360.6556999999998</v>
      </c>
      <c r="I388" s="38">
        <v>40</v>
      </c>
      <c r="J388" s="38" t="str">
        <f t="shared" si="6"/>
        <v>PAGATA</v>
      </c>
    </row>
    <row r="389" spans="1:10" x14ac:dyDescent="0.25">
      <c r="A389" s="35">
        <v>388</v>
      </c>
      <c r="B389" s="36">
        <v>44942</v>
      </c>
      <c r="C389" s="34" t="s">
        <v>5</v>
      </c>
      <c r="D389" s="34" t="s">
        <v>14</v>
      </c>
      <c r="E389" s="37">
        <v>45002</v>
      </c>
      <c r="F389" s="38">
        <v>4150</v>
      </c>
      <c r="G389" s="38">
        <v>748.36069999999995</v>
      </c>
      <c r="H389" s="38">
        <v>3401.6392999999998</v>
      </c>
      <c r="I389" s="38">
        <v>40</v>
      </c>
      <c r="J389" s="38" t="str">
        <f t="shared" si="6"/>
        <v>PAGATA</v>
      </c>
    </row>
    <row r="390" spans="1:10" x14ac:dyDescent="0.25">
      <c r="A390" s="35">
        <v>389</v>
      </c>
      <c r="B390" s="36">
        <v>44933</v>
      </c>
      <c r="C390" s="34" t="s">
        <v>8</v>
      </c>
      <c r="D390" s="34" t="s">
        <v>14</v>
      </c>
      <c r="E390" s="37">
        <v>44993</v>
      </c>
      <c r="F390" s="38">
        <v>4200</v>
      </c>
      <c r="G390" s="38">
        <v>757.37699999999995</v>
      </c>
      <c r="H390" s="38">
        <v>3442.623</v>
      </c>
      <c r="I390" s="38">
        <v>40</v>
      </c>
      <c r="J390" s="38" t="str">
        <f t="shared" si="6"/>
        <v>PAGATA</v>
      </c>
    </row>
    <row r="391" spans="1:10" x14ac:dyDescent="0.25">
      <c r="A391" s="35">
        <v>390</v>
      </c>
      <c r="B391" s="36">
        <v>44931</v>
      </c>
      <c r="C391" s="34" t="s">
        <v>21</v>
      </c>
      <c r="D391" s="34" t="s">
        <v>12</v>
      </c>
      <c r="E391" s="37">
        <v>44991</v>
      </c>
      <c r="F391" s="38">
        <v>4250</v>
      </c>
      <c r="G391" s="38">
        <v>766.39340000000004</v>
      </c>
      <c r="H391" s="38">
        <v>3483.6066000000001</v>
      </c>
      <c r="I391" s="38">
        <v>15</v>
      </c>
      <c r="J391" s="38" t="str">
        <f t="shared" si="6"/>
        <v>PAGATA</v>
      </c>
    </row>
    <row r="392" spans="1:10" x14ac:dyDescent="0.25">
      <c r="A392" s="35">
        <v>391</v>
      </c>
      <c r="B392" s="36">
        <v>44942</v>
      </c>
      <c r="C392" s="34" t="s">
        <v>10</v>
      </c>
      <c r="D392" s="34" t="s">
        <v>13</v>
      </c>
      <c r="E392" s="37">
        <v>45002</v>
      </c>
      <c r="F392" s="38">
        <v>4300</v>
      </c>
      <c r="G392" s="38">
        <v>775.40980000000002</v>
      </c>
      <c r="H392" s="38">
        <v>3524.5902000000001</v>
      </c>
      <c r="I392" s="38">
        <v>20</v>
      </c>
      <c r="J392" s="38" t="str">
        <f t="shared" si="6"/>
        <v>PAGATA</v>
      </c>
    </row>
    <row r="393" spans="1:10" x14ac:dyDescent="0.25">
      <c r="A393" s="35">
        <v>392</v>
      </c>
      <c r="B393" s="36">
        <v>44932</v>
      </c>
      <c r="C393" s="34" t="s">
        <v>3</v>
      </c>
      <c r="D393" s="34" t="s">
        <v>13</v>
      </c>
      <c r="E393" s="37">
        <v>44992</v>
      </c>
      <c r="F393" s="38">
        <v>4350</v>
      </c>
      <c r="G393" s="38">
        <v>784.42619999999999</v>
      </c>
      <c r="H393" s="38">
        <v>3565.5738000000001</v>
      </c>
      <c r="I393" s="38">
        <v>20</v>
      </c>
      <c r="J393" s="38" t="str">
        <f t="shared" si="6"/>
        <v>PAGATA</v>
      </c>
    </row>
    <row r="394" spans="1:10" x14ac:dyDescent="0.25">
      <c r="A394" s="35">
        <v>393</v>
      </c>
      <c r="B394" s="36">
        <v>44940</v>
      </c>
      <c r="C394" s="34" t="s">
        <v>4</v>
      </c>
      <c r="D394" s="34" t="s">
        <v>12</v>
      </c>
      <c r="E394" s="37">
        <v>45000</v>
      </c>
      <c r="F394" s="38">
        <v>4400</v>
      </c>
      <c r="G394" s="38">
        <v>793.44259999999997</v>
      </c>
      <c r="H394" s="38">
        <v>3606.5574000000001</v>
      </c>
      <c r="I394" s="38">
        <v>15</v>
      </c>
      <c r="J394" s="38" t="str">
        <f t="shared" si="6"/>
        <v>PAGATA</v>
      </c>
    </row>
    <row r="395" spans="1:10" x14ac:dyDescent="0.25">
      <c r="A395" s="35">
        <v>394</v>
      </c>
      <c r="B395" s="36">
        <v>44931</v>
      </c>
      <c r="C395" s="34" t="s">
        <v>5</v>
      </c>
      <c r="D395" s="34" t="s">
        <v>13</v>
      </c>
      <c r="E395" s="37">
        <v>44991</v>
      </c>
      <c r="F395" s="38">
        <v>4450</v>
      </c>
      <c r="G395" s="38">
        <v>802.45899999999995</v>
      </c>
      <c r="H395" s="38">
        <v>3647.5410000000002</v>
      </c>
      <c r="I395" s="38">
        <v>20</v>
      </c>
      <c r="J395" s="38" t="str">
        <f t="shared" si="6"/>
        <v>PAGATA</v>
      </c>
    </row>
    <row r="396" spans="1:10" x14ac:dyDescent="0.25">
      <c r="A396" s="35">
        <v>395</v>
      </c>
      <c r="B396" s="36">
        <v>44936</v>
      </c>
      <c r="C396" s="34" t="s">
        <v>6</v>
      </c>
      <c r="D396" s="34" t="s">
        <v>14</v>
      </c>
      <c r="E396" s="37">
        <v>44996</v>
      </c>
      <c r="F396" s="38">
        <v>4500</v>
      </c>
      <c r="G396" s="38">
        <v>811.47540000000004</v>
      </c>
      <c r="H396" s="38">
        <v>3688.5246000000002</v>
      </c>
      <c r="I396" s="38">
        <v>40</v>
      </c>
      <c r="J396" s="38" t="str">
        <f t="shared" si="6"/>
        <v>PAGATA</v>
      </c>
    </row>
    <row r="397" spans="1:10" x14ac:dyDescent="0.25">
      <c r="A397" s="35">
        <v>396</v>
      </c>
      <c r="B397" s="36">
        <v>44930</v>
      </c>
      <c r="C397" s="34" t="s">
        <v>3</v>
      </c>
      <c r="D397" s="34" t="s">
        <v>15</v>
      </c>
      <c r="E397" s="37">
        <v>44990</v>
      </c>
      <c r="F397" s="38">
        <v>4550</v>
      </c>
      <c r="G397" s="38">
        <v>820.49180000000001</v>
      </c>
      <c r="H397" s="38">
        <v>3729.5082000000002</v>
      </c>
      <c r="I397" s="38">
        <v>30</v>
      </c>
      <c r="J397" s="38" t="str">
        <f t="shared" si="6"/>
        <v>PAGATA</v>
      </c>
    </row>
    <row r="398" spans="1:10" x14ac:dyDescent="0.25">
      <c r="A398" s="35">
        <v>397</v>
      </c>
      <c r="B398" s="36">
        <v>44929</v>
      </c>
      <c r="C398" s="34" t="s">
        <v>7</v>
      </c>
      <c r="D398" s="34" t="s">
        <v>13</v>
      </c>
      <c r="E398" s="37">
        <v>44989</v>
      </c>
      <c r="F398" s="38">
        <v>4600</v>
      </c>
      <c r="G398" s="38">
        <v>829.50819999999999</v>
      </c>
      <c r="H398" s="38">
        <v>3770.4917999999998</v>
      </c>
      <c r="I398" s="38">
        <v>20</v>
      </c>
      <c r="J398" s="38" t="str">
        <f t="shared" si="6"/>
        <v>PAGATA</v>
      </c>
    </row>
    <row r="399" spans="1:10" x14ac:dyDescent="0.25">
      <c r="A399" s="35">
        <v>398</v>
      </c>
      <c r="B399" s="36">
        <v>44933</v>
      </c>
      <c r="C399" s="34" t="s">
        <v>3</v>
      </c>
      <c r="D399" s="34" t="s">
        <v>13</v>
      </c>
      <c r="E399" s="37">
        <v>44993</v>
      </c>
      <c r="F399" s="38">
        <v>4650</v>
      </c>
      <c r="G399" s="38">
        <v>838.52459999999996</v>
      </c>
      <c r="H399" s="38">
        <v>3811.4753999999998</v>
      </c>
      <c r="I399" s="38">
        <v>20</v>
      </c>
      <c r="J399" s="38" t="str">
        <f t="shared" si="6"/>
        <v>PAGATA</v>
      </c>
    </row>
    <row r="400" spans="1:10" x14ac:dyDescent="0.25">
      <c r="A400" s="35">
        <v>399</v>
      </c>
      <c r="B400" s="36">
        <v>44934</v>
      </c>
      <c r="C400" s="34" t="s">
        <v>6</v>
      </c>
      <c r="D400" s="34" t="s">
        <v>15</v>
      </c>
      <c r="E400" s="37">
        <v>44994</v>
      </c>
      <c r="F400" s="38">
        <v>4700</v>
      </c>
      <c r="G400" s="38">
        <v>847.54100000000005</v>
      </c>
      <c r="H400" s="38">
        <v>3852.4589999999998</v>
      </c>
      <c r="I400" s="38">
        <v>30</v>
      </c>
      <c r="J400" s="38" t="str">
        <f t="shared" si="6"/>
        <v>PAGATA</v>
      </c>
    </row>
    <row r="401" spans="1:10" x14ac:dyDescent="0.25">
      <c r="A401" s="35">
        <v>400</v>
      </c>
      <c r="B401" s="36">
        <v>44934</v>
      </c>
      <c r="C401" s="34" t="s">
        <v>8</v>
      </c>
      <c r="D401" s="34" t="s">
        <v>12</v>
      </c>
      <c r="E401" s="37">
        <v>44994</v>
      </c>
      <c r="F401" s="38">
        <v>4750</v>
      </c>
      <c r="G401" s="38">
        <v>856.55740000000003</v>
      </c>
      <c r="H401" s="38">
        <v>3893.4425999999999</v>
      </c>
      <c r="I401" s="38">
        <v>15</v>
      </c>
      <c r="J401" s="38" t="str">
        <f t="shared" si="6"/>
        <v>PAGATA</v>
      </c>
    </row>
    <row r="402" spans="1:10" x14ac:dyDescent="0.25">
      <c r="A402" s="35">
        <v>401</v>
      </c>
      <c r="B402" s="36">
        <v>44940</v>
      </c>
      <c r="C402" s="34" t="s">
        <v>21</v>
      </c>
      <c r="D402" s="34" t="s">
        <v>14</v>
      </c>
      <c r="E402" s="37">
        <v>45000</v>
      </c>
      <c r="F402" s="38">
        <v>4800</v>
      </c>
      <c r="G402" s="38">
        <v>865.57380000000001</v>
      </c>
      <c r="H402" s="38">
        <v>3934.4261999999999</v>
      </c>
      <c r="I402" s="38">
        <v>40</v>
      </c>
      <c r="J402" s="38" t="str">
        <f t="shared" si="6"/>
        <v>PAGATA</v>
      </c>
    </row>
    <row r="403" spans="1:10" x14ac:dyDescent="0.25">
      <c r="A403" s="35">
        <v>402</v>
      </c>
      <c r="B403" s="36">
        <v>44938</v>
      </c>
      <c r="C403" s="34" t="s">
        <v>21</v>
      </c>
      <c r="D403" s="34" t="s">
        <v>14</v>
      </c>
      <c r="E403" s="37">
        <v>44998</v>
      </c>
      <c r="F403" s="38">
        <v>4850</v>
      </c>
      <c r="G403" s="38">
        <v>874.59019999999998</v>
      </c>
      <c r="H403" s="38">
        <v>3975.4097999999999</v>
      </c>
      <c r="I403" s="38">
        <v>40</v>
      </c>
      <c r="J403" s="38" t="str">
        <f t="shared" si="6"/>
        <v>PAGATA</v>
      </c>
    </row>
    <row r="404" spans="1:10" x14ac:dyDescent="0.25">
      <c r="A404" s="35">
        <v>403</v>
      </c>
      <c r="B404" s="36">
        <v>44937</v>
      </c>
      <c r="C404" s="34" t="s">
        <v>8</v>
      </c>
      <c r="D404" s="34" t="s">
        <v>14</v>
      </c>
      <c r="E404" s="37">
        <v>44997</v>
      </c>
      <c r="F404" s="38">
        <v>4900</v>
      </c>
      <c r="G404" s="38">
        <v>883.60659999999996</v>
      </c>
      <c r="H404" s="38">
        <v>4016.3933999999999</v>
      </c>
      <c r="I404" s="38">
        <v>40</v>
      </c>
      <c r="J404" s="38" t="str">
        <f t="shared" si="6"/>
        <v>PAGATA</v>
      </c>
    </row>
    <row r="405" spans="1:10" x14ac:dyDescent="0.25">
      <c r="A405" s="35">
        <v>404</v>
      </c>
      <c r="B405" s="36">
        <v>44935</v>
      </c>
      <c r="C405" s="34" t="s">
        <v>4</v>
      </c>
      <c r="D405" s="34" t="s">
        <v>12</v>
      </c>
      <c r="E405" s="37">
        <v>44995</v>
      </c>
      <c r="F405" s="38">
        <v>4950</v>
      </c>
      <c r="G405" s="38">
        <v>892.62300000000005</v>
      </c>
      <c r="H405" s="38">
        <v>4057.377</v>
      </c>
      <c r="I405" s="38">
        <v>15</v>
      </c>
      <c r="J405" s="38" t="str">
        <f t="shared" si="6"/>
        <v>PAGATA</v>
      </c>
    </row>
    <row r="406" spans="1:10" x14ac:dyDescent="0.25">
      <c r="A406" s="35">
        <v>405</v>
      </c>
      <c r="B406" s="36">
        <v>44934</v>
      </c>
      <c r="C406" s="34" t="s">
        <v>5</v>
      </c>
      <c r="D406" s="34" t="s">
        <v>13</v>
      </c>
      <c r="E406" s="37">
        <v>44994</v>
      </c>
      <c r="F406" s="38">
        <v>5000</v>
      </c>
      <c r="G406" s="38">
        <v>901.63930000000005</v>
      </c>
      <c r="H406" s="38">
        <v>4098.3607000000002</v>
      </c>
      <c r="I406" s="38">
        <v>20</v>
      </c>
      <c r="J406" s="38" t="str">
        <f t="shared" si="6"/>
        <v>PAGATA</v>
      </c>
    </row>
    <row r="407" spans="1:10" x14ac:dyDescent="0.25">
      <c r="A407" s="35">
        <v>406</v>
      </c>
      <c r="B407" s="36">
        <v>44940</v>
      </c>
      <c r="C407" s="34" t="s">
        <v>8</v>
      </c>
      <c r="D407" s="34" t="s">
        <v>13</v>
      </c>
      <c r="E407" s="37">
        <v>45000</v>
      </c>
      <c r="F407" s="38">
        <v>5050</v>
      </c>
      <c r="G407" s="38">
        <v>910.65570000000002</v>
      </c>
      <c r="H407" s="38">
        <v>4139.3442999999997</v>
      </c>
      <c r="I407" s="38">
        <v>20</v>
      </c>
      <c r="J407" s="38" t="str">
        <f t="shared" si="6"/>
        <v>PAGATA</v>
      </c>
    </row>
    <row r="408" spans="1:10" x14ac:dyDescent="0.25">
      <c r="A408" s="35">
        <v>407</v>
      </c>
      <c r="B408" s="36">
        <v>44929</v>
      </c>
      <c r="C408" s="34" t="s">
        <v>21</v>
      </c>
      <c r="D408" s="34" t="s">
        <v>12</v>
      </c>
      <c r="E408" s="37">
        <v>44989</v>
      </c>
      <c r="F408" s="38">
        <v>5100</v>
      </c>
      <c r="G408" s="38">
        <v>919.6721</v>
      </c>
      <c r="H408" s="38">
        <v>4180.3279000000002</v>
      </c>
      <c r="I408" s="38">
        <v>15</v>
      </c>
      <c r="J408" s="38" t="str">
        <f t="shared" si="6"/>
        <v>PAGATA</v>
      </c>
    </row>
    <row r="409" spans="1:10" x14ac:dyDescent="0.25">
      <c r="A409" s="35">
        <v>408</v>
      </c>
      <c r="B409" s="36">
        <v>44929</v>
      </c>
      <c r="C409" s="34" t="s">
        <v>10</v>
      </c>
      <c r="D409" s="34" t="s">
        <v>13</v>
      </c>
      <c r="E409" s="37">
        <v>44989</v>
      </c>
      <c r="F409" s="38">
        <v>5150</v>
      </c>
      <c r="G409" s="38">
        <v>928.68849999999998</v>
      </c>
      <c r="H409" s="38">
        <v>4221.3114999999998</v>
      </c>
      <c r="I409" s="38">
        <v>20</v>
      </c>
      <c r="J409" s="38" t="str">
        <f t="shared" si="6"/>
        <v>PAGATA</v>
      </c>
    </row>
    <row r="410" spans="1:10" x14ac:dyDescent="0.25">
      <c r="A410" s="35">
        <v>409</v>
      </c>
      <c r="B410" s="36">
        <v>44933</v>
      </c>
      <c r="C410" s="34" t="s">
        <v>3</v>
      </c>
      <c r="D410" s="34" t="s">
        <v>14</v>
      </c>
      <c r="E410" s="37">
        <v>44993</v>
      </c>
      <c r="F410" s="38">
        <v>5200</v>
      </c>
      <c r="G410" s="38">
        <v>937.70489999999995</v>
      </c>
      <c r="H410" s="38">
        <v>4262.2951000000003</v>
      </c>
      <c r="I410" s="38">
        <v>40</v>
      </c>
      <c r="J410" s="38" t="str">
        <f t="shared" si="6"/>
        <v>PAGATA</v>
      </c>
    </row>
    <row r="411" spans="1:10" x14ac:dyDescent="0.25">
      <c r="A411" s="35">
        <v>410</v>
      </c>
      <c r="B411" s="36">
        <v>44935</v>
      </c>
      <c r="C411" s="34" t="s">
        <v>4</v>
      </c>
      <c r="D411" s="34" t="s">
        <v>15</v>
      </c>
      <c r="E411" s="37">
        <v>44995</v>
      </c>
      <c r="F411" s="38">
        <v>5250</v>
      </c>
      <c r="G411" s="38">
        <v>946.72130000000004</v>
      </c>
      <c r="H411" s="38">
        <v>4303.2786999999998</v>
      </c>
      <c r="I411" s="38">
        <v>30</v>
      </c>
      <c r="J411" s="38" t="str">
        <f t="shared" si="6"/>
        <v>PAGATA</v>
      </c>
    </row>
    <row r="412" spans="1:10" x14ac:dyDescent="0.25">
      <c r="A412" s="35">
        <v>411</v>
      </c>
      <c r="B412" s="36">
        <v>44941</v>
      </c>
      <c r="C412" s="34" t="s">
        <v>5</v>
      </c>
      <c r="D412" s="34" t="s">
        <v>13</v>
      </c>
      <c r="E412" s="37">
        <v>45001</v>
      </c>
      <c r="F412" s="38">
        <v>5300</v>
      </c>
      <c r="G412" s="38">
        <v>955.73770000000002</v>
      </c>
      <c r="H412" s="38">
        <v>4344.2623000000003</v>
      </c>
      <c r="I412" s="38">
        <v>20</v>
      </c>
      <c r="J412" s="38" t="str">
        <f t="shared" si="6"/>
        <v>PAGATA</v>
      </c>
    </row>
    <row r="413" spans="1:10" x14ac:dyDescent="0.25">
      <c r="A413" s="35">
        <v>412</v>
      </c>
      <c r="B413" s="36">
        <v>44937</v>
      </c>
      <c r="C413" s="34" t="s">
        <v>6</v>
      </c>
      <c r="D413" s="34" t="s">
        <v>13</v>
      </c>
      <c r="E413" s="37">
        <v>44997</v>
      </c>
      <c r="F413" s="38">
        <v>5350</v>
      </c>
      <c r="G413" s="38">
        <v>964.75409999999999</v>
      </c>
      <c r="H413" s="38">
        <v>4385.2458999999999</v>
      </c>
      <c r="I413" s="38">
        <v>20</v>
      </c>
      <c r="J413" s="38" t="str">
        <f t="shared" si="6"/>
        <v>PAGATA</v>
      </c>
    </row>
    <row r="414" spans="1:10" x14ac:dyDescent="0.25">
      <c r="A414" s="35">
        <v>413</v>
      </c>
      <c r="B414" s="36">
        <v>44930</v>
      </c>
      <c r="C414" s="34" t="s">
        <v>3</v>
      </c>
      <c r="D414" s="34" t="s">
        <v>15</v>
      </c>
      <c r="E414" s="37">
        <v>44990</v>
      </c>
      <c r="F414" s="38">
        <v>5400</v>
      </c>
      <c r="G414" s="38">
        <v>973.77049999999997</v>
      </c>
      <c r="H414" s="38">
        <v>4426.2295000000004</v>
      </c>
      <c r="I414" s="38">
        <v>30</v>
      </c>
      <c r="J414" s="38" t="str">
        <f t="shared" si="6"/>
        <v>PAGATA</v>
      </c>
    </row>
    <row r="415" spans="1:10" x14ac:dyDescent="0.25">
      <c r="A415" s="35">
        <v>414</v>
      </c>
      <c r="B415" s="36">
        <v>44942</v>
      </c>
      <c r="C415" s="34" t="s">
        <v>7</v>
      </c>
      <c r="D415" s="34" t="s">
        <v>12</v>
      </c>
      <c r="E415" s="37">
        <v>45002</v>
      </c>
      <c r="F415" s="38">
        <v>5450</v>
      </c>
      <c r="G415" s="38">
        <v>982.78689999999995</v>
      </c>
      <c r="H415" s="38">
        <v>4467.2130999999999</v>
      </c>
      <c r="I415" s="38">
        <v>15</v>
      </c>
      <c r="J415" s="38" t="str">
        <f t="shared" si="6"/>
        <v>PAGATA</v>
      </c>
    </row>
    <row r="416" spans="1:10" x14ac:dyDescent="0.25">
      <c r="A416" s="35">
        <v>415</v>
      </c>
      <c r="B416" s="36">
        <v>44937</v>
      </c>
      <c r="C416" s="34" t="s">
        <v>3</v>
      </c>
      <c r="D416" s="34" t="s">
        <v>14</v>
      </c>
      <c r="E416" s="37">
        <v>44997</v>
      </c>
      <c r="F416" s="38">
        <v>5500</v>
      </c>
      <c r="G416" s="38">
        <v>991.80330000000004</v>
      </c>
      <c r="H416" s="38">
        <v>4508.1967000000004</v>
      </c>
      <c r="I416" s="38">
        <v>40</v>
      </c>
      <c r="J416" s="38" t="str">
        <f t="shared" si="6"/>
        <v>PAGATA</v>
      </c>
    </row>
    <row r="417" spans="1:10" x14ac:dyDescent="0.25">
      <c r="A417" s="35">
        <v>416</v>
      </c>
      <c r="B417" s="36">
        <v>44935</v>
      </c>
      <c r="C417" s="34" t="s">
        <v>6</v>
      </c>
      <c r="D417" s="34" t="s">
        <v>14</v>
      </c>
      <c r="E417" s="37">
        <v>44995</v>
      </c>
      <c r="F417" s="38">
        <v>5550</v>
      </c>
      <c r="G417" s="38">
        <v>1000.8197</v>
      </c>
      <c r="H417" s="38">
        <v>4549.1803</v>
      </c>
      <c r="I417" s="38">
        <v>40</v>
      </c>
      <c r="J417" s="38" t="str">
        <f t="shared" si="6"/>
        <v>PAGATA</v>
      </c>
    </row>
    <row r="418" spans="1:10" x14ac:dyDescent="0.25">
      <c r="A418" s="35">
        <v>417</v>
      </c>
      <c r="B418" s="36">
        <v>44928</v>
      </c>
      <c r="C418" s="34" t="s">
        <v>8</v>
      </c>
      <c r="D418" s="34" t="s">
        <v>14</v>
      </c>
      <c r="E418" s="37">
        <v>44988</v>
      </c>
      <c r="F418" s="38">
        <v>5600</v>
      </c>
      <c r="G418" s="38">
        <v>1009.8361</v>
      </c>
      <c r="H418" s="38">
        <v>4590.1638999999996</v>
      </c>
      <c r="I418" s="38">
        <v>40</v>
      </c>
      <c r="J418" s="38" t="str">
        <f t="shared" si="6"/>
        <v>PAGATA</v>
      </c>
    </row>
    <row r="419" spans="1:10" x14ac:dyDescent="0.25">
      <c r="A419" s="35">
        <v>418</v>
      </c>
      <c r="B419" s="36">
        <v>44939</v>
      </c>
      <c r="C419" s="34" t="s">
        <v>21</v>
      </c>
      <c r="D419" s="34" t="s">
        <v>12</v>
      </c>
      <c r="E419" s="37">
        <v>44999</v>
      </c>
      <c r="F419" s="38">
        <v>5650</v>
      </c>
      <c r="G419" s="38">
        <v>1018.8525</v>
      </c>
      <c r="H419" s="38">
        <v>4631.1475</v>
      </c>
      <c r="I419" s="38">
        <v>15</v>
      </c>
      <c r="J419" s="38" t="str">
        <f t="shared" si="6"/>
        <v>PAGATA</v>
      </c>
    </row>
    <row r="420" spans="1:10" x14ac:dyDescent="0.25">
      <c r="A420" s="35">
        <v>419</v>
      </c>
      <c r="B420" s="36">
        <v>44936</v>
      </c>
      <c r="C420" s="34" t="s">
        <v>21</v>
      </c>
      <c r="D420" s="34" t="s">
        <v>13</v>
      </c>
      <c r="E420" s="37">
        <v>44996</v>
      </c>
      <c r="F420" s="38">
        <v>5700</v>
      </c>
      <c r="G420" s="38">
        <v>1027.8688999999999</v>
      </c>
      <c r="H420" s="38">
        <v>4672.1310999999996</v>
      </c>
      <c r="I420" s="38">
        <v>20</v>
      </c>
      <c r="J420" s="38" t="str">
        <f t="shared" si="6"/>
        <v>PAGATA</v>
      </c>
    </row>
    <row r="421" spans="1:10" x14ac:dyDescent="0.25">
      <c r="A421" s="35">
        <v>420</v>
      </c>
      <c r="B421" s="36">
        <v>44943</v>
      </c>
      <c r="C421" s="34" t="s">
        <v>8</v>
      </c>
      <c r="D421" s="34" t="s">
        <v>13</v>
      </c>
      <c r="E421" s="37">
        <v>45003</v>
      </c>
      <c r="F421" s="38">
        <v>5750</v>
      </c>
      <c r="G421" s="38">
        <v>1036.8851999999999</v>
      </c>
      <c r="H421" s="38">
        <v>4713.1148000000003</v>
      </c>
      <c r="I421" s="38">
        <v>20</v>
      </c>
      <c r="J421" s="38" t="str">
        <f t="shared" si="6"/>
        <v>PAGATA</v>
      </c>
    </row>
    <row r="422" spans="1:10" x14ac:dyDescent="0.25">
      <c r="A422" s="35">
        <v>421</v>
      </c>
      <c r="B422" s="36">
        <v>44931</v>
      </c>
      <c r="C422" s="34" t="s">
        <v>4</v>
      </c>
      <c r="D422" s="34" t="s">
        <v>12</v>
      </c>
      <c r="E422" s="37">
        <v>44991</v>
      </c>
      <c r="F422" s="38">
        <v>5800</v>
      </c>
      <c r="G422" s="38">
        <v>1045.9015999999999</v>
      </c>
      <c r="H422" s="38">
        <v>4754.0983999999999</v>
      </c>
      <c r="I422" s="38">
        <v>15</v>
      </c>
      <c r="J422" s="38" t="str">
        <f t="shared" si="6"/>
        <v>PAGATA</v>
      </c>
    </row>
    <row r="423" spans="1:10" x14ac:dyDescent="0.25">
      <c r="A423" s="35">
        <v>422</v>
      </c>
      <c r="B423" s="36">
        <v>44929</v>
      </c>
      <c r="C423" s="34" t="s">
        <v>5</v>
      </c>
      <c r="D423" s="34" t="s">
        <v>13</v>
      </c>
      <c r="E423" s="37">
        <v>44989</v>
      </c>
      <c r="F423" s="38">
        <v>5850</v>
      </c>
      <c r="G423" s="38">
        <v>1054.9179999999999</v>
      </c>
      <c r="H423" s="38">
        <v>4795.0820000000003</v>
      </c>
      <c r="I423" s="38">
        <v>20</v>
      </c>
      <c r="J423" s="38" t="str">
        <f t="shared" si="6"/>
        <v>PAGATA</v>
      </c>
    </row>
    <row r="424" spans="1:10" x14ac:dyDescent="0.25">
      <c r="A424" s="35">
        <v>423</v>
      </c>
      <c r="B424" s="36">
        <v>44934</v>
      </c>
      <c r="C424" s="34" t="s">
        <v>8</v>
      </c>
      <c r="D424" s="34" t="s">
        <v>14</v>
      </c>
      <c r="E424" s="37">
        <v>44994</v>
      </c>
      <c r="F424" s="38">
        <v>5900</v>
      </c>
      <c r="G424" s="38">
        <v>1063.9344000000001</v>
      </c>
      <c r="H424" s="38">
        <v>4836.0655999999999</v>
      </c>
      <c r="I424" s="38">
        <v>40</v>
      </c>
      <c r="J424" s="38" t="str">
        <f t="shared" si="6"/>
        <v>PAGATA</v>
      </c>
    </row>
    <row r="425" spans="1:10" x14ac:dyDescent="0.25">
      <c r="A425" s="35">
        <v>424</v>
      </c>
      <c r="B425" s="36">
        <v>44940</v>
      </c>
      <c r="C425" s="34" t="s">
        <v>21</v>
      </c>
      <c r="D425" s="34" t="s">
        <v>15</v>
      </c>
      <c r="E425" s="37">
        <v>45000</v>
      </c>
      <c r="F425" s="38">
        <v>5950</v>
      </c>
      <c r="G425" s="38">
        <v>1072.9508000000001</v>
      </c>
      <c r="H425" s="38">
        <v>4877.0492000000004</v>
      </c>
      <c r="I425" s="38">
        <v>30</v>
      </c>
      <c r="J425" s="38" t="str">
        <f t="shared" si="6"/>
        <v>PAGATA</v>
      </c>
    </row>
    <row r="426" spans="1:10" x14ac:dyDescent="0.25">
      <c r="A426" s="35">
        <v>425</v>
      </c>
      <c r="B426" s="36">
        <v>44934</v>
      </c>
      <c r="C426" s="34" t="s">
        <v>10</v>
      </c>
      <c r="D426" s="34" t="s">
        <v>13</v>
      </c>
      <c r="E426" s="37">
        <v>44994</v>
      </c>
      <c r="F426" s="38">
        <v>6000</v>
      </c>
      <c r="G426" s="38">
        <v>1081.9672</v>
      </c>
      <c r="H426" s="38">
        <v>4918.0328</v>
      </c>
      <c r="I426" s="38">
        <v>20</v>
      </c>
      <c r="J426" s="38" t="str">
        <f t="shared" si="6"/>
        <v>PAGATA</v>
      </c>
    </row>
    <row r="427" spans="1:10" x14ac:dyDescent="0.25">
      <c r="A427" s="35">
        <v>426</v>
      </c>
      <c r="B427" s="36">
        <v>44934</v>
      </c>
      <c r="C427" s="34" t="s">
        <v>3</v>
      </c>
      <c r="D427" s="34" t="s">
        <v>13</v>
      </c>
      <c r="E427" s="37">
        <v>44994</v>
      </c>
      <c r="F427" s="38">
        <v>6050</v>
      </c>
      <c r="G427" s="38">
        <v>1090.9836</v>
      </c>
      <c r="H427" s="38">
        <v>4959.0164000000004</v>
      </c>
      <c r="I427" s="38">
        <v>20</v>
      </c>
      <c r="J427" s="38" t="str">
        <f t="shared" si="6"/>
        <v>PAGATA</v>
      </c>
    </row>
    <row r="428" spans="1:10" x14ac:dyDescent="0.25">
      <c r="A428" s="35">
        <v>427</v>
      </c>
      <c r="B428" s="36">
        <v>44941</v>
      </c>
      <c r="C428" s="34" t="s">
        <v>4</v>
      </c>
      <c r="D428" s="34" t="s">
        <v>15</v>
      </c>
      <c r="E428" s="37">
        <v>45001</v>
      </c>
      <c r="F428" s="38">
        <v>6100</v>
      </c>
      <c r="G428" s="38">
        <v>1100</v>
      </c>
      <c r="H428" s="38">
        <v>5000</v>
      </c>
      <c r="I428" s="38">
        <v>30</v>
      </c>
      <c r="J428" s="38" t="str">
        <f t="shared" si="6"/>
        <v>PAGATA</v>
      </c>
    </row>
    <row r="429" spans="1:10" x14ac:dyDescent="0.25">
      <c r="A429" s="35">
        <v>428</v>
      </c>
      <c r="B429" s="36">
        <v>44934</v>
      </c>
      <c r="C429" s="34" t="s">
        <v>5</v>
      </c>
      <c r="D429" s="34" t="s">
        <v>12</v>
      </c>
      <c r="E429" s="37">
        <v>44994</v>
      </c>
      <c r="F429" s="38">
        <v>6150</v>
      </c>
      <c r="G429" s="38">
        <v>1109.0164</v>
      </c>
      <c r="H429" s="38">
        <v>5040.9835999999996</v>
      </c>
      <c r="I429" s="38">
        <v>15</v>
      </c>
      <c r="J429" s="38" t="str">
        <f t="shared" si="6"/>
        <v>PAGATA</v>
      </c>
    </row>
    <row r="430" spans="1:10" x14ac:dyDescent="0.25">
      <c r="A430" s="35">
        <v>429</v>
      </c>
      <c r="B430" s="36">
        <v>44928</v>
      </c>
      <c r="C430" s="34" t="s">
        <v>6</v>
      </c>
      <c r="D430" s="34" t="s">
        <v>14</v>
      </c>
      <c r="E430" s="37">
        <v>44988</v>
      </c>
      <c r="F430" s="38">
        <v>6200</v>
      </c>
      <c r="G430" s="38">
        <v>1118.0328</v>
      </c>
      <c r="H430" s="38">
        <v>5081.9672</v>
      </c>
      <c r="I430" s="38">
        <v>40</v>
      </c>
      <c r="J430" s="38" t="str">
        <f t="shared" si="6"/>
        <v>PAGATA</v>
      </c>
    </row>
    <row r="431" spans="1:10" x14ac:dyDescent="0.25">
      <c r="A431" s="35">
        <v>430</v>
      </c>
      <c r="B431" s="36">
        <v>44931</v>
      </c>
      <c r="C431" s="34" t="s">
        <v>3</v>
      </c>
      <c r="D431" s="34" t="s">
        <v>14</v>
      </c>
      <c r="E431" s="37">
        <v>44991</v>
      </c>
      <c r="F431" s="38">
        <v>6250</v>
      </c>
      <c r="G431" s="38">
        <v>1127.0491999999999</v>
      </c>
      <c r="H431" s="38">
        <v>5122.9507999999996</v>
      </c>
      <c r="I431" s="38">
        <v>40</v>
      </c>
      <c r="J431" s="38" t="str">
        <f t="shared" si="6"/>
        <v>PAGATA</v>
      </c>
    </row>
    <row r="432" spans="1:10" x14ac:dyDescent="0.25">
      <c r="A432" s="35">
        <v>431</v>
      </c>
      <c r="B432" s="36">
        <v>44933</v>
      </c>
      <c r="C432" s="34" t="s">
        <v>7</v>
      </c>
      <c r="D432" s="34" t="s">
        <v>14</v>
      </c>
      <c r="E432" s="37">
        <v>44993</v>
      </c>
      <c r="F432" s="38">
        <v>6300</v>
      </c>
      <c r="G432" s="38">
        <v>1136.0655999999999</v>
      </c>
      <c r="H432" s="38">
        <v>5163.9344000000001</v>
      </c>
      <c r="I432" s="38">
        <v>40</v>
      </c>
      <c r="J432" s="38" t="str">
        <f t="shared" si="6"/>
        <v>PAGATA</v>
      </c>
    </row>
    <row r="433" spans="1:10" x14ac:dyDescent="0.25">
      <c r="A433" s="35">
        <v>432</v>
      </c>
      <c r="B433" s="36">
        <v>44943</v>
      </c>
      <c r="C433" s="34" t="s">
        <v>3</v>
      </c>
      <c r="D433" s="34" t="s">
        <v>12</v>
      </c>
      <c r="E433" s="37">
        <v>45003</v>
      </c>
      <c r="F433" s="38">
        <v>6350</v>
      </c>
      <c r="G433" s="38">
        <v>1145.0820000000001</v>
      </c>
      <c r="H433" s="38">
        <v>5204.9179999999997</v>
      </c>
      <c r="I433" s="38">
        <v>15</v>
      </c>
      <c r="J433" s="38" t="str">
        <f t="shared" si="6"/>
        <v>PAGATA</v>
      </c>
    </row>
    <row r="434" spans="1:10" x14ac:dyDescent="0.25">
      <c r="A434" s="35">
        <v>433</v>
      </c>
      <c r="B434" s="36">
        <v>44938</v>
      </c>
      <c r="C434" s="34" t="s">
        <v>6</v>
      </c>
      <c r="D434" s="34" t="s">
        <v>13</v>
      </c>
      <c r="E434" s="37">
        <v>44998</v>
      </c>
      <c r="F434" s="38">
        <v>6400</v>
      </c>
      <c r="G434" s="38">
        <v>1154.0984000000001</v>
      </c>
      <c r="H434" s="38">
        <v>5245.9016000000001</v>
      </c>
      <c r="I434" s="38">
        <v>20</v>
      </c>
      <c r="J434" s="38" t="str">
        <f t="shared" si="6"/>
        <v>PAGATA</v>
      </c>
    </row>
    <row r="435" spans="1:10" x14ac:dyDescent="0.25">
      <c r="A435" s="35">
        <v>434</v>
      </c>
      <c r="B435" s="36">
        <v>44930</v>
      </c>
      <c r="C435" s="34" t="s">
        <v>8</v>
      </c>
      <c r="D435" s="34" t="s">
        <v>13</v>
      </c>
      <c r="E435" s="37">
        <v>44990</v>
      </c>
      <c r="F435" s="38">
        <v>6450</v>
      </c>
      <c r="G435" s="38">
        <v>1163.1148000000001</v>
      </c>
      <c r="H435" s="38">
        <v>5286.8851999999997</v>
      </c>
      <c r="I435" s="38">
        <v>20</v>
      </c>
      <c r="J435" s="38" t="str">
        <f t="shared" si="6"/>
        <v>PAGATA</v>
      </c>
    </row>
    <row r="436" spans="1:10" x14ac:dyDescent="0.25">
      <c r="A436" s="35">
        <v>435</v>
      </c>
      <c r="B436" s="36">
        <v>44927</v>
      </c>
      <c r="C436" s="34" t="s">
        <v>21</v>
      </c>
      <c r="D436" s="34" t="s">
        <v>12</v>
      </c>
      <c r="E436" s="37">
        <v>44987</v>
      </c>
      <c r="F436" s="38">
        <v>6500</v>
      </c>
      <c r="G436" s="38">
        <v>1172.1311000000001</v>
      </c>
      <c r="H436" s="38">
        <v>5327.8689000000004</v>
      </c>
      <c r="I436" s="38">
        <v>15</v>
      </c>
      <c r="J436" s="38" t="str">
        <f t="shared" si="6"/>
        <v>PAGATA</v>
      </c>
    </row>
    <row r="437" spans="1:10" x14ac:dyDescent="0.25">
      <c r="A437" s="35">
        <v>436</v>
      </c>
      <c r="B437" s="36">
        <v>44928</v>
      </c>
      <c r="C437" s="34" t="s">
        <v>21</v>
      </c>
      <c r="D437" s="34" t="s">
        <v>13</v>
      </c>
      <c r="E437" s="37">
        <v>44988</v>
      </c>
      <c r="F437" s="38">
        <v>6550</v>
      </c>
      <c r="G437" s="38">
        <v>1181.1475</v>
      </c>
      <c r="H437" s="38">
        <v>5368.8525</v>
      </c>
      <c r="I437" s="38">
        <v>20</v>
      </c>
      <c r="J437" s="38" t="str">
        <f t="shared" si="6"/>
        <v>PAGATA</v>
      </c>
    </row>
    <row r="438" spans="1:10" x14ac:dyDescent="0.25">
      <c r="A438" s="35">
        <v>437</v>
      </c>
      <c r="B438" s="36">
        <v>44932</v>
      </c>
      <c r="C438" s="34" t="s">
        <v>8</v>
      </c>
      <c r="D438" s="34" t="s">
        <v>14</v>
      </c>
      <c r="E438" s="37">
        <v>44992</v>
      </c>
      <c r="F438" s="38">
        <v>6600</v>
      </c>
      <c r="G438" s="38">
        <v>1190.1639</v>
      </c>
      <c r="H438" s="38">
        <v>5409.8361000000004</v>
      </c>
      <c r="I438" s="38">
        <v>40</v>
      </c>
      <c r="J438" s="38" t="str">
        <f t="shared" si="6"/>
        <v>PAGATA</v>
      </c>
    </row>
    <row r="439" spans="1:10" x14ac:dyDescent="0.25">
      <c r="A439" s="35">
        <v>438</v>
      </c>
      <c r="B439" s="36">
        <v>44942</v>
      </c>
      <c r="C439" s="34" t="s">
        <v>4</v>
      </c>
      <c r="D439" s="34" t="s">
        <v>15</v>
      </c>
      <c r="E439" s="37">
        <v>45002</v>
      </c>
      <c r="F439" s="38">
        <v>6650</v>
      </c>
      <c r="G439" s="38">
        <v>1199.1803</v>
      </c>
      <c r="H439" s="38">
        <v>5450.8197</v>
      </c>
      <c r="I439" s="38">
        <v>30</v>
      </c>
      <c r="J439" s="38" t="str">
        <f t="shared" si="6"/>
        <v>PAGATA</v>
      </c>
    </row>
    <row r="440" spans="1:10" x14ac:dyDescent="0.25">
      <c r="A440" s="35">
        <v>439</v>
      </c>
      <c r="B440" s="36">
        <v>44939</v>
      </c>
      <c r="C440" s="34" t="s">
        <v>5</v>
      </c>
      <c r="D440" s="34" t="s">
        <v>13</v>
      </c>
      <c r="E440" s="37">
        <v>44999</v>
      </c>
      <c r="F440" s="38">
        <v>6700</v>
      </c>
      <c r="G440" s="38">
        <v>1208.1967</v>
      </c>
      <c r="H440" s="38">
        <v>5491.8032999999996</v>
      </c>
      <c r="I440" s="38">
        <v>20</v>
      </c>
      <c r="J440" s="38" t="str">
        <f t="shared" si="6"/>
        <v>PAGATA</v>
      </c>
    </row>
    <row r="441" spans="1:10" x14ac:dyDescent="0.25">
      <c r="A441" s="35">
        <v>440</v>
      </c>
      <c r="B441" s="36">
        <v>44927</v>
      </c>
      <c r="C441" s="34" t="s">
        <v>8</v>
      </c>
      <c r="D441" s="34" t="s">
        <v>13</v>
      </c>
      <c r="E441" s="37">
        <v>44987</v>
      </c>
      <c r="F441" s="38">
        <v>6750</v>
      </c>
      <c r="G441" s="38">
        <v>1217.2130999999999</v>
      </c>
      <c r="H441" s="38">
        <v>5532.7869000000001</v>
      </c>
      <c r="I441" s="38">
        <v>20</v>
      </c>
      <c r="J441" s="38" t="str">
        <f t="shared" si="6"/>
        <v>PAGATA</v>
      </c>
    </row>
    <row r="442" spans="1:10" x14ac:dyDescent="0.25">
      <c r="A442" s="35">
        <v>441</v>
      </c>
      <c r="B442" s="36">
        <v>44937</v>
      </c>
      <c r="C442" s="34" t="s">
        <v>21</v>
      </c>
      <c r="D442" s="34" t="s">
        <v>15</v>
      </c>
      <c r="E442" s="37">
        <v>44997</v>
      </c>
      <c r="F442" s="38">
        <v>6800</v>
      </c>
      <c r="G442" s="38">
        <v>1226.2294999999999</v>
      </c>
      <c r="H442" s="38">
        <v>5573.7704999999996</v>
      </c>
      <c r="I442" s="38">
        <v>30</v>
      </c>
      <c r="J442" s="38" t="str">
        <f t="shared" si="6"/>
        <v>PAGATA</v>
      </c>
    </row>
    <row r="443" spans="1:10" x14ac:dyDescent="0.25">
      <c r="A443" s="35">
        <v>442</v>
      </c>
      <c r="B443" s="36">
        <v>44928</v>
      </c>
      <c r="C443" s="34" t="s">
        <v>10</v>
      </c>
      <c r="D443" s="34" t="s">
        <v>12</v>
      </c>
      <c r="E443" s="37">
        <v>44988</v>
      </c>
      <c r="F443" s="38">
        <v>6850</v>
      </c>
      <c r="G443" s="38">
        <v>1235.2458999999999</v>
      </c>
      <c r="H443" s="38">
        <v>5614.7541000000001</v>
      </c>
      <c r="I443" s="38">
        <v>15</v>
      </c>
      <c r="J443" s="38" t="str">
        <f t="shared" si="6"/>
        <v>PAGATA</v>
      </c>
    </row>
    <row r="444" spans="1:10" x14ac:dyDescent="0.25">
      <c r="A444" s="35">
        <v>443</v>
      </c>
      <c r="B444" s="36">
        <v>44938</v>
      </c>
      <c r="C444" s="34" t="s">
        <v>3</v>
      </c>
      <c r="D444" s="34" t="s">
        <v>14</v>
      </c>
      <c r="E444" s="37">
        <v>44998</v>
      </c>
      <c r="F444" s="38">
        <v>6900</v>
      </c>
      <c r="G444" s="38">
        <v>1244.2623000000001</v>
      </c>
      <c r="H444" s="38">
        <v>5655.7376999999997</v>
      </c>
      <c r="I444" s="38">
        <v>40</v>
      </c>
      <c r="J444" s="38" t="str">
        <f t="shared" si="6"/>
        <v>PAGATA</v>
      </c>
    </row>
    <row r="445" spans="1:10" x14ac:dyDescent="0.25">
      <c r="A445" s="35">
        <v>444</v>
      </c>
      <c r="B445" s="36">
        <v>44934</v>
      </c>
      <c r="C445" s="34" t="s">
        <v>4</v>
      </c>
      <c r="D445" s="34" t="s">
        <v>14</v>
      </c>
      <c r="E445" s="37">
        <v>44994</v>
      </c>
      <c r="F445" s="38">
        <v>6950</v>
      </c>
      <c r="G445" s="38">
        <v>1253.2787000000001</v>
      </c>
      <c r="H445" s="38">
        <v>5696.7213000000002</v>
      </c>
      <c r="I445" s="38">
        <v>40</v>
      </c>
      <c r="J445" s="38" t="str">
        <f t="shared" si="6"/>
        <v>PAGATA</v>
      </c>
    </row>
    <row r="446" spans="1:10" x14ac:dyDescent="0.25">
      <c r="A446" s="35">
        <v>445</v>
      </c>
      <c r="B446" s="36">
        <v>44941</v>
      </c>
      <c r="C446" s="34" t="s">
        <v>5</v>
      </c>
      <c r="D446" s="34" t="s">
        <v>14</v>
      </c>
      <c r="E446" s="37">
        <v>45001</v>
      </c>
      <c r="F446" s="38">
        <v>7000</v>
      </c>
      <c r="G446" s="38">
        <v>1262.2951</v>
      </c>
      <c r="H446" s="38">
        <v>5737.7048999999997</v>
      </c>
      <c r="I446" s="38">
        <v>40</v>
      </c>
      <c r="J446" s="38" t="str">
        <f t="shared" si="6"/>
        <v>PAGATA</v>
      </c>
    </row>
    <row r="447" spans="1:10" x14ac:dyDescent="0.25">
      <c r="A447" s="35">
        <v>446</v>
      </c>
      <c r="B447" s="36">
        <v>44935</v>
      </c>
      <c r="C447" s="34" t="s">
        <v>6</v>
      </c>
      <c r="D447" s="34" t="s">
        <v>12</v>
      </c>
      <c r="E447" s="37">
        <v>44995</v>
      </c>
      <c r="F447" s="38">
        <v>7050</v>
      </c>
      <c r="G447" s="38">
        <v>1271.3115</v>
      </c>
      <c r="H447" s="38">
        <v>5778.6885000000002</v>
      </c>
      <c r="I447" s="38">
        <v>15</v>
      </c>
      <c r="J447" s="38" t="str">
        <f t="shared" si="6"/>
        <v>PAGATA</v>
      </c>
    </row>
    <row r="448" spans="1:10" x14ac:dyDescent="0.25">
      <c r="A448" s="35">
        <v>447</v>
      </c>
      <c r="B448" s="36">
        <v>44943</v>
      </c>
      <c r="C448" s="34" t="s">
        <v>3</v>
      </c>
      <c r="D448" s="34" t="s">
        <v>13</v>
      </c>
      <c r="E448" s="37">
        <v>45003</v>
      </c>
      <c r="F448" s="38">
        <v>7100</v>
      </c>
      <c r="G448" s="38">
        <v>1280.3279</v>
      </c>
      <c r="H448" s="38">
        <v>5819.6720999999998</v>
      </c>
      <c r="I448" s="38">
        <v>20</v>
      </c>
      <c r="J448" s="38" t="str">
        <f t="shared" si="6"/>
        <v>PAGATA</v>
      </c>
    </row>
    <row r="449" spans="1:10" x14ac:dyDescent="0.25">
      <c r="A449" s="35">
        <v>448</v>
      </c>
      <c r="B449" s="36">
        <v>44941</v>
      </c>
      <c r="C449" s="34" t="s">
        <v>7</v>
      </c>
      <c r="D449" s="34" t="s">
        <v>13</v>
      </c>
      <c r="E449" s="37">
        <v>45001</v>
      </c>
      <c r="F449" s="38">
        <v>7150</v>
      </c>
      <c r="G449" s="38">
        <v>1289.3443</v>
      </c>
      <c r="H449" s="38">
        <v>5860.6557000000003</v>
      </c>
      <c r="I449" s="38">
        <v>20</v>
      </c>
      <c r="J449" s="38" t="str">
        <f t="shared" si="6"/>
        <v>PAGATA</v>
      </c>
    </row>
    <row r="450" spans="1:10" x14ac:dyDescent="0.25">
      <c r="A450" s="35">
        <v>449</v>
      </c>
      <c r="B450" s="36">
        <v>44933</v>
      </c>
      <c r="C450" s="34" t="s">
        <v>3</v>
      </c>
      <c r="D450" s="34" t="s">
        <v>12</v>
      </c>
      <c r="E450" s="37">
        <v>44993</v>
      </c>
      <c r="F450" s="38">
        <v>7200</v>
      </c>
      <c r="G450" s="38">
        <v>1298.3607</v>
      </c>
      <c r="H450" s="38">
        <v>5901.6392999999998</v>
      </c>
      <c r="I450" s="38">
        <v>15</v>
      </c>
      <c r="J450" s="38" t="str">
        <f t="shared" ref="J450:J500" si="7">IF(E450-B450&gt;60,"DA PAGARE","PAGATA")</f>
        <v>PAGATA</v>
      </c>
    </row>
    <row r="451" spans="1:10" x14ac:dyDescent="0.25">
      <c r="A451" s="35">
        <v>450</v>
      </c>
      <c r="B451" s="36">
        <v>44935</v>
      </c>
      <c r="C451" s="34" t="s">
        <v>6</v>
      </c>
      <c r="D451" s="34" t="s">
        <v>13</v>
      </c>
      <c r="E451" s="37">
        <v>44995</v>
      </c>
      <c r="F451" s="38">
        <v>7250</v>
      </c>
      <c r="G451" s="38">
        <v>1307.377</v>
      </c>
      <c r="H451" s="38">
        <v>5942.6229999999996</v>
      </c>
      <c r="I451" s="38">
        <v>20</v>
      </c>
      <c r="J451" s="38" t="str">
        <f t="shared" si="7"/>
        <v>PAGATA</v>
      </c>
    </row>
    <row r="452" spans="1:10" x14ac:dyDescent="0.25">
      <c r="A452" s="35">
        <v>451</v>
      </c>
      <c r="B452" s="36">
        <v>44934</v>
      </c>
      <c r="C452" s="34" t="s">
        <v>8</v>
      </c>
      <c r="D452" s="34" t="s">
        <v>14</v>
      </c>
      <c r="E452" s="37">
        <v>44994</v>
      </c>
      <c r="F452" s="38">
        <v>7300</v>
      </c>
      <c r="G452" s="38">
        <v>1316.3933999999999</v>
      </c>
      <c r="H452" s="38">
        <v>5983.6066000000001</v>
      </c>
      <c r="I452" s="38">
        <v>40</v>
      </c>
      <c r="J452" s="38" t="str">
        <f t="shared" si="7"/>
        <v>PAGATA</v>
      </c>
    </row>
    <row r="453" spans="1:10" x14ac:dyDescent="0.25">
      <c r="A453" s="35">
        <v>452</v>
      </c>
      <c r="B453" s="36">
        <v>44933</v>
      </c>
      <c r="C453" s="34" t="s">
        <v>21</v>
      </c>
      <c r="D453" s="34" t="s">
        <v>15</v>
      </c>
      <c r="E453" s="37">
        <v>44993</v>
      </c>
      <c r="F453" s="38">
        <v>7350</v>
      </c>
      <c r="G453" s="38">
        <v>1325.4097999999999</v>
      </c>
      <c r="H453" s="38">
        <v>6024.5901999999996</v>
      </c>
      <c r="I453" s="38">
        <v>30</v>
      </c>
      <c r="J453" s="38" t="str">
        <f t="shared" si="7"/>
        <v>PAGATA</v>
      </c>
    </row>
    <row r="454" spans="1:10" x14ac:dyDescent="0.25">
      <c r="A454" s="35">
        <v>453</v>
      </c>
      <c r="B454" s="36">
        <v>44942</v>
      </c>
      <c r="C454" s="34" t="s">
        <v>21</v>
      </c>
      <c r="D454" s="34" t="s">
        <v>13</v>
      </c>
      <c r="E454" s="37">
        <v>45002</v>
      </c>
      <c r="F454" s="38">
        <v>7400</v>
      </c>
      <c r="G454" s="38">
        <v>1334.4262000000001</v>
      </c>
      <c r="H454" s="38">
        <v>6065.5738000000001</v>
      </c>
      <c r="I454" s="38">
        <v>20</v>
      </c>
      <c r="J454" s="38" t="str">
        <f t="shared" si="7"/>
        <v>PAGATA</v>
      </c>
    </row>
    <row r="455" spans="1:10" x14ac:dyDescent="0.25">
      <c r="A455" s="35">
        <v>454</v>
      </c>
      <c r="B455" s="36">
        <v>44929</v>
      </c>
      <c r="C455" s="34" t="s">
        <v>8</v>
      </c>
      <c r="D455" s="34" t="s">
        <v>13</v>
      </c>
      <c r="E455" s="37">
        <v>44989</v>
      </c>
      <c r="F455" s="38">
        <v>7450</v>
      </c>
      <c r="G455" s="38">
        <v>1343.4426000000001</v>
      </c>
      <c r="H455" s="38">
        <v>6106.5573999999997</v>
      </c>
      <c r="I455" s="38">
        <v>20</v>
      </c>
      <c r="J455" s="38" t="str">
        <f t="shared" si="7"/>
        <v>PAGATA</v>
      </c>
    </row>
    <row r="456" spans="1:10" x14ac:dyDescent="0.25">
      <c r="A456" s="35">
        <v>455</v>
      </c>
      <c r="B456" s="36">
        <v>44931</v>
      </c>
      <c r="C456" s="34" t="s">
        <v>4</v>
      </c>
      <c r="D456" s="34" t="s">
        <v>15</v>
      </c>
      <c r="E456" s="37">
        <v>44991</v>
      </c>
      <c r="F456" s="38">
        <v>1000</v>
      </c>
      <c r="G456" s="38">
        <v>180.3279</v>
      </c>
      <c r="H456" s="38">
        <v>819.6721</v>
      </c>
      <c r="I456" s="38">
        <v>30</v>
      </c>
      <c r="J456" s="38" t="str">
        <f t="shared" si="7"/>
        <v>PAGATA</v>
      </c>
    </row>
    <row r="457" spans="1:10" x14ac:dyDescent="0.25">
      <c r="A457" s="35">
        <v>456</v>
      </c>
      <c r="B457" s="36">
        <v>44930</v>
      </c>
      <c r="C457" s="34" t="s">
        <v>5</v>
      </c>
      <c r="D457" s="34" t="s">
        <v>12</v>
      </c>
      <c r="E457" s="37">
        <v>44990</v>
      </c>
      <c r="F457" s="38">
        <v>1800</v>
      </c>
      <c r="G457" s="38">
        <v>324.59019999999998</v>
      </c>
      <c r="H457" s="38">
        <v>1475.4097999999999</v>
      </c>
      <c r="I457" s="38">
        <v>15</v>
      </c>
      <c r="J457" s="38" t="str">
        <f t="shared" si="7"/>
        <v>PAGATA</v>
      </c>
    </row>
    <row r="458" spans="1:10" x14ac:dyDescent="0.25">
      <c r="A458" s="35">
        <v>457</v>
      </c>
      <c r="B458" s="36">
        <v>44942</v>
      </c>
      <c r="C458" s="34" t="s">
        <v>8</v>
      </c>
      <c r="D458" s="34" t="s">
        <v>14</v>
      </c>
      <c r="E458" s="37">
        <v>45002</v>
      </c>
      <c r="F458" s="38">
        <v>2350</v>
      </c>
      <c r="G458" s="38">
        <v>423.77050000000003</v>
      </c>
      <c r="H458" s="38">
        <v>1926.2294999999999</v>
      </c>
      <c r="I458" s="38">
        <v>40</v>
      </c>
      <c r="J458" s="38" t="str">
        <f t="shared" si="7"/>
        <v>PAGATA</v>
      </c>
    </row>
    <row r="459" spans="1:10" x14ac:dyDescent="0.25">
      <c r="A459" s="35">
        <v>458</v>
      </c>
      <c r="B459" s="36">
        <v>44939</v>
      </c>
      <c r="C459" s="34" t="s">
        <v>21</v>
      </c>
      <c r="D459" s="34" t="s">
        <v>14</v>
      </c>
      <c r="E459" s="37">
        <v>44999</v>
      </c>
      <c r="F459" s="38">
        <v>190</v>
      </c>
      <c r="G459" s="38">
        <v>34.262300000000003</v>
      </c>
      <c r="H459" s="38">
        <v>155.73769999999999</v>
      </c>
      <c r="I459" s="38">
        <v>40</v>
      </c>
      <c r="J459" s="38" t="str">
        <f t="shared" si="7"/>
        <v>PAGATA</v>
      </c>
    </row>
    <row r="460" spans="1:10" x14ac:dyDescent="0.25">
      <c r="A460" s="35">
        <v>459</v>
      </c>
      <c r="B460" s="36">
        <v>44937</v>
      </c>
      <c r="C460" s="34" t="s">
        <v>10</v>
      </c>
      <c r="D460" s="34" t="s">
        <v>14</v>
      </c>
      <c r="E460" s="37">
        <v>44997</v>
      </c>
      <c r="F460" s="38">
        <v>2345</v>
      </c>
      <c r="G460" s="38">
        <v>422.8689</v>
      </c>
      <c r="H460" s="38">
        <v>1922.1311000000001</v>
      </c>
      <c r="I460" s="38">
        <v>40</v>
      </c>
      <c r="J460" s="38" t="str">
        <f t="shared" si="7"/>
        <v>PAGATA</v>
      </c>
    </row>
    <row r="461" spans="1:10" x14ac:dyDescent="0.25">
      <c r="A461" s="35">
        <v>460</v>
      </c>
      <c r="B461" s="36">
        <v>44935</v>
      </c>
      <c r="C461" s="34" t="s">
        <v>3</v>
      </c>
      <c r="D461" s="34" t="s">
        <v>12</v>
      </c>
      <c r="E461" s="37">
        <v>44995</v>
      </c>
      <c r="F461" s="38">
        <v>8000</v>
      </c>
      <c r="G461" s="38">
        <v>1442.623</v>
      </c>
      <c r="H461" s="38">
        <v>6557.3770000000004</v>
      </c>
      <c r="I461" s="38">
        <v>15</v>
      </c>
      <c r="J461" s="38" t="str">
        <f t="shared" si="7"/>
        <v>PAGATA</v>
      </c>
    </row>
    <row r="462" spans="1:10" x14ac:dyDescent="0.25">
      <c r="A462" s="35">
        <v>461</v>
      </c>
      <c r="B462" s="36">
        <v>44927</v>
      </c>
      <c r="C462" s="34" t="s">
        <v>4</v>
      </c>
      <c r="D462" s="34" t="s">
        <v>13</v>
      </c>
      <c r="E462" s="37">
        <v>44987</v>
      </c>
      <c r="F462" s="38">
        <v>7900</v>
      </c>
      <c r="G462" s="38">
        <v>1424.5902000000001</v>
      </c>
      <c r="H462" s="38">
        <v>6475.4098000000004</v>
      </c>
      <c r="I462" s="38">
        <v>20</v>
      </c>
      <c r="J462" s="38" t="str">
        <f t="shared" si="7"/>
        <v>PAGATA</v>
      </c>
    </row>
    <row r="463" spans="1:10" x14ac:dyDescent="0.25">
      <c r="A463" s="35">
        <v>462</v>
      </c>
      <c r="B463" s="36">
        <v>44927</v>
      </c>
      <c r="C463" s="34" t="s">
        <v>5</v>
      </c>
      <c r="D463" s="34" t="s">
        <v>13</v>
      </c>
      <c r="E463" s="37">
        <v>44987</v>
      </c>
      <c r="F463" s="38">
        <v>7800</v>
      </c>
      <c r="G463" s="38">
        <v>1406.5573999999999</v>
      </c>
      <c r="H463" s="38">
        <v>6393.4426000000003</v>
      </c>
      <c r="I463" s="38">
        <v>20</v>
      </c>
      <c r="J463" s="38" t="str">
        <f t="shared" si="7"/>
        <v>PAGATA</v>
      </c>
    </row>
    <row r="464" spans="1:10" x14ac:dyDescent="0.25">
      <c r="A464" s="35">
        <v>463</v>
      </c>
      <c r="B464" s="36">
        <v>44937</v>
      </c>
      <c r="C464" s="34" t="s">
        <v>6</v>
      </c>
      <c r="D464" s="34" t="s">
        <v>12</v>
      </c>
      <c r="E464" s="37">
        <v>44997</v>
      </c>
      <c r="F464" s="38">
        <v>7700</v>
      </c>
      <c r="G464" s="38">
        <v>1388.5246</v>
      </c>
      <c r="H464" s="38">
        <v>6311.4754000000003</v>
      </c>
      <c r="I464" s="38">
        <v>15</v>
      </c>
      <c r="J464" s="38" t="str">
        <f t="shared" si="7"/>
        <v>PAGATA</v>
      </c>
    </row>
    <row r="465" spans="1:10" x14ac:dyDescent="0.25">
      <c r="A465" s="35">
        <v>464</v>
      </c>
      <c r="B465" s="36">
        <v>44936</v>
      </c>
      <c r="C465" s="34" t="s">
        <v>3</v>
      </c>
      <c r="D465" s="34" t="s">
        <v>13</v>
      </c>
      <c r="E465" s="37">
        <v>44996</v>
      </c>
      <c r="F465" s="38">
        <v>7600</v>
      </c>
      <c r="G465" s="38">
        <v>1370.4918</v>
      </c>
      <c r="H465" s="38">
        <v>6229.5082000000002</v>
      </c>
      <c r="I465" s="38">
        <v>20</v>
      </c>
      <c r="J465" s="38" t="str">
        <f t="shared" si="7"/>
        <v>PAGATA</v>
      </c>
    </row>
    <row r="466" spans="1:10" x14ac:dyDescent="0.25">
      <c r="A466" s="35">
        <v>465</v>
      </c>
      <c r="B466" s="36">
        <v>44934</v>
      </c>
      <c r="C466" s="34" t="s">
        <v>7</v>
      </c>
      <c r="D466" s="34" t="s">
        <v>14</v>
      </c>
      <c r="E466" s="37">
        <v>44994</v>
      </c>
      <c r="F466" s="38">
        <v>7500</v>
      </c>
      <c r="G466" s="38">
        <v>1352.4590000000001</v>
      </c>
      <c r="H466" s="38">
        <v>6147.5410000000002</v>
      </c>
      <c r="I466" s="38">
        <v>40</v>
      </c>
      <c r="J466" s="38" t="str">
        <f t="shared" si="7"/>
        <v>PAGATA</v>
      </c>
    </row>
    <row r="467" spans="1:10" x14ac:dyDescent="0.25">
      <c r="A467" s="35">
        <v>466</v>
      </c>
      <c r="B467" s="36">
        <v>44934</v>
      </c>
      <c r="C467" s="34" t="s">
        <v>3</v>
      </c>
      <c r="D467" s="34" t="s">
        <v>15</v>
      </c>
      <c r="E467" s="37">
        <v>44994</v>
      </c>
      <c r="F467" s="38">
        <v>7400</v>
      </c>
      <c r="G467" s="38">
        <v>1334.4262000000001</v>
      </c>
      <c r="H467" s="38">
        <v>6065.5738000000001</v>
      </c>
      <c r="I467" s="38">
        <v>30</v>
      </c>
      <c r="J467" s="38" t="str">
        <f t="shared" si="7"/>
        <v>PAGATA</v>
      </c>
    </row>
    <row r="468" spans="1:10" x14ac:dyDescent="0.25">
      <c r="A468" s="35">
        <v>467</v>
      </c>
      <c r="B468" s="36">
        <v>44943</v>
      </c>
      <c r="C468" s="34" t="s">
        <v>6</v>
      </c>
      <c r="D468" s="34" t="s">
        <v>13</v>
      </c>
      <c r="E468" s="37">
        <v>45003</v>
      </c>
      <c r="F468" s="38">
        <v>7300</v>
      </c>
      <c r="G468" s="38">
        <v>1316.3933999999999</v>
      </c>
      <c r="H468" s="38">
        <v>5983.6066000000001</v>
      </c>
      <c r="I468" s="38">
        <v>20</v>
      </c>
      <c r="J468" s="38" t="str">
        <f t="shared" si="7"/>
        <v>PAGATA</v>
      </c>
    </row>
    <row r="469" spans="1:10" x14ac:dyDescent="0.25">
      <c r="A469" s="35">
        <v>468</v>
      </c>
      <c r="B469" s="36">
        <v>44932</v>
      </c>
      <c r="C469" s="34" t="s">
        <v>8</v>
      </c>
      <c r="D469" s="34" t="s">
        <v>13</v>
      </c>
      <c r="E469" s="37">
        <v>44992</v>
      </c>
      <c r="F469" s="38">
        <v>7200</v>
      </c>
      <c r="G469" s="38">
        <v>1298.3607</v>
      </c>
      <c r="H469" s="38">
        <v>5901.6392999999998</v>
      </c>
      <c r="I469" s="38">
        <v>20</v>
      </c>
      <c r="J469" s="38" t="str">
        <f t="shared" si="7"/>
        <v>PAGATA</v>
      </c>
    </row>
    <row r="470" spans="1:10" x14ac:dyDescent="0.25">
      <c r="A470" s="35">
        <v>469</v>
      </c>
      <c r="B470" s="36">
        <v>44935</v>
      </c>
      <c r="C470" s="34" t="s">
        <v>21</v>
      </c>
      <c r="D470" s="34" t="s">
        <v>15</v>
      </c>
      <c r="E470" s="37">
        <v>44995</v>
      </c>
      <c r="F470" s="38">
        <v>7100</v>
      </c>
      <c r="G470" s="38">
        <v>1280.3279</v>
      </c>
      <c r="H470" s="38">
        <v>5819.6720999999998</v>
      </c>
      <c r="I470" s="38">
        <v>30</v>
      </c>
      <c r="J470" s="38" t="str">
        <f t="shared" si="7"/>
        <v>PAGATA</v>
      </c>
    </row>
    <row r="471" spans="1:10" x14ac:dyDescent="0.25">
      <c r="A471" s="35">
        <v>470</v>
      </c>
      <c r="B471" s="36">
        <v>44933</v>
      </c>
      <c r="C471" s="34" t="s">
        <v>21</v>
      </c>
      <c r="D471" s="34" t="s">
        <v>12</v>
      </c>
      <c r="E471" s="37">
        <v>44993</v>
      </c>
      <c r="F471" s="38">
        <v>7000</v>
      </c>
      <c r="G471" s="38">
        <v>1262.2951</v>
      </c>
      <c r="H471" s="38">
        <v>5737.7048999999997</v>
      </c>
      <c r="I471" s="38">
        <v>15</v>
      </c>
      <c r="J471" s="38" t="str">
        <f t="shared" si="7"/>
        <v>PAGATA</v>
      </c>
    </row>
    <row r="472" spans="1:10" x14ac:dyDescent="0.25">
      <c r="A472" s="35">
        <v>471</v>
      </c>
      <c r="B472" s="36">
        <v>44933</v>
      </c>
      <c r="C472" s="34" t="s">
        <v>8</v>
      </c>
      <c r="D472" s="34" t="s">
        <v>14</v>
      </c>
      <c r="E472" s="37">
        <v>44993</v>
      </c>
      <c r="F472" s="38">
        <v>6900</v>
      </c>
      <c r="G472" s="38">
        <v>1244.2623000000001</v>
      </c>
      <c r="H472" s="38">
        <v>5655.7376999999997</v>
      </c>
      <c r="I472" s="38">
        <v>40</v>
      </c>
      <c r="J472" s="38" t="str">
        <f t="shared" si="7"/>
        <v>PAGATA</v>
      </c>
    </row>
    <row r="473" spans="1:10" x14ac:dyDescent="0.25">
      <c r="A473" s="35">
        <v>472</v>
      </c>
      <c r="B473" s="36">
        <v>44928</v>
      </c>
      <c r="C473" s="34" t="s">
        <v>4</v>
      </c>
      <c r="D473" s="34" t="s">
        <v>14</v>
      </c>
      <c r="E473" s="37">
        <v>44988</v>
      </c>
      <c r="F473" s="38">
        <v>6800</v>
      </c>
      <c r="G473" s="38">
        <v>1226.2294999999999</v>
      </c>
      <c r="H473" s="38">
        <v>5573.7704999999996</v>
      </c>
      <c r="I473" s="38">
        <v>40</v>
      </c>
      <c r="J473" s="38" t="str">
        <f t="shared" si="7"/>
        <v>PAGATA</v>
      </c>
    </row>
    <row r="474" spans="1:10" x14ac:dyDescent="0.25">
      <c r="A474" s="35">
        <v>473</v>
      </c>
      <c r="B474" s="36">
        <v>44928</v>
      </c>
      <c r="C474" s="34" t="s">
        <v>5</v>
      </c>
      <c r="D474" s="34" t="s">
        <v>14</v>
      </c>
      <c r="E474" s="37">
        <v>44988</v>
      </c>
      <c r="F474" s="38">
        <v>6700</v>
      </c>
      <c r="G474" s="38">
        <v>1208.1967</v>
      </c>
      <c r="H474" s="38">
        <v>5491.8032999999996</v>
      </c>
      <c r="I474" s="38">
        <v>40</v>
      </c>
      <c r="J474" s="38" t="str">
        <f t="shared" si="7"/>
        <v>PAGATA</v>
      </c>
    </row>
    <row r="475" spans="1:10" x14ac:dyDescent="0.25">
      <c r="A475" s="35">
        <v>474</v>
      </c>
      <c r="B475" s="36">
        <v>44935</v>
      </c>
      <c r="C475" s="34" t="s">
        <v>8</v>
      </c>
      <c r="D475" s="34" t="s">
        <v>12</v>
      </c>
      <c r="E475" s="37">
        <v>44995</v>
      </c>
      <c r="F475" s="38">
        <v>6600</v>
      </c>
      <c r="G475" s="38">
        <v>1190.1639</v>
      </c>
      <c r="H475" s="38">
        <v>5409.8361000000004</v>
      </c>
      <c r="I475" s="38">
        <v>15</v>
      </c>
      <c r="J475" s="38" t="str">
        <f t="shared" si="7"/>
        <v>PAGATA</v>
      </c>
    </row>
    <row r="476" spans="1:10" x14ac:dyDescent="0.25">
      <c r="A476" s="35">
        <v>475</v>
      </c>
      <c r="B476" s="36">
        <v>44930</v>
      </c>
      <c r="C476" s="34" t="s">
        <v>21</v>
      </c>
      <c r="D476" s="34" t="s">
        <v>13</v>
      </c>
      <c r="E476" s="37">
        <v>44990</v>
      </c>
      <c r="F476" s="38">
        <v>6500</v>
      </c>
      <c r="G476" s="38">
        <v>1172.1311000000001</v>
      </c>
      <c r="H476" s="38">
        <v>5327.8689000000004</v>
      </c>
      <c r="I476" s="38">
        <v>20</v>
      </c>
      <c r="J476" s="38" t="str">
        <f t="shared" si="7"/>
        <v>PAGATA</v>
      </c>
    </row>
    <row r="477" spans="1:10" x14ac:dyDescent="0.25">
      <c r="A477" s="35">
        <v>476</v>
      </c>
      <c r="B477" s="36">
        <v>44934</v>
      </c>
      <c r="C477" s="34" t="s">
        <v>10</v>
      </c>
      <c r="D477" s="34" t="s">
        <v>13</v>
      </c>
      <c r="E477" s="37">
        <v>44994</v>
      </c>
      <c r="F477" s="38">
        <v>6400</v>
      </c>
      <c r="G477" s="38">
        <v>1154.0984000000001</v>
      </c>
      <c r="H477" s="38">
        <v>5245.9016000000001</v>
      </c>
      <c r="I477" s="38">
        <v>20</v>
      </c>
      <c r="J477" s="38" t="str">
        <f t="shared" si="7"/>
        <v>PAGATA</v>
      </c>
    </row>
    <row r="478" spans="1:10" x14ac:dyDescent="0.25">
      <c r="A478" s="35">
        <v>477</v>
      </c>
      <c r="B478" s="36">
        <v>44930</v>
      </c>
      <c r="C478" s="34" t="s">
        <v>3</v>
      </c>
      <c r="D478" s="34" t="s">
        <v>12</v>
      </c>
      <c r="E478" s="37">
        <v>44990</v>
      </c>
      <c r="F478" s="38">
        <v>6300</v>
      </c>
      <c r="G478" s="38">
        <v>1136.0655999999999</v>
      </c>
      <c r="H478" s="38">
        <v>5163.9344000000001</v>
      </c>
      <c r="I478" s="38">
        <v>15</v>
      </c>
      <c r="J478" s="38" t="str">
        <f t="shared" si="7"/>
        <v>PAGATA</v>
      </c>
    </row>
    <row r="479" spans="1:10" x14ac:dyDescent="0.25">
      <c r="A479" s="35">
        <v>478</v>
      </c>
      <c r="B479" s="36">
        <v>44930</v>
      </c>
      <c r="C479" s="34" t="s">
        <v>4</v>
      </c>
      <c r="D479" s="34" t="s">
        <v>13</v>
      </c>
      <c r="E479" s="37">
        <v>44990</v>
      </c>
      <c r="F479" s="38">
        <v>6200</v>
      </c>
      <c r="G479" s="38">
        <v>1118.0328</v>
      </c>
      <c r="H479" s="38">
        <v>5081.9672</v>
      </c>
      <c r="I479" s="38">
        <v>20</v>
      </c>
      <c r="J479" s="38" t="str">
        <f t="shared" si="7"/>
        <v>PAGATA</v>
      </c>
    </row>
    <row r="480" spans="1:10" x14ac:dyDescent="0.25">
      <c r="A480" s="35">
        <v>479</v>
      </c>
      <c r="B480" s="36">
        <v>44937</v>
      </c>
      <c r="C480" s="34" t="s">
        <v>5</v>
      </c>
      <c r="D480" s="34" t="s">
        <v>14</v>
      </c>
      <c r="E480" s="37">
        <v>44997</v>
      </c>
      <c r="F480" s="38">
        <v>6100</v>
      </c>
      <c r="G480" s="38">
        <v>1100</v>
      </c>
      <c r="H480" s="38">
        <v>5000</v>
      </c>
      <c r="I480" s="38">
        <v>40</v>
      </c>
      <c r="J480" s="38" t="str">
        <f t="shared" si="7"/>
        <v>PAGATA</v>
      </c>
    </row>
    <row r="481" spans="1:10" x14ac:dyDescent="0.25">
      <c r="A481" s="35">
        <v>480</v>
      </c>
      <c r="B481" s="36">
        <v>44934</v>
      </c>
      <c r="C481" s="34" t="s">
        <v>6</v>
      </c>
      <c r="D481" s="34" t="s">
        <v>15</v>
      </c>
      <c r="E481" s="37">
        <v>44994</v>
      </c>
      <c r="F481" s="38">
        <v>6000</v>
      </c>
      <c r="G481" s="38">
        <v>1081.9672</v>
      </c>
      <c r="H481" s="38">
        <v>4918.0328</v>
      </c>
      <c r="I481" s="38">
        <v>30</v>
      </c>
      <c r="J481" s="38" t="str">
        <f t="shared" si="7"/>
        <v>PAGATA</v>
      </c>
    </row>
    <row r="482" spans="1:10" x14ac:dyDescent="0.25">
      <c r="A482" s="35">
        <v>481</v>
      </c>
      <c r="B482" s="36">
        <v>44937</v>
      </c>
      <c r="C482" s="34" t="s">
        <v>3</v>
      </c>
      <c r="D482" s="34" t="s">
        <v>13</v>
      </c>
      <c r="E482" s="37">
        <v>44997</v>
      </c>
      <c r="F482" s="38">
        <v>5900</v>
      </c>
      <c r="G482" s="38">
        <v>1063.9344000000001</v>
      </c>
      <c r="H482" s="38">
        <v>4836.0655999999999</v>
      </c>
      <c r="I482" s="38">
        <v>20</v>
      </c>
      <c r="J482" s="38" t="str">
        <f t="shared" si="7"/>
        <v>PAGATA</v>
      </c>
    </row>
    <row r="483" spans="1:10" x14ac:dyDescent="0.25">
      <c r="A483" s="35">
        <v>482</v>
      </c>
      <c r="B483" s="36">
        <v>44943</v>
      </c>
      <c r="C483" s="34" t="s">
        <v>7</v>
      </c>
      <c r="D483" s="34" t="s">
        <v>13</v>
      </c>
      <c r="E483" s="37">
        <v>45003</v>
      </c>
      <c r="F483" s="38">
        <v>5800</v>
      </c>
      <c r="G483" s="38">
        <v>1045.9015999999999</v>
      </c>
      <c r="H483" s="38">
        <v>4754.0983999999999</v>
      </c>
      <c r="I483" s="38">
        <v>20</v>
      </c>
      <c r="J483" s="38" t="str">
        <f t="shared" si="7"/>
        <v>PAGATA</v>
      </c>
    </row>
    <row r="484" spans="1:10" x14ac:dyDescent="0.25">
      <c r="A484" s="35">
        <v>483</v>
      </c>
      <c r="B484" s="36">
        <v>44941</v>
      </c>
      <c r="C484" s="34" t="s">
        <v>3</v>
      </c>
      <c r="D484" s="34" t="s">
        <v>15</v>
      </c>
      <c r="E484" s="37">
        <v>45001</v>
      </c>
      <c r="F484" s="38">
        <v>5700</v>
      </c>
      <c r="G484" s="38">
        <v>1027.8688999999999</v>
      </c>
      <c r="H484" s="38">
        <v>4672.1310999999996</v>
      </c>
      <c r="I484" s="38">
        <v>30</v>
      </c>
      <c r="J484" s="38" t="str">
        <f t="shared" si="7"/>
        <v>PAGATA</v>
      </c>
    </row>
    <row r="485" spans="1:10" x14ac:dyDescent="0.25">
      <c r="A485" s="35">
        <v>484</v>
      </c>
      <c r="B485" s="36">
        <v>44941</v>
      </c>
      <c r="C485" s="34" t="s">
        <v>6</v>
      </c>
      <c r="D485" s="34" t="s">
        <v>12</v>
      </c>
      <c r="E485" s="37">
        <v>45001</v>
      </c>
      <c r="F485" s="38">
        <v>5600</v>
      </c>
      <c r="G485" s="38">
        <v>1009.8361</v>
      </c>
      <c r="H485" s="38">
        <v>4590.1638999999996</v>
      </c>
      <c r="I485" s="38">
        <v>15</v>
      </c>
      <c r="J485" s="38" t="str">
        <f t="shared" si="7"/>
        <v>PAGATA</v>
      </c>
    </row>
    <row r="486" spans="1:10" x14ac:dyDescent="0.25">
      <c r="A486" s="35">
        <v>485</v>
      </c>
      <c r="B486" s="36">
        <v>44930</v>
      </c>
      <c r="C486" s="34" t="s">
        <v>8</v>
      </c>
      <c r="D486" s="34" t="s">
        <v>14</v>
      </c>
      <c r="E486" s="37">
        <v>44990</v>
      </c>
      <c r="F486" s="38">
        <v>5500</v>
      </c>
      <c r="G486" s="38">
        <v>991.80330000000004</v>
      </c>
      <c r="H486" s="38">
        <v>4508.1967000000004</v>
      </c>
      <c r="I486" s="38">
        <v>40</v>
      </c>
      <c r="J486" s="38" t="str">
        <f t="shared" si="7"/>
        <v>PAGATA</v>
      </c>
    </row>
    <row r="487" spans="1:10" x14ac:dyDescent="0.25">
      <c r="A487" s="35">
        <v>486</v>
      </c>
      <c r="B487" s="36">
        <v>44943</v>
      </c>
      <c r="C487" s="34" t="s">
        <v>21</v>
      </c>
      <c r="D487" s="34" t="s">
        <v>14</v>
      </c>
      <c r="E487" s="37">
        <v>45003</v>
      </c>
      <c r="F487" s="38">
        <v>5400</v>
      </c>
      <c r="G487" s="38">
        <v>973.77049999999997</v>
      </c>
      <c r="H487" s="38">
        <v>4426.2295000000004</v>
      </c>
      <c r="I487" s="38">
        <v>40</v>
      </c>
      <c r="J487" s="38" t="str">
        <f t="shared" si="7"/>
        <v>PAGATA</v>
      </c>
    </row>
    <row r="488" spans="1:10" x14ac:dyDescent="0.25">
      <c r="A488" s="35">
        <v>487</v>
      </c>
      <c r="B488" s="36">
        <v>44930</v>
      </c>
      <c r="C488" s="34" t="s">
        <v>21</v>
      </c>
      <c r="D488" s="34" t="s">
        <v>14</v>
      </c>
      <c r="E488" s="37">
        <v>44990</v>
      </c>
      <c r="F488" s="38">
        <v>5300</v>
      </c>
      <c r="G488" s="38">
        <v>955.73770000000002</v>
      </c>
      <c r="H488" s="38">
        <v>4344.2623000000003</v>
      </c>
      <c r="I488" s="38">
        <v>40</v>
      </c>
      <c r="J488" s="38" t="str">
        <f t="shared" si="7"/>
        <v>PAGATA</v>
      </c>
    </row>
    <row r="489" spans="1:10" x14ac:dyDescent="0.25">
      <c r="A489" s="35">
        <v>488</v>
      </c>
      <c r="B489" s="36">
        <v>44929</v>
      </c>
      <c r="C489" s="34" t="s">
        <v>8</v>
      </c>
      <c r="D489" s="34" t="s">
        <v>12</v>
      </c>
      <c r="E489" s="37">
        <v>44989</v>
      </c>
      <c r="F489" s="38">
        <v>5200</v>
      </c>
      <c r="G489" s="38">
        <v>937.70489999999995</v>
      </c>
      <c r="H489" s="38">
        <v>4262.2951000000003</v>
      </c>
      <c r="I489" s="38">
        <v>15</v>
      </c>
      <c r="J489" s="38" t="str">
        <f t="shared" si="7"/>
        <v>PAGATA</v>
      </c>
    </row>
    <row r="490" spans="1:10" x14ac:dyDescent="0.25">
      <c r="A490" s="35">
        <v>489</v>
      </c>
      <c r="B490" s="36">
        <v>44932</v>
      </c>
      <c r="C490" s="34" t="s">
        <v>4</v>
      </c>
      <c r="D490" s="34" t="s">
        <v>13</v>
      </c>
      <c r="E490" s="37">
        <v>44992</v>
      </c>
      <c r="F490" s="38">
        <v>5100</v>
      </c>
      <c r="G490" s="38">
        <v>919.6721</v>
      </c>
      <c r="H490" s="38">
        <v>4180.3279000000002</v>
      </c>
      <c r="I490" s="38">
        <v>20</v>
      </c>
      <c r="J490" s="38" t="str">
        <f t="shared" si="7"/>
        <v>PAGATA</v>
      </c>
    </row>
    <row r="491" spans="1:10" x14ac:dyDescent="0.25">
      <c r="A491" s="35">
        <v>490</v>
      </c>
      <c r="B491" s="36">
        <v>44927</v>
      </c>
      <c r="C491" s="34" t="s">
        <v>5</v>
      </c>
      <c r="D491" s="34" t="s">
        <v>13</v>
      </c>
      <c r="E491" s="37">
        <v>44987</v>
      </c>
      <c r="F491" s="38">
        <v>5000</v>
      </c>
      <c r="G491" s="38">
        <v>901.63930000000005</v>
      </c>
      <c r="H491" s="38">
        <v>4098.3607000000002</v>
      </c>
      <c r="I491" s="38">
        <v>20</v>
      </c>
      <c r="J491" s="38" t="str">
        <f t="shared" si="7"/>
        <v>PAGATA</v>
      </c>
    </row>
    <row r="492" spans="1:10" x14ac:dyDescent="0.25">
      <c r="A492" s="35">
        <v>491</v>
      </c>
      <c r="B492" s="36">
        <v>44929</v>
      </c>
      <c r="C492" s="34" t="s">
        <v>8</v>
      </c>
      <c r="D492" s="34" t="s">
        <v>12</v>
      </c>
      <c r="E492" s="37">
        <v>44989</v>
      </c>
      <c r="F492" s="38">
        <v>4900</v>
      </c>
      <c r="G492" s="38">
        <v>883.60659999999996</v>
      </c>
      <c r="H492" s="38">
        <v>4016.3933999999999</v>
      </c>
      <c r="I492" s="38">
        <v>15</v>
      </c>
      <c r="J492" s="38" t="str">
        <f t="shared" si="7"/>
        <v>PAGATA</v>
      </c>
    </row>
    <row r="493" spans="1:10" x14ac:dyDescent="0.25">
      <c r="A493" s="35">
        <v>492</v>
      </c>
      <c r="B493" s="36">
        <v>44927</v>
      </c>
      <c r="C493" s="34" t="s">
        <v>21</v>
      </c>
      <c r="D493" s="34" t="s">
        <v>13</v>
      </c>
      <c r="E493" s="37">
        <v>44987</v>
      </c>
      <c r="F493" s="38">
        <v>4800</v>
      </c>
      <c r="G493" s="38">
        <v>865.57380000000001</v>
      </c>
      <c r="H493" s="38">
        <v>3934.4261999999999</v>
      </c>
      <c r="I493" s="38">
        <v>20</v>
      </c>
      <c r="J493" s="38" t="str">
        <f t="shared" si="7"/>
        <v>PAGATA</v>
      </c>
    </row>
    <row r="494" spans="1:10" x14ac:dyDescent="0.25">
      <c r="A494" s="35">
        <v>493</v>
      </c>
      <c r="B494" s="36">
        <v>44937</v>
      </c>
      <c r="C494" s="34" t="s">
        <v>10</v>
      </c>
      <c r="D494" s="34" t="s">
        <v>14</v>
      </c>
      <c r="E494" s="37">
        <v>44997</v>
      </c>
      <c r="F494" s="38">
        <v>4700</v>
      </c>
      <c r="G494" s="38">
        <v>847.54100000000005</v>
      </c>
      <c r="H494" s="38">
        <v>3852.4589999999998</v>
      </c>
      <c r="I494" s="38">
        <v>40</v>
      </c>
      <c r="J494" s="38" t="str">
        <f t="shared" si="7"/>
        <v>PAGATA</v>
      </c>
    </row>
    <row r="495" spans="1:10" x14ac:dyDescent="0.25">
      <c r="A495" s="35">
        <v>494</v>
      </c>
      <c r="B495" s="36">
        <v>44934</v>
      </c>
      <c r="C495" s="34" t="s">
        <v>3</v>
      </c>
      <c r="D495" s="34" t="s">
        <v>15</v>
      </c>
      <c r="E495" s="37">
        <v>44994</v>
      </c>
      <c r="F495" s="38">
        <v>4600</v>
      </c>
      <c r="G495" s="38">
        <v>829.50819999999999</v>
      </c>
      <c r="H495" s="38">
        <v>3770.4917999999998</v>
      </c>
      <c r="I495" s="38">
        <v>30</v>
      </c>
      <c r="J495" s="38" t="str">
        <f t="shared" si="7"/>
        <v>PAGATA</v>
      </c>
    </row>
    <row r="496" spans="1:10" x14ac:dyDescent="0.25">
      <c r="A496" s="35">
        <v>495</v>
      </c>
      <c r="B496" s="36">
        <v>44940</v>
      </c>
      <c r="C496" s="34" t="s">
        <v>4</v>
      </c>
      <c r="D496" s="34" t="s">
        <v>13</v>
      </c>
      <c r="E496" s="37">
        <v>45000</v>
      </c>
      <c r="F496" s="38">
        <v>4500</v>
      </c>
      <c r="G496" s="38">
        <v>811.47540000000004</v>
      </c>
      <c r="H496" s="38">
        <v>3688.5246000000002</v>
      </c>
      <c r="I496" s="38">
        <v>20</v>
      </c>
      <c r="J496" s="38" t="str">
        <f t="shared" si="7"/>
        <v>PAGATA</v>
      </c>
    </row>
    <row r="497" spans="1:10" x14ac:dyDescent="0.25">
      <c r="A497" s="35">
        <v>496</v>
      </c>
      <c r="B497" s="36">
        <v>44929</v>
      </c>
      <c r="C497" s="34" t="s">
        <v>5</v>
      </c>
      <c r="D497" s="34" t="s">
        <v>13</v>
      </c>
      <c r="E497" s="37">
        <v>44989</v>
      </c>
      <c r="F497" s="38">
        <v>4400</v>
      </c>
      <c r="G497" s="38">
        <v>793.44259999999997</v>
      </c>
      <c r="H497" s="38">
        <v>3606.5574000000001</v>
      </c>
      <c r="I497" s="38">
        <v>20</v>
      </c>
      <c r="J497" s="38" t="str">
        <f t="shared" si="7"/>
        <v>PAGATA</v>
      </c>
    </row>
    <row r="498" spans="1:10" x14ac:dyDescent="0.25">
      <c r="A498" s="35">
        <v>497</v>
      </c>
      <c r="B498" s="36">
        <v>44928</v>
      </c>
      <c r="C498" s="34" t="s">
        <v>6</v>
      </c>
      <c r="D498" s="34" t="s">
        <v>15</v>
      </c>
      <c r="E498" s="37">
        <v>44988</v>
      </c>
      <c r="F498" s="38">
        <v>4300</v>
      </c>
      <c r="G498" s="38">
        <v>775.40980000000002</v>
      </c>
      <c r="H498" s="38">
        <v>3524.5902000000001</v>
      </c>
      <c r="I498" s="38">
        <v>30</v>
      </c>
      <c r="J498" s="38" t="str">
        <f t="shared" si="7"/>
        <v>PAGATA</v>
      </c>
    </row>
    <row r="499" spans="1:10" x14ac:dyDescent="0.25">
      <c r="A499" s="35">
        <v>498</v>
      </c>
      <c r="B499" s="36">
        <v>44935</v>
      </c>
      <c r="C499" s="34" t="s">
        <v>3</v>
      </c>
      <c r="D499" s="34" t="s">
        <v>12</v>
      </c>
      <c r="E499" s="37">
        <v>44995</v>
      </c>
      <c r="F499" s="38">
        <v>4200</v>
      </c>
      <c r="G499" s="38">
        <v>757.37699999999995</v>
      </c>
      <c r="H499" s="38">
        <v>3442.623</v>
      </c>
      <c r="I499" s="38">
        <v>15</v>
      </c>
      <c r="J499" s="38" t="str">
        <f t="shared" si="7"/>
        <v>PAGATA</v>
      </c>
    </row>
    <row r="500" spans="1:10" x14ac:dyDescent="0.25">
      <c r="A500" s="35">
        <v>499</v>
      </c>
      <c r="B500" s="36">
        <v>44942</v>
      </c>
      <c r="C500" s="34" t="s">
        <v>7</v>
      </c>
      <c r="D500" s="34" t="s">
        <v>14</v>
      </c>
      <c r="E500" s="37">
        <v>45002</v>
      </c>
      <c r="F500" s="38">
        <v>4100</v>
      </c>
      <c r="G500" s="38">
        <v>739.34429999999998</v>
      </c>
      <c r="H500" s="38">
        <v>3360.6556999999998</v>
      </c>
      <c r="I500" s="38">
        <v>40</v>
      </c>
      <c r="J500" s="38" t="str">
        <f t="shared" si="7"/>
        <v>PAGATA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2C946-A676-4FA0-9AE7-71443BB6266E}">
  <dimension ref="A1:D9"/>
  <sheetViews>
    <sheetView workbookViewId="0"/>
  </sheetViews>
  <sheetFormatPr defaultRowHeight="15" x14ac:dyDescent="0.25"/>
  <cols>
    <col min="1" max="1" width="12.42578125" style="34" bestFit="1" customWidth="1"/>
    <col min="2" max="2" width="11.7109375" style="34" bestFit="1" customWidth="1"/>
    <col min="3" max="3" width="17" style="34" bestFit="1" customWidth="1"/>
    <col min="4" max="4" width="22.42578125" style="34" bestFit="1" customWidth="1"/>
    <col min="5" max="16384" width="9.140625" style="34"/>
  </cols>
  <sheetData>
    <row r="1" spans="1:4" x14ac:dyDescent="0.25">
      <c r="A1" s="34" t="s">
        <v>2</v>
      </c>
      <c r="B1" s="34" t="s">
        <v>23</v>
      </c>
      <c r="C1" s="34" t="s">
        <v>24</v>
      </c>
      <c r="D1" s="34" t="s">
        <v>25</v>
      </c>
    </row>
    <row r="2" spans="1:4" x14ac:dyDescent="0.25">
      <c r="A2" s="34" t="s">
        <v>3</v>
      </c>
      <c r="B2" s="34" t="s">
        <v>26</v>
      </c>
      <c r="C2" s="34" t="s">
        <v>27</v>
      </c>
      <c r="D2" s="34" t="s">
        <v>28</v>
      </c>
    </row>
    <row r="3" spans="1:4" x14ac:dyDescent="0.25">
      <c r="A3" s="34" t="s">
        <v>6</v>
      </c>
      <c r="B3" s="34" t="s">
        <v>29</v>
      </c>
      <c r="C3" s="34" t="s">
        <v>30</v>
      </c>
      <c r="D3" s="34" t="s">
        <v>31</v>
      </c>
    </row>
    <row r="4" spans="1:4" x14ac:dyDescent="0.25">
      <c r="A4" s="34" t="s">
        <v>4</v>
      </c>
      <c r="B4" s="34" t="s">
        <v>29</v>
      </c>
      <c r="C4" s="34" t="s">
        <v>32</v>
      </c>
      <c r="D4" s="34" t="s">
        <v>33</v>
      </c>
    </row>
    <row r="5" spans="1:4" x14ac:dyDescent="0.25">
      <c r="A5" s="34" t="s">
        <v>5</v>
      </c>
      <c r="B5" s="34" t="s">
        <v>34</v>
      </c>
      <c r="C5" s="34" t="s">
        <v>35</v>
      </c>
      <c r="D5" s="34" t="s">
        <v>36</v>
      </c>
    </row>
    <row r="6" spans="1:4" x14ac:dyDescent="0.25">
      <c r="A6" s="34" t="s">
        <v>10</v>
      </c>
      <c r="B6" s="34" t="s">
        <v>37</v>
      </c>
      <c r="C6" s="34" t="s">
        <v>38</v>
      </c>
      <c r="D6" s="34" t="s">
        <v>39</v>
      </c>
    </row>
    <row r="7" spans="1:4" x14ac:dyDescent="0.25">
      <c r="A7" s="34" t="s">
        <v>21</v>
      </c>
      <c r="B7" s="34" t="s">
        <v>40</v>
      </c>
      <c r="C7" s="34" t="s">
        <v>41</v>
      </c>
      <c r="D7" s="34" t="s">
        <v>42</v>
      </c>
    </row>
    <row r="8" spans="1:4" x14ac:dyDescent="0.25">
      <c r="A8" s="34" t="s">
        <v>8</v>
      </c>
      <c r="B8" s="34" t="s">
        <v>43</v>
      </c>
      <c r="C8" s="34" t="s">
        <v>44</v>
      </c>
      <c r="D8" s="34" t="s">
        <v>45</v>
      </c>
    </row>
    <row r="9" spans="1:4" x14ac:dyDescent="0.25">
      <c r="A9" s="34" t="s">
        <v>7</v>
      </c>
      <c r="B9" s="34" t="s">
        <v>46</v>
      </c>
      <c r="C9" s="34" t="s">
        <v>47</v>
      </c>
      <c r="D9" s="34" t="s">
        <v>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810F-9D57-4E40-A39D-020A9AD6F70E}">
  <dimension ref="A1:B5"/>
  <sheetViews>
    <sheetView workbookViewId="0"/>
  </sheetViews>
  <sheetFormatPr defaultRowHeight="15" x14ac:dyDescent="0.25"/>
  <cols>
    <col min="1" max="1" width="16" style="34" bestFit="1" customWidth="1"/>
    <col min="2" max="2" width="12.7109375" style="34" bestFit="1" customWidth="1"/>
    <col min="3" max="16384" width="9.140625" style="34"/>
  </cols>
  <sheetData>
    <row r="1" spans="1:2" x14ac:dyDescent="0.25">
      <c r="A1" s="34" t="s">
        <v>11</v>
      </c>
      <c r="B1" s="34" t="s">
        <v>52</v>
      </c>
    </row>
    <row r="2" spans="1:2" x14ac:dyDescent="0.25">
      <c r="A2" s="40" t="s">
        <v>12</v>
      </c>
      <c r="B2" s="38">
        <v>15</v>
      </c>
    </row>
    <row r="3" spans="1:2" x14ac:dyDescent="0.25">
      <c r="A3" s="40" t="s">
        <v>13</v>
      </c>
      <c r="B3" s="38">
        <v>20</v>
      </c>
    </row>
    <row r="4" spans="1:2" x14ac:dyDescent="0.25">
      <c r="A4" s="40" t="s">
        <v>14</v>
      </c>
      <c r="B4" s="38">
        <v>40</v>
      </c>
    </row>
    <row r="5" spans="1:2" x14ac:dyDescent="0.25">
      <c r="A5" s="40" t="s">
        <v>15</v>
      </c>
      <c r="B5" s="38">
        <v>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6B65-4F24-4DE2-BC7A-7FE696CD7829}">
  <dimension ref="B3:G12"/>
  <sheetViews>
    <sheetView workbookViewId="0">
      <selection activeCell="B4" sqref="B4"/>
    </sheetView>
  </sheetViews>
  <sheetFormatPr defaultRowHeight="15" x14ac:dyDescent="0.25"/>
  <cols>
    <col min="1" max="1" width="9.140625" style="34"/>
    <col min="2" max="2" width="21.42578125" style="34" bestFit="1" customWidth="1"/>
    <col min="3" max="3" width="31.42578125" style="34" bestFit="1" customWidth="1"/>
    <col min="4" max="6" width="9.140625" style="34"/>
    <col min="7" max="7" width="16.5703125" style="34" bestFit="1" customWidth="1"/>
    <col min="8" max="16384" width="9.140625" style="34"/>
  </cols>
  <sheetData>
    <row r="3" spans="2:7" x14ac:dyDescent="0.25">
      <c r="B3" s="41" t="s">
        <v>50</v>
      </c>
      <c r="C3" s="34" t="s">
        <v>49</v>
      </c>
    </row>
    <row r="4" spans="2:7" x14ac:dyDescent="0.25">
      <c r="B4" s="35" t="s">
        <v>3</v>
      </c>
      <c r="C4" s="34">
        <v>310860</v>
      </c>
    </row>
    <row r="5" spans="2:7" x14ac:dyDescent="0.25">
      <c r="B5" s="35" t="s">
        <v>4</v>
      </c>
      <c r="C5" s="34">
        <v>203500</v>
      </c>
    </row>
    <row r="6" spans="2:7" x14ac:dyDescent="0.25">
      <c r="B6" s="35" t="s">
        <v>7</v>
      </c>
      <c r="C6" s="34">
        <v>101090</v>
      </c>
    </row>
    <row r="7" spans="2:7" x14ac:dyDescent="0.25">
      <c r="B7" s="35" t="s">
        <v>5</v>
      </c>
      <c r="C7" s="34">
        <v>202800</v>
      </c>
    </row>
    <row r="8" spans="2:7" x14ac:dyDescent="0.25">
      <c r="B8" s="35" t="s">
        <v>6</v>
      </c>
      <c r="C8" s="34">
        <v>204320</v>
      </c>
      <c r="G8" s="38">
        <f>GETPIVOTDATA("[Measures].[Somma di IMPORTO NETTO 2]",$B$3)</f>
        <v>1721355</v>
      </c>
    </row>
    <row r="9" spans="2:7" x14ac:dyDescent="0.25">
      <c r="B9" s="35" t="s">
        <v>21</v>
      </c>
      <c r="C9" s="34">
        <v>298520</v>
      </c>
    </row>
    <row r="10" spans="2:7" x14ac:dyDescent="0.25">
      <c r="B10" s="35" t="s">
        <v>10</v>
      </c>
      <c r="C10" s="34">
        <v>100325</v>
      </c>
    </row>
    <row r="11" spans="2:7" x14ac:dyDescent="0.25">
      <c r="B11" s="35" t="s">
        <v>8</v>
      </c>
      <c r="C11" s="34">
        <v>299940</v>
      </c>
    </row>
    <row r="12" spans="2:7" x14ac:dyDescent="0.25">
      <c r="B12" s="35" t="s">
        <v>51</v>
      </c>
      <c r="C12" s="34">
        <v>1721355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56781-AFDA-4525-9F46-3B1BCB948303}">
  <sheetPr>
    <tabColor theme="0" tint="-0.499984740745262"/>
  </sheetPr>
  <dimension ref="B3:D9"/>
  <sheetViews>
    <sheetView showGridLines="0" workbookViewId="0">
      <selection activeCell="B3" sqref="B3"/>
    </sheetView>
  </sheetViews>
  <sheetFormatPr defaultRowHeight="33.75" x14ac:dyDescent="0.5"/>
  <cols>
    <col min="1" max="1" width="9.140625" style="21"/>
    <col min="2" max="2" width="46.5703125" style="21" bestFit="1" customWidth="1"/>
    <col min="3" max="3" width="9.140625" style="21"/>
    <col min="4" max="4" width="25.42578125" style="21" customWidth="1"/>
    <col min="5" max="16384" width="9.140625" style="21"/>
  </cols>
  <sheetData>
    <row r="3" spans="2:4" x14ac:dyDescent="0.5">
      <c r="B3" s="20" t="s">
        <v>0</v>
      </c>
      <c r="C3" s="39">
        <v>8</v>
      </c>
      <c r="D3" s="39"/>
    </row>
    <row r="4" spans="2:4" x14ac:dyDescent="0.5">
      <c r="B4" s="22"/>
      <c r="C4" s="22"/>
      <c r="D4" s="22"/>
    </row>
    <row r="5" spans="2:4" x14ac:dyDescent="0.5">
      <c r="B5" s="23" t="s">
        <v>2</v>
      </c>
      <c r="C5" s="24" t="str">
        <f>_xlfn.XLOOKUP(C3,FATTURE!A2:A500,FATTURE!C2:C500)</f>
        <v>OMEGA</v>
      </c>
      <c r="D5" s="24"/>
    </row>
    <row r="6" spans="2:4" x14ac:dyDescent="0.5">
      <c r="B6" s="23" t="s">
        <v>17</v>
      </c>
      <c r="C6" s="25">
        <f>_xlfn.XLOOKUP(C3,FATTURE!A2:A500,FATTURE!F2:F500)</f>
        <v>240</v>
      </c>
      <c r="D6" s="25"/>
    </row>
    <row r="7" spans="2:4" x14ac:dyDescent="0.5">
      <c r="B7" s="23" t="s">
        <v>16</v>
      </c>
      <c r="C7" s="26">
        <f>_xlfn.XLOOKUP(C3,FATTURE!A2:A500,FATTURE!E2:E500)</f>
        <v>44990</v>
      </c>
      <c r="D7" s="26"/>
    </row>
    <row r="8" spans="2:4" x14ac:dyDescent="0.5">
      <c r="B8" s="33" t="s">
        <v>18</v>
      </c>
      <c r="C8" s="25">
        <f>C6*22%</f>
        <v>52.8</v>
      </c>
      <c r="D8" s="24"/>
    </row>
    <row r="9" spans="2:4" x14ac:dyDescent="0.5">
      <c r="B9" s="33" t="s">
        <v>19</v>
      </c>
      <c r="C9" s="25">
        <f>C6+C8</f>
        <v>292.8</v>
      </c>
      <c r="D9" s="24"/>
    </row>
  </sheetData>
  <mergeCells count="6">
    <mergeCell ref="C9:D9"/>
    <mergeCell ref="C3:D3"/>
    <mergeCell ref="C5:D5"/>
    <mergeCell ref="C6:D6"/>
    <mergeCell ref="C7:D7"/>
    <mergeCell ref="C8:D8"/>
  </mergeCells>
  <conditionalFormatting sqref="C9:D9">
    <cfRule type="cellIs" dxfId="29" priority="1" operator="lessThan">
      <formula>500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1A3C0F-C757-4153-A776-AAC66074ACFA}">
          <x14:formula1>
            <xm:f>FATTURE!$A$2:$A$500</xm:f>
          </x14:formula1>
          <xm:sqref>C3:D3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827F-86A2-4450-8929-24E58707C134}">
  <sheetPr>
    <tabColor rgb="FF002060"/>
  </sheetPr>
  <dimension ref="A1"/>
  <sheetViews>
    <sheetView tabSelected="1" workbookViewId="0">
      <selection activeCell="AJ4" sqref="AJ4"/>
    </sheetView>
  </sheetViews>
  <sheetFormatPr defaultRowHeight="15" x14ac:dyDescent="0.25"/>
  <cols>
    <col min="1" max="16384" width="9.140625" style="19"/>
  </cols>
  <sheetData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 8 5 < / i n t > < / v a l u e > < / i t e m > < i t e m > < k e y > < s t r i n g > L U O G O < / s t r i n g > < / k e y > < v a l u e > < i n t > 8 0 < / i n t > < / v a l u e > < / i t e m > < i t e m > < k e y > < s t r i n g > I N D I R I Z Z O < / s t r i n g > < / k e y > < v a l u e > < i n t > 9 9 < / i n t > < / v a l u e > < / i t e m > < i t e m > < k e y > < s t r i n g > E M A I L < / s t r i n g > < / k e y > < v a l u e > < i n t > 7 4 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 L U O G O 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 F A T T U R E 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C L I E N T I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 T a g s \ T a b l e s \ & l t ; T a b l e s \ F A T T U R E & g t ; < / K e y > < / D i a g r a m O b j e c t K e y > < D i a g r a m O b j e c t K e y > < K e y > D y n a m i c   T a g s \ T a b l e s \ & l t ; T a b l e s \ T a b e l l a 1 & g t ; 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 T a b l e s \ F A T T U R E < / K e y > < / D i a g r a m O b j e c t K e y > < D i a g r a m O b j e c t K e y > < K e y > T a b l e s \ F A T T U R E \ C o l u m n s \ N �   F A T T U R A < / K e y > < / D i a g r a m O b j e c t K e y > < D i a g r a m O b j e c t K e y > < K e y > T a b l e s \ F A T T U R E \ C o l u m n s \ D A T A   F A T T U R A < / K e y > < / D i a g r a m O b j e c t K e y > < D i a g r a m O b j e c t K e y > < K e y > T a b l e s \ F A T T U R E \ C o l u m n s \ C L I E N T E < / K e y > < / D i a g r a m O b j e c t K e y > < D i a g r a m O b j e c t K e y > < K e y > T a b l e s \ F A T T U R E \ C o l u m n s \ O G G E T T O < / K e y > < / D i a g r a m O b j e c t K e y > < D i a g r a m O b j e c t K e y > < K e y > T a b l e s \ F A T T U R E \ C o l u m n s \ D A T A   S C A D E N Z A < / K e y > < / D i a g r a m O b j e c t K e y > < D i a g r a m O b j e c t K e y > < K e y > T a b l e s \ F A T T U R E \ C o l u m n s \ I M P O R T O   N E T T O < / K e y > < / D i a g r a m O b j e c t K e y > < D i a g r a m O b j e c t K e y > < K e y > T a b l e s \ F A T T U R E \ C o l u m n s \ I V A < / K e y > < / D i a g r a m O b j e c t K e y > < D i a g r a m O b j e c t K e y > < K e y > T a b l e s \ F A T T U R E \ C o l u m n s \ L O R D O   D I   I M P O R T O < / K e y > < / D i a g r a m O b j e c t K e y > < D i a g r a m O b j e c t K e y > < K e y > T a b l e s \ F A T T U R E \ C o l u m n s \ S T A T O < / K e y > < / D i a g r a m O b j e c t K e y > < D i a g r a m O b j e c t K e y > < K e y > T a b l e s \ F A T T U R E \ M e a s u r e s \ S o m m a   d i   I M P O R T O   N E T T O   2 < / K e y > < / D i a g r a m O b j e c t K e y > < D i a g r a m O b j e c t K e y > < K e y > T a b l e s \ F A T T U R E \ S o m m a   d i   I M P O R T O   N E T T O   2 \ A d d i t i o n a l   I n f o \ M i s u r a   i m p l i c i t a < / K e y > < / D i a g r a m O b j e c t K e y > < D i a g r a m O b j e c t K e y > < K e y > T a b l e s \ F A T T U R E \ M e a s u r e s \ S o m m a   d i   L O R D O   D I   I M P O R T O < / K e y > < / D i a g r a m O b j e c t K e y > < D i a g r a m O b j e c t K e y > < K e y > T a b l e s \ F A T T U R E \ S o m m a   d i   L O R D O   D I   I M P O R T O \ A d d i t i o n a l   I n f o \ M i s u r a   i m p l i c i t a < / K e y > < / D i a g r a m O b j e c t K e y > < D i a g r a m O b j e c t K e y > < K e y > T a b l e s \ F A T T U R E \ M e a s u r e s \ S o m m a   d i   I V A   2 < / K e y > < / D i a g r a m O b j e c t K e y > < D i a g r a m O b j e c t K e y > < K e y > T a b l e s \ F A T T U R E \ S o m m a   d i   I V A   2 \ A d d i t i o n a l   I n f o \ M i s u r a   i m p l i c i t a < / K e y > < / D i a g r a m O b j e c t K e y > < D i a g r a m O b j e c t K e y > < K e y > T a b l e s \ F A T T U R E \ M e a s u r e s \ C o n t e g g i o   d i   C L I E N T E < / K e y > < / D i a g r a m O b j e c t K e y > < D i a g r a m O b j e c t K e y > < K e y > T a b l e s \ F A T T U R E \ C o n t e g g i o   d i   C L I E N T E \ A d d i t i o n a l   I n f o \ M i s u r a   i m p l i c i t a < / K e y > < / D i a g r a m O b j e c t K e y > < D i a g r a m O b j e c t K e y > < K e y > T a b l e s \ T a b e l l a 1 < / K e y > < / D i a g r a m O b j e c t K e y > < D i a g r a m O b j e c t K e y > < K e y > T a b l e s \ T a b e l l a 1 \ C o l u m n s \ N �   F A T T U R A < / K e y > < / D i a g r a m O b j e c t K e y > < D i a g r a m O b j e c t K e y > < K e y > T a b l e s \ T a b e l l a 1 \ C o l u m n s \ D A T A   F A T T U R A < / K e y > < / D i a g r a m O b j e c t K e y > < D i a g r a m O b j e c t K e y > < K e y > T a b l e s \ T a b e l l a 1 \ C o l u m n s \ C L I E N T E < / K e y > < / D i a g r a m O b j e c t K e y > < D i a g r a m O b j e c t K e y > < K e y > T a b l e s \ T a b e l l a 1 \ C o l u m n s \ O G G E T T O < / K e y > < / D i a g r a m O b j e c t K e y > < D i a g r a m O b j e c t K e y > < K e y > T a b l e s \ T a b e l l a 1 \ C o l u m n s \ D A T A   S C A D E N Z A < / K e y > < / D i a g r a m O b j e c t K e y > < D i a g r a m O b j e c t K e y > < K e y > T a b l e s \ T a b e l l a 1 \ C o l u m n s \ I M P O R T O   N E T T O < / K e y > < / D i a g r a m O b j e c t K e y > < D i a g r a m O b j e c t K e y > < K e y > T a b l e s \ T a b e l l a 1 \ C o l u m n s \ I V A < / K e y > < / D i a g r a m O b j e c t K e y > < D i a g r a m O b j e c t K e y > < K e y > T a b l e s \ T a b e l l a 1 \ C o l u m n s \ L O R D O < / K e y > < / D i a g r a m O b j e c t K e y > < D i a g r a m O b j e c t K e y > < K e y > T a b l e s \ T a b e l l a 1 \ M e a s u r e s \ S o m m a   d i   I M P O R T O   N E T T O < / K e y > < / D i a g r a m O b j e c t K e y > < D i a g r a m O b j e c t K e y > < K e y > T a b l e s \ T a b e l l a 1 \ S o m m a   d i   I M P O R T O   N E T T O \ A d d i t i o n a l   I n f o \ M i s u r a   i m p l i c i t a < / K e y > < / D i a g r a m O b j e c t K e y > < D i a g r a m O b j e c t K e y > < K e y > T a b l e s \ T a b e l l a 1 \ M e a s u r e s \ S o m m a   d i   L O R D O < / K e y > < / D i a g r a m O b j e c t K e y > < D i a g r a m O b j e c t K e y > < K e y > T a b l e s \ T a b e l l a 1 \ S o m m a   d i   L O R D O \ A d d i t i o n a l   I n f o \ M i s u r a   i m p l i c i t a < / K e y > < / D i a g r a m O b j e c t K e y > < D i a g r a m O b j e c t K e y > < K e y > T a b l e s \ T a b e l l a 1 \ M e a s u r e s \ S o m m a   d i   I V A < / K e y > < / D i a g r a m O b j e c t K e y > < D i a g r a m O b j e c t K e y > < K e y > T a b l e s \ T a b e l l a 1 \ S o m m a   d i   I V A \ A d d i t i o n a l   I n f o \ M i s u r a   i m p l i c i t a 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 T a b l e s \ C L I E N T I \ C o l u m n s \ L U O G O 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 R e l a t i o n s h i p s \ & l t ; T a b l e s \ F A T T U R E \ C o l u m n s \ C L I E N T E & g t ; - & l t ; T a b l e s \ C L I E N T I \ C o l u m n s \ C L I E N T E & g t ; < / K e y > < / D i a g r a m O b j e c t K e y > < D i a g r a m O b j e c t K e y > < K e y > R e l a t i o n s h i p s \ & l t ; T a b l e s \ F A T T U R E \ C o l u m n s \ C L I E N T E & g t ; - & l t ; T a b l e s \ C L I E N T I \ C o l u m n s \ C L I E N T E & g t ; \ F K < / K e y > < / D i a g r a m O b j e c t K e y > < D i a g r a m O b j e c t K e y > < K e y > R e l a t i o n s h i p s \ & l t ; T a b l e s \ F A T T U R E \ C o l u m n s \ C L I E N T E & g t ; - & l t ; T a b l e s \ C L I E N T I \ C o l u m n s \ C L I E N T E & g t ; \ P K < / K e y > < / D i a g r a m O b j e c t K e y > < D i a g r a m O b j e c t K e y > < K e y > R e l a t i o n s h i p s \ & l t ; T a b l e s \ F A T T U R E \ C o l u m n s \ C L I E N T E & g t ; - & l t ; T a b l e s \ C L I E N T I \ C o l u m n s \ C L I E N T E & g t ; \ C r o s s F i l t e r < / K e y > < / D i a g r a m O b j e c t K e y > < / A l l K e y s > < S e l e c t e d K e y s > < D i a g r a m O b j e c t K e y > < K e y > R e l a t i o n s h i p s \ & l t ; T a b l e s \ F A T T U R E \ C o l u m n s \ C L I E N T E & g t ; - & l t ; T a b l e s \ C L I E N T I \ C o l u m n s \ C L I E N T E & g t ; 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 T a g s \ T a b l e s \ & l t ; T a b l e s \ F A T T U R E & g t ; 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 T a b l e s \ F A T T U R E < / K e y > < / a : K e y > < a : V a l u e   i : t y p e = " D i a g r a m D i s p l a y N o d e V i e w S t a t e " > < H e i g h t > 2 9 8 < / H e i g h t > < I s E x p a n d e d > t r u e < / I s E x p a n d e d > < L a y e d O u t > t r u e < / L a y e d O u t > < L e f t > 3 8 7 < / L e f t > < T a b I n d e x > 1 < / T a b I n d e x > < T o p > 2 0 3 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 T a b l e s \ F A T T U R E \ C o l u m n s \ I M P O R T O   N E T T O 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 T a b l e s \ F A T T U R E \ C o l u m n s \ L O R D O 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 T a b l e s \ F A T T U R E \ M e a s u r e s \ S o m m a   d i   I M P O R T O   N E T T O 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 T a b l e s \ F A T T U R E \ S o m m a   d i   I M P O R T O   N E T T O 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 T a b l e s \ F A T T U R E \ M e a s u r e s \ S o m m a   d i   L O R D O 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 T a b l e s \ F A T T U R E \ S o m m a   d i   L O R D O 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 T a b l e s \ F A T T U R E \ M e a s u r e s \ S o m m a   d i   I V A 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 T a b l e s \ F A T T U R E \ S o m m a   d i   I V A 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 T a b l e s \ F A T T U R E \ M e a s u r e s \ C o n t e g g i o   d i 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 T a b l e s \ F A T T U R E \ C o n t e g g i o   d i   C L I E N T E \ A d d i t i o n a l 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 T a b l e s \ T a b e l l a 1 \ C o l u m n s \ I M P O R T O   N E T T O 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 T a b l e s \ T a b e l l a 1 \ M e a s u r e s \ S o m m a   d i   I M P O R T O   N E T T O 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 T a b l e s \ T a b e l l a 1 \ S o m m a   d i   I M P O R T O   N E T T O \ A d d i t i o n a l 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 7 5 5 . 8 0 7 6 2 1 1 3 5 3 3 1 6 < / L e f t > < T a b I n d e x > 2 < / T a b I n d e x > < T o p > 2 5 4 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 T a b l e s \ C L I E N T I \ C o l u m n s \ L U O G O 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 R e l a t i o n s h i p s \ & l t ; T a b l e s \ F A T T U R E \ C o l u m n s \ C L I E N T E & g t ; - & l t ; T a b l e s \ C L I E N T I \ C o l u m n s \ C L I E N T E & g t ; 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 ( 6 0 3 , 3 5 2 ) .   E n d p o i n t   2 :   ( 7 3 9 , 8 0 7 6 2 1 1 3 5 3 3 2 , 3 2 9 ) 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 6 0 3 < / b : _ x > < b : _ y > 3 5 1 . 9 9 9 9 9 9 9 9 9 9 9 9 9 4 < / b : _ y > < / b : P o i n t > < b : P o i n t > < b : _ x > 6 6 9 . 4 0 3 8 1 0 5 < / b : _ x > < b : _ y > 3 5 2 < / b : _ y > < / b : P o i n t > < b : P o i n t > < b : _ x > 6 7 1 . 4 0 3 8 1 0 5 < / b : _ x > < b : _ y > 3 5 0 < / b : _ y > < / b : P o i n t > < b : P o i n t > < b : _ x > 6 7 1 . 4 0 3 8 1 0 5 < / b : _ x > < b : _ y > 3 3 1 < / b : _ y > < / b : P o i n t > < b : P o i n t > < b : _ x > 6 7 3 . 4 0 3 8 1 0 5 < / b : _ x > < b : _ y > 3 2 9 < / b : _ y > < / b : P o i n t > < b : P o i n t > < b : _ x > 7 3 9 . 8 0 7 6 2 1 1 3 5 3 3 1 6 < / b : _ x > < b : _ y > 3 2 9 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 R e l a t i o n s h i p s \ & l t ; T a b l e s \ F A T T U R E \ C o l u m n s \ C L I E N T E & g t ; - & l t ; T a b l e s \ C L I E N T I \ C o l u m n s \ C L I E N T E & g t ; \ F K 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 5 8 7 < / b : _ x > < b : _ y > 3 4 3 . 9 9 9 9 9 9 9 9 9 9 9 9 9 4 < / b : _ y > < / L a b e l L o c a t i o n > < L o c a t i o n   x m l n s : b = " h t t p : / / s c h e m a s . d a t a c o n t r a c t . o r g / 2 0 0 4 / 0 7 / S y s t e m . W i n d o w s " > < b : _ x > 5 8 7 < / b : _ x > < b : _ y > 3 5 2 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 R e l a t i o n s h i p s \ & l t ; T a b l e s \ F A T T U R E \ C o l u m n s \ C L I E N T E & g t ; - & l t ; T a b l e s \ C L I E N T I \ C o l u m n s \ C L I E N T E & g t ; \ P K 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 7 3 9 . 8 0 7 6 2 1 1 3 5 3 3 1 6 < / b : _ x > < b : _ y > 3 2 1 < / b : _ y > < / L a b e l L o c a t i o n > < L o c a t i o n   x m l n s : b = " h t t p : / / s c h e m a s . d a t a c o n t r a c t . o r g / 2 0 0 4 / 0 7 / S y s t e m . W i n d o w s " > < b : _ x > 7 5 5 . 8 0 7 6 2 1 1 3 5 3 3 1 6 < / b : _ x > < b : _ y > 3 2 9 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 R e l a t i o n s h i p s \ & l t ; T a b l e s \ F A T T U R E \ C o l u m n s \ C L I E N T E & g t ; - & l t ; T a b l e s \ C L I E N T I \ C o l u m n s \ C L I E N T E & g t ; \ C r o s s F i l t e r 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 6 0 3 < / b : _ x > < b : _ y > 3 5 1 . 9 9 9 9 9 9 9 9 9 9 9 9 9 4 < / b : _ y > < / b : P o i n t > < b : P o i n t > < b : _ x > 6 6 9 . 4 0 3 8 1 0 5 < / b : _ x > < b : _ y > 3 5 2 < / b : _ y > < / b : P o i n t > < b : P o i n t > < b : _ x > 6 7 1 . 4 0 3 8 1 0 5 < / b : _ x > < b : _ y > 3 5 0 < / b : _ y > < / b : P o i n t > < b : P o i n t > < b : _ x > 6 7 1 . 4 0 3 8 1 0 5 < / b : _ x > < b : _ y > 3 3 1 < / b : _ y > < / b : P o i n t > < b : P o i n t > < b : _ x > 6 7 3 . 4 0 3 8 1 0 5 < / b : _ x > < b : _ y > 3 2 9 < / b : _ y > < / b : P o i n t > < b : P o i n t > < b : _ x > 7 3 9 . 8 0 7 6 2 1 1 3 5 3 3 1 6 < / b : _ x > < b : _ y > 3 2 9 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 F A T T U R E 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 F A T T U R E 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  N E T T O   2 < / K e y > < / D i a g r a m O b j e c t K e y > < D i a g r a m O b j e c t K e y > < K e y > M e a s u r e s \ S o m m a   d i   I M P O R T O   N E T T O   2 \ T a g I n f o \ F o r m u l a < / K e y > < / D i a g r a m O b j e c t K e y > < D i a g r a m O b j e c t K e y > < K e y > M e a s u r e s \ S o m m a   d i   I M P O R T O   N E T T O   2 \ T a g I n f o \ V a l o r e < / K e y > < / D i a g r a m O b j e c t K e y > < D i a g r a m O b j e c t K e y > < K e y > M e a s u r e s \ S o m m a   d i   L O R D O   D I   I M P O R T O < / K e y > < / D i a g r a m O b j e c t K e y > < D i a g r a m O b j e c t K e y > < K e y > M e a s u r e s \ S o m m a   d i   L O R D O   D I   I M P O R T O \ T a g I n f o \ F o r m u l a < / K e y > < / D i a g r a m O b j e c t K e y > < D i a g r a m O b j e c t K e y > < K e y > M e a s u r e s \ S o m m a   d i   L O R D O   D I   I M P O R T O \ T a g I n f o \ V a l o r e < / K e y > < / D i a g r a m O b j e c t K e y > < D i a g r a m O b j e c t K e y > < K e y > M e a s u r e s \ S o m m a   d i   I V A   2 < / K e y > < / D i a g r a m O b j e c t K e y > < D i a g r a m O b j e c t K e y > < K e y > M e a s u r e s \ S o m m a   d i   I V A   2 \ T a g I n f o \ F o r m u l a < / K e y > < / D i a g r a m O b j e c t K e y > < D i a g r a m O b j e c t K e y > < K e y > M e a s u r e s \ S o m m a   d i   I V A   2 \ T a g I n f o \ V a l o r e < / K e y > < / D i a g r a m O b j e c t K e y > < D i a g r a m O b j e c t K e y > < K e y > M e a s u r e s \ C o n t e g g i o   d i   C L I E N T E < / K e y > < / D i a g r a m O b j e c t K e y > < D i a g r a m O b j e c t K e y > < K e y > M e a s u r e s \ C o n t e g g i o   d i   C L I E N T E \ T a g I n f o \ F o r m u l a < / K e y > < / D i a g r a m O b j e c t K e y > < D i a g r a m O b j e c t K e y > < K e y > M e a s u r e s \ C o n t e g g i o   d i   C L I E N T E \ T a g I n f o \ V a l o r e 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 C o l u m n s \ I M P O R T O   N E T T O < / K e y > < / D i a g r a m O b j e c t K e y > < D i a g r a m O b j e c t K e y > < K e y > C o l u m n s \ I V A < / K e y > < / D i a g r a m O b j e c t K e y > < D i a g r a m O b j e c t K e y > < K e y > C o l u m n s \ L O R D O   D I   I M P O R T O 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  N E T T O   2 & g t ; - & l t ; M e a s u r e s \ I M P O R T O   N E T T O & g t ; < / K e y > < / D i a g r a m O b j e c t K e y > < D i a g r a m O b j e c t K e y > < K e y > L i n k s \ & l t ; C o l u m n s \ S o m m a   d i   I M P O R T O   N E T T O   2 & g t ; - & l t ; M e a s u r e s \ I M P O R T O   N E T T O & g t ; \ C O L U M N < / K e y > < / D i a g r a m O b j e c t K e y > < D i a g r a m O b j e c t K e y > < K e y > L i n k s \ & l t ; C o l u m n s \ S o m m a   d i   I M P O R T O   N E T T O   2 & g t ; - & l t ; M e a s u r e s \ I M P O R T O   N E T T O & g t ; \ M E A S U R E < / K e y > < / D i a g r a m O b j e c t K e y > < D i a g r a m O b j e c t K e y > < K e y > L i n k s \ & l t ; C o l u m n s \ S o m m a   d i   L O R D O   D I   I M P O R T O & g t ; - & l t ; M e a s u r e s \ L O R D O   D I   I M P O R T O & g t ; < / K e y > < / D i a g r a m O b j e c t K e y > < D i a g r a m O b j e c t K e y > < K e y > L i n k s \ & l t ; C o l u m n s \ S o m m a   d i   L O R D O   D I   I M P O R T O & g t ; - & l t ; M e a s u r e s \ L O R D O   D I   I M P O R T O & g t ; \ C O L U M N < / K e y > < / D i a g r a m O b j e c t K e y > < D i a g r a m O b j e c t K e y > < K e y > L i n k s \ & l t ; C o l u m n s \ S o m m a   d i   L O R D O   D I   I M P O R T O & g t ; - & l t ; M e a s u r e s \ L O R D O   D I   I M P O R T O & g t ; \ M E A S U R E < / K e y > < / D i a g r a m O b j e c t K e y > < D i a g r a m O b j e c t K e y > < K e y > L i n k s \ & l t ; C o l u m n s \ S o m m a   d i   I V A   2 & g t ; - & l t ; M e a s u r e s \ I V A & g t ; < / K e y > < / D i a g r a m O b j e c t K e y > < D i a g r a m O b j e c t K e y > < K e y > L i n k s \ & l t ; C o l u m n s \ S o m m a   d i   I V A   2 & g t ; - & l t ; M e a s u r e s \ I V A & g t ; \ C O L U M N < / K e y > < / D i a g r a m O b j e c t K e y > < D i a g r a m O b j e c t K e y > < K e y > L i n k s \ & l t ; C o l u m n s \ S o m m a   d i   I V A   2 & g t ; - & l t ; M e a s u r e s \ I V A & g t ; \ M E A S U R E < / K e y > < / D i a g r a m O b j e c t K e y > < D i a g r a m O b j e c t K e y > < K e y > L i n k s \ & l t ; C o l u m n s \ C o n t e g g i o   d i   C L I E N T E & g t ; - & l t ; M e a s u r e s \ C L I E N T E & g t ; < / K e y > < / D i a g r a m O b j e c t K e y > < D i a g r a m O b j e c t K e y > < K e y > L i n k s \ & l t ; C o l u m n s \ C o n t e g g i o   d i   C L I E N T E & g t ; - & l t ; M e a s u r e s \ C L I E N T E & g t ; \ C O L U M N < / K e y > < / D i a g r a m O b j e c t K e y > < D i a g r a m O b j e c t K e y > < K e y > L i n k s \ & l t ; C o l u m n s \ C o n t e g g i o   d i   C L I E N T E & g t ; - & l t ; M e a s u r e s \ C L I E N T E & g t ; \ M E A S U R E 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  N E T T O 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  N E T T O 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  N E T T O 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  D I   I M P O R T O 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  2 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 C L I E N T E 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 C L I E N T E \ T a g I n f o \ F o r m u l a 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 C L I E N T E \ T a g I n f o \ V a l o r e 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  N E T T O 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  D I   I M P O R T O 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  N E T T O   2 & g t ; - & l t ; M e a s u r e s \ I M P O R T O   N E T T O & g t ; 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 N E T T O   2 & g t ; - & l t ; M e a s u r e s \ I M P O R T O   N E T T O & g t ; \ C O L U M N 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 N E T T O   2 & g t ; - & l t ; M e a s u r e s \ I M P O R T O   N E T T O & g t ; \ M E A S U R E 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  D I   I M P O R T O & g t ; - & l t ; M e a s u r e s \ L O R D O   D I  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  D I   I M P O R T O & g t ; - & l t ; M e a s u r e s \ L O R D O   D I  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  D I   I M P O R T O & g t ; - & l t ; M e a s u r e s \ L O R D O   D I  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  2 & g t ; - & l t ; M e a s u r e s \ I V A & g t ; 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  2 & g t ; - & l t ; M e a s u r e s \ I V A & g t ; \ C O L U M N 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  2 & g t ; - & l t ; M e a s u r e s \ I V A & g t ; \ M E A S U R E 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 C L I E N T E & g t ; - & l t ; M e a s u r e s \ C L I E N T E & g t ; 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 C L I E N T E & g t ; - & l t ; M e a s u r e s \ C L I E N T E & g t ; \ C O L U M N 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 C L I E N T E & g t ; - & l t ; M e a s u r e s \ C L I E N T E & g t ; \ M E A S U R E 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  N E T T O < / K e y > < / D i a g r a m O b j e c t K e y > < D i a g r a m O b j e c t K e y > < K e y > M e a s u r e s \ S o m m a   d i   I M P O R T O   N E T T O \ T a g I n f o \ F o r m u l a < / K e y > < / D i a g r a m O b j e c t K e y > < D i a g r a m O b j e c t K e y > < K e y > M e a s u r e s \ S o m m a   d i   I M P O R T O   N E T T O \ T a g I n f o \ V a l o r e 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 C o l u m n s \ I M P O R T O   N E T T O 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 L i n k s \ & l t ; C o l u m n s \ S o m m a   d i   I M P O R T O   N E T T O & g t ; - & l t ; M e a s u r e s \ I M P O R T O   N E T T O & g t ; < / K e y > < / D i a g r a m O b j e c t K e y > < D i a g r a m O b j e c t K e y > < K e y > L i n k s \ & l t ; C o l u m n s \ S o m m a   d i   I M P O R T O   N E T T O & g t ; - & l t ; M e a s u r e s \ I M P O R T O   N E T T O & g t ; \ C O L U M N < / K e y > < / D i a g r a m O b j e c t K e y > < D i a g r a m O b j e c t K e y > < K e y > L i n k s \ & l t ; C o l u m n s \ S o m m a   d i   I M P O R T O   N E T T O & g t ; - & l t ; M e a s u r e s \ I M P O R T O   N E T T O & g t ; \ M E A S U R E 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  N E T T O 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  N E T T O \ T a g I n f o \ F o r m u l a 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  N E T T O \ T a g I n f o \ V a l o r e 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  N E T T O 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  N E T T O & g t ; - & l t ; M e a s u r e s \ I M P O R T O   N E T T O & g t ; 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 N E T T O & g t ; - & l t ; M e a s u r e s \ I M P O R T O   N E T T O & g t ; \ C O L U M N 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 N E T T O & g t ; - & l t ; M e a s u r e s \ I M P O R T O   N E T T O & g t ; \ M E A S U R E 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 C o l u m n s \ L U O G O 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 C o l u m n s \ L U O G O 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D a t a M a s h u p   s q m i d = " b 0 c 9 b 4 8 f - 5 3 b 2 - 4 d 7 d - 8 4 d 9 - 1 a 5 5 1 c 7 8 4 3 3 d "   x m l n s = " h t t p : / / s c h e m a s . m i c r o s o f t . c o m / D a t a M a s h u p " > A A A A A I 4 G A A B Q S w M E F A A C A A g A w q R 1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M K k d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p H V W 9 U m m d I c D A A C v D A A A E w A c A E Z v c m 1 1 b G F z L 1 N l Y 3 R p b 2 4 x L m 0 g o h g A K K A U A A A A A A A A A A A A A A A A A A A A A A A A A A A A 7 V b b b u M 2 E H 0 P k H 8 g 2 B c F E I w q 2 b Z A F w Z W s O V U r W M t Z G V b J A 4 C x h 4 7 R C j S S 9 K B s 0 b + q d / Q L y t 1 s 2 h b i h d B H 5 s H R R 7 N z D m a M 5 y R g q m m g q N x 8 d / 7 e H p y e q I e i Y Q Z G v h J c h 0 H q I s Y 6 N M T Z P 4 i S R e U g z E F 6 y m w T m 8 l J X D 9 p 5 B P D 0 I 8 O W e b 2 x F J o Y s T 8 g C M E Q / f v d 7 2 B N f G 6 c 4 t c v y A r 8 S M z u m U a I E 0 X Q p s 0 h l / B p 1 E E q 7 m Q q Y 9 w V Y p T 1 6 W o J w S 0 9 1 s 8 O i f v 0 t W P n Z R y P X P H z q Z 0 6 u L N r j v J 7 7 1 V B s 7 m h F d P O w N w 2 C U B J V d w 1 r n 9 u j y M k i S 6 M C e J x v 3 / H 4 w u j n M F l 5 9 j u I k Q q M y t i j D 9 K U m E 3 7 x G + 3 D K O 4 f R r y e b W s T U y 5 S y g 0 S m g o m O I e 6 P D F w U 9 y i N s o 5 r G N W o g q g u E H 9 E J V k s Y 0 y F k p T v a I m 8 p k w I X d A l o x M 4 Q t h K 3 A a + b g 4 j B L z e j i O x u M Q u 2 W E r E I T U 0 S 3 L r k F e w V y Y c p I 0 d c V y B c E C h Y Z h x p 8 B E r D 7 H d B u d N E 0 l b M l D P x 4 3 A w 8 P e s u D Q b 7 y z R H 5 T P O k O Y 6 2 i l Q d Z c y g 6 t k h g y S 9 N 8 p O Y S r I 1 h l t 8 X J X f a X 2 A H d b O 9 f 7 V + d L b G t 8 T 2 2 t V u I 5 y p v o 9 h 8 b F l 3 2 s Y 7 8 j J a y Z o 4 T U 0 8 u k J 5 a 1 w 9 n Q p 2 i N 8 a 7 p s x 8 q A G o r l G F E O 7 v 0 6 u V Y g 1 W R B H i S d 9 E E 9 a b G c B O M g 7 o U 3 Y Y S C v 3 r B E H m / 3 P 9 4 c X 9 + M Z k y a g J p Z 8 3 U G p + 5 i K 8 Y M 0 d a r q A q z U A s G B X e / f g R Q B v 8 k s n m N t S Q d n H 5 G L t Z M 3 V x 7 p V N t j 7 R p B 5 r Z h 6 Z 9 i X f z B y l i L B v W d V M q z D 6 b H S z m v y z F K n Q 8 B u Q m X k J Z w f b R b f l Y 5 + x 8 Z Q w I l U 3 Y 3 r X q u J R E Y / w y v Q s A r y m M R g e G A v n i 8 p O + I t l / t D i / t O O f e c M p E I p Q E t J U 0 C m 7 o / W M B o / 0 W X T o P P q + G u m t 4 H m m i e z D 1 E q n m F I l B 4 5 z V j u x d l 3 K u i 1 S t j C 4 h 1 i H j + S x z j m c r Z s u y L T + f c q G o 7 6 Y R z e 3 B y u x + D K D 4 f t i r 5 7 h X l W N 5 7 n W + w 6 u t x d X Z W G D a k z q e v U T Z u r f t V 3 L s N d 7 P d v w g N M r x W 0 Y Q 3 m s J + y S 4 f q C v 5 T f s 0 N L T w K 1 S w W i e k k U 3 g p e K Z A a + u p J h b 7 n Z Z h m E C a 7 v d K I e E b D n a b t T p V H d f o s L t 2 9 t 7 K X j r V 7 v z v l o 4 m k s 7 n 8 P 9 u a d 0 t b Z / Y 9 T e E 9 S H / 5 g c E / v g v U E s B A i 0 A F A A C A A g A w q R 1 V p G d / H 6 l A A A A 9 g A A A B I A A A A A A A A A A A A A A A A A A A A A A E N v b m Z p Z y 9 Q Y W N r Y W d l L n h t b F B L A Q I t A B Q A A g A I A M K k d V Y P y u m r p A A A A O k A A A A T A A A A A A A A A A A A A A A A A P E A A A B b Q 2 9 u d G V u d F 9 U e X B l c 1 0 u e G 1 s U E s B A i 0 A F A A C A A g A w q R 1 V v V J p n S H A w A A r w w A A B M A A A A A A A A A A A A A A A A A 4 g E A A E Z v c m 1 1 b G F z L 1 N l Y 3 R p b 2 4 x L m 1 Q S w U G A A A A A A M A A w D C A A A A t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y c A A A A A A A C 1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k F U V F V S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R k F U V F V S R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7 C s C B G Q V R U V V J B J n F 1 b 3 Q 7 L C Z x d W 9 0 O 0 R B V E E g R k F U V F V S Q S Z x d W 9 0 O y w m c X V v d D t D T E l F T l R F J n F 1 b 3 Q 7 L C Z x d W 9 0 O 0 9 H R 0 V U V E 8 m c X V v d D s s J n F 1 b 3 Q 7 R E F U Q S B T Q 0 F E R U 5 a Q S Z x d W 9 0 O y w m c X V v d D t J T V B P U l R P I E 5 F V F R P J n F 1 b 3 Q 7 L C Z x d W 9 0 O 0 l W Q S Z x d W 9 0 O y w m c X V v d D t M T 1 J E T y B E S S B J T V B P U l R P J n F 1 b 3 Q 7 L C Z x d W 9 0 O 1 R B U k l G R k E m c X V v d D t d I i A v P j x F b n R y e S B U e X B l P S J G a W x s Q 2 9 s d W 1 u V H l w Z X M i I F Z h b H V l P S J z Q X d r R 0 J n a 1 J F U k V S I i A v P j x F b n R y e S B U e X B l P S J G a W x s T G F z d F V w Z G F 0 Z W Q i I F Z h b H V l P S J k M j A y M y 0 w M y 0 y M V Q x O T o z M z o 1 O S 4 y N D c 0 M T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5 I i A v P j x F b n R y e S B U e X B l P S J R d W V y e U l E I i B W Y W x 1 Z T 0 i c z c 0 M 2 J l Y W N k L W R m Z G M t N D d j M S 1 i Z D h i L T g 1 Z T g 2 M W I x Z D l k N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F U V F V S R S 9 B d X R v U m V t b 3 Z l Z E N v b H V t b n M x L n t O w r A g R k F U V F V S Q S w w f S Z x d W 9 0 O y w m c X V v d D t T Z W N 0 a W 9 u M S 9 G Q V R U V V J F L 0 F 1 d G 9 S Z W 1 v d m V k Q 2 9 s d W 1 u c z E u e 0 R B V E E g R k F U V F V S Q S w x f S Z x d W 9 0 O y w m c X V v d D t T Z W N 0 a W 9 u M S 9 G Q V R U V V J F L 0 F 1 d G 9 S Z W 1 v d m V k Q 2 9 s d W 1 u c z E u e 0 N M S U V O V E U s M n 0 m c X V v d D s s J n F 1 b 3 Q 7 U 2 V j d G l v b j E v R k F U V F V S R S 9 B d X R v U m V t b 3 Z l Z E N v b H V t b n M x L n t P R 0 d F V F R P L D N 9 J n F 1 b 3 Q 7 L C Z x d W 9 0 O 1 N l Y 3 R p b 2 4 x L 0 Z B V F R V U k U v Q X V 0 b 1 J l b W 9 2 Z W R D b 2 x 1 b W 5 z M S 5 7 R E F U Q S B T Q 0 F E R U 5 a Q S w 0 f S Z x d W 9 0 O y w m c X V v d D t T Z W N 0 a W 9 u M S 9 G Q V R U V V J F L 0 F 1 d G 9 S Z W 1 v d m V k Q 2 9 s d W 1 u c z E u e 0 l N U E 9 S V E 8 g T k V U V E 8 s N X 0 m c X V v d D s s J n F 1 b 3 Q 7 U 2 V j d G l v b j E v R k F U V F V S R S 9 B d X R v U m V t b 3 Z l Z E N v b H V t b n M x L n t J V k E s N n 0 m c X V v d D s s J n F 1 b 3 Q 7 U 2 V j d G l v b j E v R k F U V F V S R S 9 B d X R v U m V t b 3 Z l Z E N v b H V t b n M x L n t M T 1 J E T y B E S S B J T V B P U l R P L D d 9 J n F 1 b 3 Q 7 L C Z x d W 9 0 O 1 N l Y 3 R p b 2 4 x L 0 Z B V F R V U k U v Q X V 0 b 1 J l b W 9 2 Z W R D b 2 x 1 b W 5 z M S 5 7 V E F S S U Z G Q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G Q V R U V V J F L 0 F 1 d G 9 S Z W 1 v d m V k Q 2 9 s d W 1 u c z E u e 0 7 C s C B G Q V R U V V J B L D B 9 J n F 1 b 3 Q 7 L C Z x d W 9 0 O 1 N l Y 3 R p b 2 4 x L 0 Z B V F R V U k U v Q X V 0 b 1 J l b W 9 2 Z W R D b 2 x 1 b W 5 z M S 5 7 R E F U Q S B G Q V R U V V J B L D F 9 J n F 1 b 3 Q 7 L C Z x d W 9 0 O 1 N l Y 3 R p b 2 4 x L 0 Z B V F R V U k U v Q X V 0 b 1 J l b W 9 2 Z W R D b 2 x 1 b W 5 z M S 5 7 Q 0 x J R U 5 U R S w y f S Z x d W 9 0 O y w m c X V v d D t T Z W N 0 a W 9 u M S 9 G Q V R U V V J F L 0 F 1 d G 9 S Z W 1 v d m V k Q 2 9 s d W 1 u c z E u e 0 9 H R 0 V U V E 8 s M 3 0 m c X V v d D s s J n F 1 b 3 Q 7 U 2 V j d G l v b j E v R k F U V F V S R S 9 B d X R v U m V t b 3 Z l Z E N v b H V t b n M x L n t E Q V R B I F N D Q U R F T l p B L D R 9 J n F 1 b 3 Q 7 L C Z x d W 9 0 O 1 N l Y 3 R p b 2 4 x L 0 Z B V F R V U k U v Q X V 0 b 1 J l b W 9 2 Z W R D b 2 x 1 b W 5 z M S 5 7 S U 1 Q T 1 J U T y B O R V R U T y w 1 f S Z x d W 9 0 O y w m c X V v d D t T Z W N 0 a W 9 u M S 9 G Q V R U V V J F L 0 F 1 d G 9 S Z W 1 v d m V k Q 2 9 s d W 1 u c z E u e 0 l W Q S w 2 f S Z x d W 9 0 O y w m c X V v d D t T Z W N 0 a W 9 u M S 9 G Q V R U V V J F L 0 F 1 d G 9 S Z W 1 v d m V k Q 2 9 s d W 1 u c z E u e 0 x P U k R P I E R J I E l N U E 9 S V E 8 s N 3 0 m c X V v d D s s J n F 1 b 3 Q 7 U 2 V j d G l v b j E v R k F U V F V S R S 9 B d X R v U m V t b 3 Z l Z E N v b H V t b n M x L n t U Q V J J R k Z B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B V F R V U k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F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R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0 x J R U 5 U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w V D E 5 O j U z O j M w L j Y 1 O T c 1 N T l a I i A v P j x F b n R y e S B U e X B l P S J G a W x s Q 2 9 s d W 1 u V H l w Z X M i I F Z h b H V l P S J z Q m d Z R 0 J n P T 0 i I C 8 + P E V u d H J 5 I F R 5 c G U 9 I k Z p b G x D b 2 x 1 b W 5 O Y W 1 l c y I g V m F s d W U 9 I n N b J n F 1 b 3 Q 7 Q 0 x J R U 5 U R S Z x d W 9 0 O y w m c X V v d D t M V U 9 H T y Z x d W 9 0 O y w m c X V v d D t J T k R J U k l a W k 8 m c X V v d D s s J n F 1 b 3 Q 7 R U 1 B S U w m c X V v d D t d I i A v P j x F b n R y e S B U e X B l P S J G a W x s U 3 R h d H V z I i B W Y W x 1 Z T 0 i c 0 N v b X B s Z X R l I i A v P j x F b n R y e S B U e X B l P S J R d W V y e U l E I i B W Y W x 1 Z T 0 i c z N m N j Y 3 N z g 5 L W Q 0 Y z E t N G E 1 N y 1 h N D U w L W J m M W Y 5 M j Z i Z W V h Z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x J R U 5 U S S 9 B d X R v U m V t b 3 Z l Z E N v b H V t b n M x L n t D T E l F T l R F L D B 9 J n F 1 b 3 Q 7 L C Z x d W 9 0 O 1 N l Y 3 R p b 2 4 x L 0 N M S U V O V E k v Q X V 0 b 1 J l b W 9 2 Z W R D b 2 x 1 b W 5 z M S 5 7 T F V P R 0 8 s M X 0 m c X V v d D s s J n F 1 b 3 Q 7 U 2 V j d G l v b j E v Q 0 x J R U 5 U S S 9 B d X R v U m V t b 3 Z l Z E N v b H V t b n M x L n t J T k R J U k l a W k 8 s M n 0 m c X V v d D s s J n F 1 b 3 Q 7 U 2 V j d G l v b j E v Q 0 x J R U 5 U S S 9 B d X R v U m V t b 3 Z l Z E N v b H V t b n M x L n t F T U F J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T E l F T l R J L 0 F 1 d G 9 S Z W 1 v d m V k Q 2 9 s d W 1 u c z E u e 0 N M S U V O V E U s M H 0 m c X V v d D s s J n F 1 b 3 Q 7 U 2 V j d G l v b j E v Q 0 x J R U 5 U S S 9 B d X R v U m V t b 3 Z l Z E N v b H V t b n M x L n t M V U 9 H T y w x f S Z x d W 9 0 O y w m c X V v d D t T Z W N 0 a W 9 u M S 9 D T E l F T l R J L 0 F 1 d G 9 S Z W 1 v d m V k Q 2 9 s d W 1 u c z E u e 0 l O R E l S S V p a T y w y f S Z x d W 9 0 O y w m c X V v d D t T Z W N 0 a W 9 u M S 9 D T E l F T l R J L 0 F 1 d G 9 S Z W 1 v d m V k Q 2 9 s d W 1 u c z E u e 0 V N Q U l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E l F T l R J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U k l G R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B U k l G R k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V Q x O T o z M D o z O S 4 1 M z E 4 M j Q 3 W i I g L z 4 8 R W 5 0 c n k g V H l w Z T 0 i R m l s b E N v b H V t b l R 5 c G V z I i B W Y W x 1 Z T 0 i c 0 J n T T 0 i I C 8 + P E V u d H J 5 I F R 5 c G U 9 I k Z p b G x D b 2 x 1 b W 5 O Y W 1 l c y I g V m F s d W U 9 I n N b J n F 1 b 3 Q 7 T 0 d H R V R U T y Z x d W 9 0 O y w m c X V v d D t U Q V J J R k Z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F S S U Z G Q S 9 B d X R v U m V t b 3 Z l Z E N v b H V t b n M x L n t P R 0 d F V F R P L D B 9 J n F 1 b 3 Q 7 L C Z x d W 9 0 O 1 N l Y 3 R p b 2 4 x L 1 R B U k l G R k E v Q X V 0 b 1 J l b W 9 2 Z W R D b 2 x 1 b W 5 z M S 5 7 V E F S S U Z G Q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Q V J J R k Z B L 0 F 1 d G 9 S Z W 1 v d m V k Q 2 9 s d W 1 u c z E u e 0 9 H R 0 V U V E 8 s M H 0 m c X V v d D s s J n F 1 b 3 Q 7 U 2 V j d G l v b j E v V E F S S U Z G Q S 9 B d X R v U m V t b 3 Z l Z E N v b H V t b n M x L n t U Q V J J R k Z B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V J J R k Z B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J J R k Z B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J J R k Z B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U k l G R k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F L 0 1 l c m d l J T I w Z G k l M j B x d W V y e S U y M G V z Z W d 1 a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R S 9 U Y W J l b G x h J T I w V E F S S U Z G Q S U y M G V z c G F u c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F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U v T W 9 k a W Z p Y 2 F 0 b y U y M H R p c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V y P g P T N m x C v T a 0 Q s c 8 h t 4 A A A A A A g A A A A A A E G Y A A A A B A A A g A A A A b e H B z O s f c x R k a t g D G P H q 4 a 7 4 K G + D A p / g m f Y y 6 8 P 1 E 9 8 A A A A A D o A A A A A C A A A g A A A A W R C b z u 8 u T V T J z G M g T L C s o f T 2 W x A A 3 k R l A 0 J X O W N o K f N Q A A A A j N s 5 3 U 3 J U g 2 p 0 j u g Z s Z G a Z x P 0 u + r 6 Y v K d D B X w / G e N N R m 6 X p n S a I B a p f J 9 d 7 H S w s b j K E Z T T A x N C K V n K J F O Q Y A Z w i d u P i f C s F g v r Y M y g G r c 3 t A A A A A + 3 z w j J N x C E a M b 4 e 1 b N X w 2 X / 8 S g 1 J X f B g n d o a X i g N k K V K v 4 S X f E D Q Z Q + 6 e b 7 g X z y S D k d s f W / 4 2 H G D P D b 4 4 1 H d 5 g = = < / D a t a M a s h u p > 
</file>

<file path=customXml/item2.xml>��< ? x m l   v e r s i o n = " 1 . 0 "   e n c o d i n g = " U T F - 1 6 " ? > < G e m i n i   x m l n s = " h t t p : / / g e m i n i / p i v o t c u s t o m i z a t i o n / T a b l e X M L _ F A T T U R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 1 0 8 < / i n t > < / v a l u e > < / i t e m > < i t e m > < k e y > < s t r i n g > D A T A   F A T T U R A < / s t r i n g > < / k e y > < v a l u e > < i n t > 1 2 5 < / i n t > < / v a l u e > < / i t e m > < i t e m > < k e y > < s t r i n g > C L I E N T E < / s t r i n g > < / k e y > < v a l u e > < i n t > 8 5 < / i n t > < / v a l u e > < / i t e m > < i t e m > < k e y > < s t r i n g > O G G E T T O < / s t r i n g > < / k e y > < v a l u e > < i n t > 9 5 < / i n t > < / v a l u e > < / i t e m > < i t e m > < k e y > < s t r i n g > D A T A   S C A D E N Z A < / s t r i n g > < / k e y > < v a l u e > < i n t > 1 3 7 < / i n t > < / v a l u e > < / i t e m > < i t e m > < k e y > < s t r i n g > I M P O R T O   N E T T O < / s t r i n g > < / k e y > < v a l u e > < i n t > 1 3 9 < / i n t > < / v a l u e > < / i t e m > < i t e m > < k e y > < s t r i n g > I V A < / s t r i n g > < / k e y > < v a l u e > < i n t > 5 7 < / i n t > < / v a l u e > < / i t e m > < i t e m > < k e y > < s t r i n g > L O R D O   D I   I M P O R T O < / s t r i n g > < / k e y > < v a l u e > < i n t > 1 5 7 < / i n t > < / v a l u e > < / i t e m > < i t e m > < k e y > < s t r i n g > S T A T O < / s t r i n g > < / k e y > < v a l u e > < i n t > 7 4 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 C L I E N T E < / s t r i n g > < / k e y > < v a l u e > < i n t > 2 < / i n t > < / v a l u e > < / i t e m > < i t e m > < k e y > < s t r i n g > O G G E T T O < / s t r i n g > < / k e y > < v a l u e > < i n t > 3 < / i n t > < / v a l u e > < / i t e m > < i t e m > < k e y > < s t r i n g > D A T A   S C A D E N Z A < / s t r i n g > < / k e y > < v a l u e > < i n t > 4 < / i n t > < / v a l u e > < / i t e m > < i t e m > < k e y > < s t r i n g > I M P O R T O   N E T T O 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  D I   I M P O R T O 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 2 0 2 3 - 0 3 - 1 8 T 1 2 : 5 3 : 1 4 . 3 8 3 0 0 9 + 0 1 : 0 0 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e l l a 1 , F A T T U R E , C L I E N T I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  N E T T O 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 F A T T U R E 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 F A T T U R E 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  N E T T O 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  D I  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 C o l u m n s \ L U O G O 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e l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 1 0 8 < / i n t > < / v a l u e > < / i t e m > < i t e m > < k e y > < s t r i n g > D A T A   F A T T U R A < / s t r i n g > < / k e y > < v a l u e > < i n t > 1 2 5 < / i n t > < / v a l u e > < / i t e m > < i t e m > < k e y > < s t r i n g > C L I E N T E < / s t r i n g > < / k e y > < v a l u e > < i n t > 8 5 < / i n t > < / v a l u e > < / i t e m > < i t e m > < k e y > < s t r i n g > O G G E T T O < / s t r i n g > < / k e y > < v a l u e > < i n t > 9 5 < / i n t > < / v a l u e > < / i t e m > < i t e m > < k e y > < s t r i n g > D A T A   S C A D E N Z A < / s t r i n g > < / k e y > < v a l u e > < i n t > 1 3 7 < / i n t > < / v a l u e > < / i t e m > < i t e m > < k e y > < s t r i n g > I M P O R T O   N E T T O < / s t r i n g > < / k e y > < v a l u e > < i n t > 1 3 9 < / i n t > < / v a l u e > < / i t e m > < i t e m > < k e y > < s t r i n g > I V A < / s t r i n g > < / k e y > < v a l u e > < i n t > 5 7 < / i n t > < / v a l u e > < / i t e m > < i t e m > < k e y > < s t r i n g > L O R D O < / s t r i n g > < / k e y > < v a l u e > < i n t > 7 9 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 C L I E N T E < / s t r i n g > < / k e y > < v a l u e > < i n t > 2 < / i n t > < / v a l u e > < / i t e m > < i t e m > < k e y > < s t r i n g > O G G E T T O < / s t r i n g > < / k e y > < v a l u e > < i n t > 3 < / i n t > < / v a l u e > < / i t e m > < i t e m > < k e y > < s t r i n g > D A T A   S C A D E N Z A < / s t r i n g > < / k e y > < v a l u e > < i n t > 4 < / i n t > < / v a l u e > < / i t e m > < i t e m > < k e y > < s t r i n g > I M P O R T O   N E T T O 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D084002-2B70-4930-8961-A57D34C2D43D}">
  <ds:schemaRefs/>
</ds:datastoreItem>
</file>

<file path=customXml/itemProps10.xml><?xml version="1.0" encoding="utf-8"?>
<ds:datastoreItem xmlns:ds="http://schemas.openxmlformats.org/officeDocument/2006/customXml" ds:itemID="{194CB61C-8700-44FB-BF85-297968A48B8C}">
  <ds:schemaRefs/>
</ds:datastoreItem>
</file>

<file path=customXml/itemProps11.xml><?xml version="1.0" encoding="utf-8"?>
<ds:datastoreItem xmlns:ds="http://schemas.openxmlformats.org/officeDocument/2006/customXml" ds:itemID="{07A5CA0C-0B8E-4DEC-90F2-A04D20B8BECB}">
  <ds:schemaRefs/>
</ds:datastoreItem>
</file>

<file path=customXml/itemProps12.xml><?xml version="1.0" encoding="utf-8"?>
<ds:datastoreItem xmlns:ds="http://schemas.openxmlformats.org/officeDocument/2006/customXml" ds:itemID="{5B72C64E-2680-4BF6-A46D-106BB22D218B}">
  <ds:schemaRefs/>
</ds:datastoreItem>
</file>

<file path=customXml/itemProps13.xml><?xml version="1.0" encoding="utf-8"?>
<ds:datastoreItem xmlns:ds="http://schemas.openxmlformats.org/officeDocument/2006/customXml" ds:itemID="{A1C8F223-8A36-4AC3-B2B5-02C9DBD4DCF6}">
  <ds:schemaRefs/>
</ds:datastoreItem>
</file>

<file path=customXml/itemProps14.xml><?xml version="1.0" encoding="utf-8"?>
<ds:datastoreItem xmlns:ds="http://schemas.openxmlformats.org/officeDocument/2006/customXml" ds:itemID="{BAFD51F2-8612-47D9-A5E6-1D3742C2C195}">
  <ds:schemaRefs/>
</ds:datastoreItem>
</file>

<file path=customXml/itemProps15.xml><?xml version="1.0" encoding="utf-8"?>
<ds:datastoreItem xmlns:ds="http://schemas.openxmlformats.org/officeDocument/2006/customXml" ds:itemID="{49BE2E86-3DAF-443A-B072-915B1AD3BC8E}">
  <ds:schemaRefs/>
</ds:datastoreItem>
</file>

<file path=customXml/itemProps16.xml><?xml version="1.0" encoding="utf-8"?>
<ds:datastoreItem xmlns:ds="http://schemas.openxmlformats.org/officeDocument/2006/customXml" ds:itemID="{F78925DA-AC92-4E6B-97CD-D4F1BF81C6C0}">
  <ds:schemaRefs/>
</ds:datastoreItem>
</file>

<file path=customXml/itemProps17.xml><?xml version="1.0" encoding="utf-8"?>
<ds:datastoreItem xmlns:ds="http://schemas.openxmlformats.org/officeDocument/2006/customXml" ds:itemID="{3FCC96BB-2085-4182-8EAD-4BA81AFA3029}">
  <ds:schemaRefs/>
</ds:datastoreItem>
</file>

<file path=customXml/itemProps18.xml><?xml version="1.0" encoding="utf-8"?>
<ds:datastoreItem xmlns:ds="http://schemas.openxmlformats.org/officeDocument/2006/customXml" ds:itemID="{C4F3BF85-1783-4473-9AB9-C9E4ED3B29BD}">
  <ds:schemaRefs/>
</ds:datastoreItem>
</file>

<file path=customXml/itemProps19.xml><?xml version="1.0" encoding="utf-8"?>
<ds:datastoreItem xmlns:ds="http://schemas.openxmlformats.org/officeDocument/2006/customXml" ds:itemID="{20390F99-D72C-4CAD-8EEF-2E8E8B2F940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716B94E-85C6-4A34-AF5D-971B5511B906}">
  <ds:schemaRefs/>
</ds:datastoreItem>
</file>

<file path=customXml/itemProps3.xml><?xml version="1.0" encoding="utf-8"?>
<ds:datastoreItem xmlns:ds="http://schemas.openxmlformats.org/officeDocument/2006/customXml" ds:itemID="{E80D88F3-8B82-46C8-B214-DD2F877E770A}">
  <ds:schemaRefs/>
</ds:datastoreItem>
</file>

<file path=customXml/itemProps4.xml><?xml version="1.0" encoding="utf-8"?>
<ds:datastoreItem xmlns:ds="http://schemas.openxmlformats.org/officeDocument/2006/customXml" ds:itemID="{2A3FD661-B388-4DAE-8203-2B8411173FB1}">
  <ds:schemaRefs/>
</ds:datastoreItem>
</file>

<file path=customXml/itemProps5.xml><?xml version="1.0" encoding="utf-8"?>
<ds:datastoreItem xmlns:ds="http://schemas.openxmlformats.org/officeDocument/2006/customXml" ds:itemID="{FD416616-53ED-446F-BFCE-8E9EFEE5F381}">
  <ds:schemaRefs/>
</ds:datastoreItem>
</file>

<file path=customXml/itemProps6.xml><?xml version="1.0" encoding="utf-8"?>
<ds:datastoreItem xmlns:ds="http://schemas.openxmlformats.org/officeDocument/2006/customXml" ds:itemID="{C64FFACF-2713-4AB9-8CDC-C556CCAA47D7}">
  <ds:schemaRefs/>
</ds:datastoreItem>
</file>

<file path=customXml/itemProps7.xml><?xml version="1.0" encoding="utf-8"?>
<ds:datastoreItem xmlns:ds="http://schemas.openxmlformats.org/officeDocument/2006/customXml" ds:itemID="{49B29176-7568-40BE-92E3-BBFC11881F9B}">
  <ds:schemaRefs/>
</ds:datastoreItem>
</file>

<file path=customXml/itemProps8.xml><?xml version="1.0" encoding="utf-8"?>
<ds:datastoreItem xmlns:ds="http://schemas.openxmlformats.org/officeDocument/2006/customXml" ds:itemID="{C02475C4-6EF7-4715-8C79-786D32FF600A}">
  <ds:schemaRefs/>
</ds:datastoreItem>
</file>

<file path=customXml/itemProps9.xml><?xml version="1.0" encoding="utf-8"?>
<ds:datastoreItem xmlns:ds="http://schemas.openxmlformats.org/officeDocument/2006/customXml" ds:itemID="{5B78911A-6483-4704-A173-DE71F2E5DDE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17</vt:i4>
      </vt:variant>
    </vt:vector>
  </HeadingPairs>
  <TitlesOfParts>
    <vt:vector size="24" baseType="lpstr">
      <vt:lpstr>FATTURE</vt:lpstr>
      <vt:lpstr>FATTURAZIONE</vt:lpstr>
      <vt:lpstr>CLIENTI</vt:lpstr>
      <vt:lpstr>TARIFFA</vt:lpstr>
      <vt:lpstr>PIVOT</vt:lpstr>
      <vt:lpstr>MASCHERA</vt:lpstr>
      <vt:lpstr>DASHBOARD FATTURAZIONE</vt:lpstr>
      <vt:lpstr>FATTURAZIONE!CLIENTE</vt:lpstr>
      <vt:lpstr>CLIENTE</vt:lpstr>
      <vt:lpstr>FATTURAZIONE!DATA_FATTURA</vt:lpstr>
      <vt:lpstr>DATA_FATTURA</vt:lpstr>
      <vt:lpstr>FATTURAZIONE!DATA_SCADENZA</vt:lpstr>
      <vt:lpstr>DATA_SCADENZA</vt:lpstr>
      <vt:lpstr>FATTURAZIONE!IMPORTO_NETTO</vt:lpstr>
      <vt:lpstr>IMPORTO_NETTO</vt:lpstr>
      <vt:lpstr>FATTURAZIONE!IVA</vt:lpstr>
      <vt:lpstr>IVA</vt:lpstr>
      <vt:lpstr>LORDO</vt:lpstr>
      <vt:lpstr>LORDO_DI_IMPORTO</vt:lpstr>
      <vt:lpstr>FATTURAZIONE!N°_FATTURA</vt:lpstr>
      <vt:lpstr>N°_FATTURA</vt:lpstr>
      <vt:lpstr>FATTURAZIONE!OGGETTO</vt:lpstr>
      <vt:lpstr>OGGETTO</vt:lpstr>
      <vt:lpstr>STATO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Gabriele Antonino Pellegrino</cp:lastModifiedBy>
  <dcterms:created xsi:type="dcterms:W3CDTF">2023-03-17T16:06:54Z</dcterms:created>
  <dcterms:modified xsi:type="dcterms:W3CDTF">2023-03-21T19:55:54Z</dcterms:modified>
</cp:coreProperties>
</file>