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778f7916e0666e/Desktop/SMN/"/>
    </mc:Choice>
  </mc:AlternateContent>
  <xr:revisionPtr revIDLastSave="681" documentId="8_{4FB3AEC5-6A56-426A-9653-DC590AF2508A}" xr6:coauthVersionLast="47" xr6:coauthVersionMax="47" xr10:uidLastSave="{44357ECC-41C9-4971-99FE-4D3CBD199EF3}"/>
  <bookViews>
    <workbookView minimized="1" xWindow="1950" yWindow="735" windowWidth="11220" windowHeight="10785" activeTab="1" xr2:uid="{5938B650-45A3-4469-A193-921A1D3230D7}"/>
  </bookViews>
  <sheets>
    <sheet name="Dashboard" sheetId="2" r:id="rId1"/>
    <sheet name="Base de Dados" sheetId="1" r:id="rId2"/>
    <sheet name="Atualizar" sheetId="3" r:id="rId3"/>
  </sheets>
  <definedNames>
    <definedName name="DadosExternos_2" localSheetId="1" hidden="1">'Base de Dados'!$C$7:$F$28</definedName>
    <definedName name="DadosExternos_3" localSheetId="2" hidden="1">Atualizar!$A$1:$G$21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I8" i="1"/>
  <c r="J8" i="1"/>
  <c r="K8" i="1"/>
  <c r="M8" i="1"/>
  <c r="I9" i="1"/>
  <c r="J9" i="1"/>
  <c r="K9" i="1"/>
  <c r="M9" i="1"/>
  <c r="G19" i="2"/>
  <c r="H19" i="2" l="1"/>
  <c r="G20" i="2"/>
  <c r="F21" i="2"/>
  <c r="G21" i="2"/>
  <c r="G22" i="2"/>
  <c r="G15" i="2"/>
  <c r="H15" i="2"/>
  <c r="G16" i="2"/>
  <c r="F17" i="2"/>
  <c r="G17" i="2"/>
  <c r="G18" i="2"/>
  <c r="H11" i="2"/>
  <c r="G12" i="2"/>
  <c r="F13" i="2"/>
  <c r="G13" i="2"/>
  <c r="G14" i="2"/>
  <c r="H7" i="2"/>
  <c r="G8" i="2"/>
  <c r="F9" i="2"/>
  <c r="G9" i="2"/>
  <c r="G10" i="2"/>
  <c r="H3" i="2"/>
  <c r="G4" i="2"/>
  <c r="F5" i="2"/>
  <c r="G5" i="2"/>
  <c r="G6" i="2"/>
  <c r="E28" i="1"/>
  <c r="K28" i="1" s="1"/>
  <c r="G28" i="1"/>
  <c r="D28" i="1"/>
  <c r="J28" i="1" s="1"/>
  <c r="N8" i="1" s="1"/>
  <c r="M27" i="1"/>
  <c r="K27" i="1"/>
  <c r="J27" i="1"/>
  <c r="I27" i="1"/>
  <c r="K26" i="1"/>
  <c r="J26" i="1"/>
  <c r="I26" i="1"/>
  <c r="M26" i="1" s="1"/>
  <c r="M25" i="1"/>
  <c r="K25" i="1"/>
  <c r="J25" i="1"/>
  <c r="I25" i="1"/>
  <c r="K24" i="1"/>
  <c r="J24" i="1"/>
  <c r="I24" i="1"/>
  <c r="M24" i="1" s="1"/>
  <c r="M23" i="1"/>
  <c r="K23" i="1"/>
  <c r="J23" i="1"/>
  <c r="I23" i="1"/>
  <c r="K22" i="1"/>
  <c r="J22" i="1"/>
  <c r="I22" i="1"/>
  <c r="M22" i="1" s="1"/>
  <c r="M21" i="1"/>
  <c r="K21" i="1"/>
  <c r="J21" i="1"/>
  <c r="I21" i="1"/>
  <c r="K20" i="1"/>
  <c r="J20" i="1"/>
  <c r="I20" i="1"/>
  <c r="M20" i="1" s="1"/>
  <c r="M19" i="1"/>
  <c r="K19" i="1"/>
  <c r="J19" i="1"/>
  <c r="I19" i="1"/>
  <c r="K18" i="1"/>
  <c r="J18" i="1"/>
  <c r="I18" i="1"/>
  <c r="M18" i="1" s="1"/>
  <c r="M17" i="1"/>
  <c r="K17" i="1"/>
  <c r="J17" i="1"/>
  <c r="I17" i="1"/>
  <c r="K16" i="1"/>
  <c r="J16" i="1"/>
  <c r="I16" i="1"/>
  <c r="M16" i="1" s="1"/>
  <c r="M15" i="1"/>
  <c r="K15" i="1"/>
  <c r="J15" i="1"/>
  <c r="I15" i="1"/>
  <c r="K14" i="1"/>
  <c r="J14" i="1"/>
  <c r="I14" i="1"/>
  <c r="M14" i="1" s="1"/>
  <c r="M13" i="1"/>
  <c r="K13" i="1"/>
  <c r="J13" i="1"/>
  <c r="I13" i="1"/>
  <c r="K12" i="1"/>
  <c r="J12" i="1"/>
  <c r="I12" i="1"/>
  <c r="M12" i="1" s="1"/>
  <c r="M11" i="1"/>
  <c r="K11" i="1"/>
  <c r="J11" i="1"/>
  <c r="I11" i="1"/>
  <c r="K10" i="1"/>
  <c r="J10" i="1"/>
  <c r="I10" i="1"/>
  <c r="M10" i="1" s="1"/>
  <c r="M7" i="1"/>
  <c r="O9" i="1" l="1"/>
  <c r="O8" i="1"/>
  <c r="N9" i="1"/>
  <c r="O20" i="1"/>
  <c r="O13" i="1"/>
  <c r="O21" i="1"/>
  <c r="O11" i="1"/>
  <c r="O19" i="1"/>
  <c r="O27" i="1"/>
  <c r="O17" i="1"/>
  <c r="O25" i="1"/>
  <c r="O15" i="1"/>
  <c r="O23" i="1"/>
  <c r="N26" i="1"/>
  <c r="N27" i="1"/>
  <c r="N25" i="1"/>
  <c r="N23" i="1"/>
  <c r="N21" i="1"/>
  <c r="N19" i="1"/>
  <c r="N17" i="1"/>
  <c r="N15" i="1"/>
  <c r="N13" i="1"/>
  <c r="N11" i="1"/>
  <c r="N24" i="1"/>
  <c r="N22" i="1"/>
  <c r="N10" i="1"/>
  <c r="N12" i="1"/>
  <c r="N14" i="1"/>
  <c r="N16" i="1"/>
  <c r="N18" i="1"/>
  <c r="N20" i="1"/>
  <c r="O12" i="1"/>
  <c r="O16" i="1"/>
  <c r="O22" i="1"/>
  <c r="O24" i="1"/>
  <c r="O26" i="1"/>
  <c r="O10" i="1"/>
  <c r="O14" i="1"/>
  <c r="O18" i="1"/>
  <c r="G91" i="1" l="1"/>
  <c r="D96" i="1" s="1"/>
  <c r="Y120" i="1"/>
  <c r="AE63" i="1"/>
  <c r="AE73" i="1" s="1"/>
  <c r="AW91" i="1"/>
  <c r="AT98" i="1" s="1"/>
  <c r="BC34" i="1"/>
  <c r="BC46" i="1" s="1"/>
  <c r="S121" i="1"/>
  <c r="Y62" i="1"/>
  <c r="AQ121" i="1"/>
  <c r="AW62" i="1"/>
  <c r="AE92" i="1"/>
  <c r="AK33" i="1"/>
  <c r="AH45" i="1" s="1"/>
  <c r="AQ62" i="1"/>
  <c r="AN72" i="1" s="1"/>
  <c r="AK121" i="1"/>
  <c r="AK63" i="1"/>
  <c r="AK74" i="1" s="1"/>
  <c r="AE120" i="1"/>
  <c r="G62" i="1"/>
  <c r="BI92" i="1"/>
  <c r="BI100" i="1" s="1"/>
  <c r="S92" i="1"/>
  <c r="Y33" i="1"/>
  <c r="C12" i="2"/>
  <c r="BI62" i="1"/>
  <c r="G34" i="1"/>
  <c r="C13" i="2"/>
  <c r="BC63" i="1"/>
  <c r="AW120" i="1"/>
  <c r="AK91" i="1"/>
  <c r="AQ34" i="1"/>
  <c r="AQ41" i="1" s="1"/>
  <c r="BC91" i="1"/>
  <c r="AZ97" i="1" s="1"/>
  <c r="S63" i="1"/>
  <c r="AQ92" i="1"/>
  <c r="AW33" i="1"/>
  <c r="AT38" i="1" s="1"/>
  <c r="Y91" i="1"/>
  <c r="V98" i="1" s="1"/>
  <c r="AE34" i="1"/>
  <c r="AE38" i="1" s="1"/>
  <c r="C11" i="2"/>
  <c r="M33" i="1"/>
  <c r="J38" i="1" s="1"/>
  <c r="G96" i="1"/>
  <c r="M120" i="1"/>
  <c r="M91" i="1"/>
  <c r="J101" i="1" s="1"/>
  <c r="M62" i="1"/>
  <c r="G121" i="1"/>
  <c r="G125" i="1" s="1"/>
  <c r="C10" i="2"/>
  <c r="AK120" i="1"/>
  <c r="BI63" i="1"/>
  <c r="Y63" i="1"/>
  <c r="AQ33" i="1"/>
  <c r="AN42" i="1" s="1"/>
  <c r="AE33" i="1"/>
  <c r="AB46" i="1" s="1"/>
  <c r="S33" i="1"/>
  <c r="G120" i="1"/>
  <c r="D126" i="1" s="1"/>
  <c r="S91" i="1"/>
  <c r="S62" i="1"/>
  <c r="P68" i="1" s="1"/>
  <c r="Y121" i="1"/>
  <c r="AW92" i="1"/>
  <c r="AW98" i="1" s="1"/>
  <c r="AE91" i="1"/>
  <c r="AQ120" i="1"/>
  <c r="AE121" i="1"/>
  <c r="AK92" i="1"/>
  <c r="BC62" i="1"/>
  <c r="AQ63" i="1"/>
  <c r="AQ67" i="1" s="1"/>
  <c r="M63" i="1"/>
  <c r="M73" i="1" s="1"/>
  <c r="AW34" i="1"/>
  <c r="AK34" i="1"/>
  <c r="AK44" i="1" s="1"/>
  <c r="AW121" i="1"/>
  <c r="S120" i="1"/>
  <c r="BI91" i="1"/>
  <c r="BF98" i="1" s="1"/>
  <c r="BC92" i="1"/>
  <c r="BC97" i="1" s="1"/>
  <c r="AQ91" i="1"/>
  <c r="M92" i="1"/>
  <c r="M102" i="1" s="1"/>
  <c r="AW63" i="1"/>
  <c r="AK62" i="1"/>
  <c r="AH72" i="1" s="1"/>
  <c r="AE62" i="1"/>
  <c r="Y34" i="1"/>
  <c r="M121" i="1"/>
  <c r="Y92" i="1"/>
  <c r="Y99" i="1" s="1"/>
  <c r="BC33" i="1"/>
  <c r="AZ45" i="1" s="1"/>
  <c r="M34" i="1"/>
  <c r="M38" i="1" s="1"/>
  <c r="G63" i="1"/>
  <c r="G67" i="1" s="1"/>
  <c r="G33" i="1"/>
  <c r="S34" i="1"/>
  <c r="BI34" i="1"/>
  <c r="BI33" i="1"/>
  <c r="AH69" i="1"/>
  <c r="AH73" i="1" l="1"/>
  <c r="C8" i="2"/>
  <c r="AH75" i="1"/>
  <c r="AH70" i="1"/>
  <c r="AH74" i="1"/>
  <c r="AW46" i="1"/>
  <c r="AW38" i="1"/>
  <c r="AH67" i="1"/>
  <c r="AH84" i="1" s="1"/>
  <c r="AH71" i="1"/>
  <c r="Y73" i="1"/>
  <c r="Y74" i="1"/>
  <c r="Y67" i="1"/>
  <c r="AH68" i="1"/>
  <c r="AB74" i="1"/>
  <c r="AB70" i="1"/>
  <c r="AB71" i="1"/>
  <c r="C9" i="2"/>
  <c r="G38" i="1"/>
  <c r="V67" i="1"/>
  <c r="V74" i="1"/>
  <c r="AK73" i="1"/>
  <c r="AK72" i="1"/>
  <c r="AK71" i="1"/>
  <c r="AK70" i="1"/>
  <c r="AK69" i="1"/>
  <c r="AK68" i="1"/>
  <c r="AK67" i="1"/>
  <c r="AK75" i="1"/>
  <c r="D75" i="1"/>
  <c r="D71" i="1"/>
  <c r="D67" i="1"/>
  <c r="D74" i="1"/>
  <c r="D72" i="1"/>
  <c r="D70" i="1"/>
  <c r="D68" i="1"/>
  <c r="D73" i="1"/>
  <c r="D69" i="1"/>
  <c r="BC75" i="1"/>
  <c r="BC74" i="1"/>
  <c r="BC72" i="1"/>
  <c r="BC70" i="1"/>
  <c r="BC68" i="1"/>
  <c r="BC73" i="1"/>
  <c r="BC69" i="1"/>
  <c r="BC71" i="1"/>
  <c r="BC67" i="1"/>
  <c r="AY86" i="1" s="1"/>
  <c r="AE103" i="1"/>
  <c r="AE101" i="1"/>
  <c r="AE99" i="1"/>
  <c r="AE97" i="1"/>
  <c r="AE102" i="1"/>
  <c r="AE104" i="1"/>
  <c r="AE100" i="1"/>
  <c r="AE96" i="1"/>
  <c r="AE98" i="1"/>
  <c r="S133" i="1"/>
  <c r="S132" i="1"/>
  <c r="S131" i="1"/>
  <c r="S130" i="1"/>
  <c r="S129" i="1"/>
  <c r="S128" i="1"/>
  <c r="S127" i="1"/>
  <c r="S126" i="1"/>
  <c r="S125" i="1"/>
  <c r="O144" i="1" s="1"/>
  <c r="AT133" i="1"/>
  <c r="AT132" i="1"/>
  <c r="AT131" i="1"/>
  <c r="AT130" i="1"/>
  <c r="AT129" i="1"/>
  <c r="AT128" i="1"/>
  <c r="AT127" i="1"/>
  <c r="AT126" i="1"/>
  <c r="AT125" i="1"/>
  <c r="AT144" i="1" s="1"/>
  <c r="M75" i="1"/>
  <c r="M74" i="1"/>
  <c r="M72" i="1"/>
  <c r="M71" i="1"/>
  <c r="M70" i="1"/>
  <c r="M69" i="1"/>
  <c r="M68" i="1"/>
  <c r="M67" i="1"/>
  <c r="AW74" i="1"/>
  <c r="AW73" i="1"/>
  <c r="AW72" i="1"/>
  <c r="AW71" i="1"/>
  <c r="AW70" i="1"/>
  <c r="AW69" i="1"/>
  <c r="AW68" i="1"/>
  <c r="AW67" i="1"/>
  <c r="AW75" i="1"/>
  <c r="AW104" i="1"/>
  <c r="AW103" i="1"/>
  <c r="AW102" i="1"/>
  <c r="AW101" i="1"/>
  <c r="AW100" i="1"/>
  <c r="AW99" i="1"/>
  <c r="AW97" i="1"/>
  <c r="AW96" i="1"/>
  <c r="AH133" i="1"/>
  <c r="AH132" i="1"/>
  <c r="AH131" i="1"/>
  <c r="AH130" i="1"/>
  <c r="AH129" i="1"/>
  <c r="AH128" i="1"/>
  <c r="AH127" i="1"/>
  <c r="AH126" i="1"/>
  <c r="AH125" i="1"/>
  <c r="AH144" i="1" s="1"/>
  <c r="P132" i="1"/>
  <c r="P130" i="1"/>
  <c r="P128" i="1"/>
  <c r="P126" i="1"/>
  <c r="P133" i="1"/>
  <c r="P129" i="1"/>
  <c r="P125" i="1"/>
  <c r="P131" i="1"/>
  <c r="P127" i="1"/>
  <c r="AZ75" i="1"/>
  <c r="AZ71" i="1"/>
  <c r="AZ67" i="1"/>
  <c r="AZ74" i="1"/>
  <c r="AZ72" i="1"/>
  <c r="AZ70" i="1"/>
  <c r="AZ68" i="1"/>
  <c r="AZ73" i="1"/>
  <c r="AZ69" i="1"/>
  <c r="AB75" i="1"/>
  <c r="AB73" i="1"/>
  <c r="AB69" i="1"/>
  <c r="AB72" i="1"/>
  <c r="AB68" i="1"/>
  <c r="AB67" i="1"/>
  <c r="AK46" i="1"/>
  <c r="AK45" i="1"/>
  <c r="AK43" i="1"/>
  <c r="AK42" i="1"/>
  <c r="AK41" i="1"/>
  <c r="AK40" i="1"/>
  <c r="AK39" i="1"/>
  <c r="AK38" i="1"/>
  <c r="AW45" i="1"/>
  <c r="AW44" i="1"/>
  <c r="AW43" i="1"/>
  <c r="AW42" i="1"/>
  <c r="AW41" i="1"/>
  <c r="AW40" i="1"/>
  <c r="AW39" i="1"/>
  <c r="M46" i="1"/>
  <c r="M45" i="1"/>
  <c r="M44" i="1"/>
  <c r="M43" i="1"/>
  <c r="M42" i="1"/>
  <c r="M41" i="1"/>
  <c r="M40" i="1"/>
  <c r="M39" i="1"/>
  <c r="J49" i="1" s="1"/>
  <c r="I57" i="1"/>
  <c r="BI46" i="1"/>
  <c r="BI45" i="1"/>
  <c r="BI44" i="1"/>
  <c r="BI43" i="1"/>
  <c r="BI42" i="1"/>
  <c r="BI41" i="1"/>
  <c r="BI40" i="1"/>
  <c r="BI39" i="1"/>
  <c r="BI38" i="1"/>
  <c r="BE57" i="1" s="1"/>
  <c r="G44" i="1"/>
  <c r="G42" i="1"/>
  <c r="G40" i="1"/>
  <c r="G46" i="1"/>
  <c r="G45" i="1"/>
  <c r="G43" i="1"/>
  <c r="G41" i="1"/>
  <c r="G39" i="1"/>
  <c r="BC45" i="1"/>
  <c r="BC44" i="1"/>
  <c r="BC42" i="1"/>
  <c r="BC40" i="1"/>
  <c r="BC38" i="1"/>
  <c r="BC43" i="1"/>
  <c r="BC41" i="1"/>
  <c r="BC39" i="1"/>
  <c r="V73" i="1"/>
  <c r="V72" i="1"/>
  <c r="V71" i="1"/>
  <c r="V70" i="1"/>
  <c r="V69" i="1"/>
  <c r="V68" i="1"/>
  <c r="V75" i="1"/>
  <c r="AT104" i="1"/>
  <c r="AT102" i="1"/>
  <c r="AT100" i="1"/>
  <c r="AT96" i="1"/>
  <c r="AT103" i="1"/>
  <c r="AT99" i="1"/>
  <c r="AT101" i="1"/>
  <c r="AT97" i="1"/>
  <c r="S75" i="1"/>
  <c r="S73" i="1"/>
  <c r="S71" i="1"/>
  <c r="S69" i="1"/>
  <c r="S67" i="1"/>
  <c r="O86" i="1" s="1"/>
  <c r="S72" i="1"/>
  <c r="S68" i="1"/>
  <c r="S74" i="1"/>
  <c r="S70" i="1"/>
  <c r="G103" i="1"/>
  <c r="G101" i="1"/>
  <c r="G99" i="1"/>
  <c r="G97" i="1"/>
  <c r="D107" i="1" s="1"/>
  <c r="G102" i="1"/>
  <c r="G98" i="1"/>
  <c r="G104" i="1"/>
  <c r="G100" i="1"/>
  <c r="AB133" i="1"/>
  <c r="AB132" i="1"/>
  <c r="AB131" i="1"/>
  <c r="AB130" i="1"/>
  <c r="AB129" i="1"/>
  <c r="AB128" i="1"/>
  <c r="AB127" i="1"/>
  <c r="AB126" i="1"/>
  <c r="AB125" i="1"/>
  <c r="AB144" i="1" s="1"/>
  <c r="J133" i="1"/>
  <c r="J132" i="1"/>
  <c r="J131" i="1"/>
  <c r="J130" i="1"/>
  <c r="J129" i="1"/>
  <c r="J128" i="1"/>
  <c r="J127" i="1"/>
  <c r="J126" i="1"/>
  <c r="J125" i="1"/>
  <c r="J144" i="1" s="1"/>
  <c r="D132" i="1"/>
  <c r="D130" i="1"/>
  <c r="D128" i="1"/>
  <c r="D131" i="1"/>
  <c r="D133" i="1"/>
  <c r="D129" i="1"/>
  <c r="D125" i="1"/>
  <c r="D127" i="1"/>
  <c r="AN133" i="1"/>
  <c r="AN132" i="1"/>
  <c r="AN131" i="1"/>
  <c r="AN130" i="1"/>
  <c r="AN129" i="1"/>
  <c r="AN128" i="1"/>
  <c r="AN127" i="1"/>
  <c r="AN126" i="1"/>
  <c r="AN125" i="1"/>
  <c r="AN144" i="1" s="1"/>
  <c r="AZ46" i="1"/>
  <c r="AZ44" i="1"/>
  <c r="AZ43" i="1"/>
  <c r="AZ42" i="1"/>
  <c r="AZ41" i="1"/>
  <c r="AZ40" i="1"/>
  <c r="AZ39" i="1"/>
  <c r="AY49" i="1" s="1"/>
  <c r="AZ38" i="1"/>
  <c r="P74" i="1"/>
  <c r="P70" i="1"/>
  <c r="P75" i="1"/>
  <c r="P73" i="1"/>
  <c r="P71" i="1"/>
  <c r="P69" i="1"/>
  <c r="P67" i="1"/>
  <c r="P86" i="1" s="1"/>
  <c r="P72" i="1"/>
  <c r="AN46" i="1"/>
  <c r="AN45" i="1"/>
  <c r="AN44" i="1"/>
  <c r="AN43" i="1"/>
  <c r="AN41" i="1"/>
  <c r="AN40" i="1"/>
  <c r="AN39" i="1"/>
  <c r="AN38" i="1"/>
  <c r="AW133" i="1"/>
  <c r="AW132" i="1"/>
  <c r="AW131" i="1"/>
  <c r="AW130" i="1"/>
  <c r="AW129" i="1"/>
  <c r="AW128" i="1"/>
  <c r="AW127" i="1"/>
  <c r="AW126" i="1"/>
  <c r="AW125" i="1"/>
  <c r="AS144" i="1" s="1"/>
  <c r="Y133" i="1"/>
  <c r="Y132" i="1"/>
  <c r="Y131" i="1"/>
  <c r="Y130" i="1"/>
  <c r="Y129" i="1"/>
  <c r="Y128" i="1"/>
  <c r="Y127" i="1"/>
  <c r="Y126" i="1"/>
  <c r="Y125" i="1"/>
  <c r="AB104" i="1"/>
  <c r="AB103" i="1"/>
  <c r="AB102" i="1"/>
  <c r="AB101" i="1"/>
  <c r="AB100" i="1"/>
  <c r="AB99" i="1"/>
  <c r="AB98" i="1"/>
  <c r="AB97" i="1"/>
  <c r="AB96" i="1"/>
  <c r="AB115" i="1" s="1"/>
  <c r="AN104" i="1"/>
  <c r="AN103" i="1"/>
  <c r="AN102" i="1"/>
  <c r="AN101" i="1"/>
  <c r="AN100" i="1"/>
  <c r="AN99" i="1"/>
  <c r="AN98" i="1"/>
  <c r="AN97" i="1"/>
  <c r="AN96" i="1"/>
  <c r="AN115" i="1" s="1"/>
  <c r="D104" i="1"/>
  <c r="D103" i="1"/>
  <c r="D102" i="1"/>
  <c r="D101" i="1"/>
  <c r="D100" i="1"/>
  <c r="D99" i="1"/>
  <c r="D98" i="1"/>
  <c r="D97" i="1"/>
  <c r="D115" i="1"/>
  <c r="J103" i="1"/>
  <c r="J99" i="1"/>
  <c r="J97" i="1"/>
  <c r="J102" i="1"/>
  <c r="J98" i="1"/>
  <c r="J100" i="1"/>
  <c r="J104" i="1"/>
  <c r="J96" i="1"/>
  <c r="P46" i="1"/>
  <c r="S46" i="1"/>
  <c r="S45" i="1"/>
  <c r="S43" i="1"/>
  <c r="S41" i="1"/>
  <c r="S39" i="1"/>
  <c r="S44" i="1"/>
  <c r="S42" i="1"/>
  <c r="S40" i="1"/>
  <c r="S38" i="1"/>
  <c r="O57" i="1" s="1"/>
  <c r="AH103" i="1"/>
  <c r="AH101" i="1"/>
  <c r="AH99" i="1"/>
  <c r="AH97" i="1"/>
  <c r="AH104" i="1"/>
  <c r="AH100" i="1"/>
  <c r="AH96" i="1"/>
  <c r="AH98" i="1"/>
  <c r="AH102" i="1"/>
  <c r="AT75" i="1"/>
  <c r="AT74" i="1"/>
  <c r="AT73" i="1"/>
  <c r="AT72" i="1"/>
  <c r="AT71" i="1"/>
  <c r="AT70" i="1"/>
  <c r="AT69" i="1"/>
  <c r="AT68" i="1"/>
  <c r="AT67" i="1"/>
  <c r="AT86" i="1" s="1"/>
  <c r="BI104" i="1"/>
  <c r="BI103" i="1"/>
  <c r="BI102" i="1"/>
  <c r="BI101" i="1"/>
  <c r="BI99" i="1"/>
  <c r="BI98" i="1"/>
  <c r="BI97" i="1"/>
  <c r="BI96" i="1"/>
  <c r="AE75" i="1"/>
  <c r="AE74" i="1"/>
  <c r="AE72" i="1"/>
  <c r="AE70" i="1"/>
  <c r="AE68" i="1"/>
  <c r="AE71" i="1"/>
  <c r="AE67" i="1"/>
  <c r="AE69" i="1"/>
  <c r="S104" i="1"/>
  <c r="S102" i="1"/>
  <c r="S100" i="1"/>
  <c r="S98" i="1"/>
  <c r="S96" i="1"/>
  <c r="S103" i="1"/>
  <c r="S99" i="1"/>
  <c r="S101" i="1"/>
  <c r="S97" i="1"/>
  <c r="G133" i="1"/>
  <c r="G132" i="1"/>
  <c r="G131" i="1"/>
  <c r="G130" i="1"/>
  <c r="G129" i="1"/>
  <c r="G128" i="1"/>
  <c r="G127" i="1"/>
  <c r="D137" i="1" s="1"/>
  <c r="G126" i="1"/>
  <c r="D136" i="1" s="1"/>
  <c r="C144" i="1"/>
  <c r="V133" i="1"/>
  <c r="V132" i="1"/>
  <c r="V131" i="1"/>
  <c r="V130" i="1"/>
  <c r="V129" i="1"/>
  <c r="V128" i="1"/>
  <c r="V127" i="1"/>
  <c r="V126" i="1"/>
  <c r="V125" i="1"/>
  <c r="V144" i="1" s="1"/>
  <c r="Y46" i="1"/>
  <c r="Y45" i="1"/>
  <c r="Y44" i="1"/>
  <c r="Y43" i="1"/>
  <c r="Y42" i="1"/>
  <c r="Y41" i="1"/>
  <c r="Y40" i="1"/>
  <c r="Y39" i="1"/>
  <c r="Y38" i="1"/>
  <c r="U57" i="1" s="1"/>
  <c r="D46" i="1"/>
  <c r="D45" i="1"/>
  <c r="D44" i="1"/>
  <c r="D43" i="1"/>
  <c r="D42" i="1"/>
  <c r="D41" i="1"/>
  <c r="D40" i="1"/>
  <c r="D39" i="1"/>
  <c r="D38" i="1"/>
  <c r="D57" i="1" s="1"/>
  <c r="M133" i="1"/>
  <c r="M132" i="1"/>
  <c r="M131" i="1"/>
  <c r="M130" i="1"/>
  <c r="M129" i="1"/>
  <c r="M128" i="1"/>
  <c r="M127" i="1"/>
  <c r="M126" i="1"/>
  <c r="M125" i="1"/>
  <c r="I144" i="1" s="1"/>
  <c r="AK104" i="1"/>
  <c r="AK103" i="1"/>
  <c r="AK102" i="1"/>
  <c r="AK101" i="1"/>
  <c r="AK100" i="1"/>
  <c r="AK99" i="1"/>
  <c r="AK98" i="1"/>
  <c r="AK97" i="1"/>
  <c r="AK96" i="1"/>
  <c r="AG115" i="1" s="1"/>
  <c r="BF46" i="1"/>
  <c r="BF43" i="1"/>
  <c r="BF41" i="1"/>
  <c r="BF38" i="1"/>
  <c r="BF45" i="1"/>
  <c r="BF44" i="1"/>
  <c r="BF42" i="1"/>
  <c r="BF40" i="1"/>
  <c r="BF39" i="1"/>
  <c r="BF103" i="1"/>
  <c r="BF101" i="1"/>
  <c r="BF99" i="1"/>
  <c r="BF97" i="1"/>
  <c r="BF102" i="1"/>
  <c r="BF96" i="1"/>
  <c r="BF104" i="1"/>
  <c r="BF100" i="1"/>
  <c r="AB45" i="1"/>
  <c r="AB44" i="1"/>
  <c r="AB43" i="1"/>
  <c r="AB42" i="1"/>
  <c r="AB41" i="1"/>
  <c r="AB40" i="1"/>
  <c r="AB39" i="1"/>
  <c r="AB38" i="1"/>
  <c r="AB57" i="1" s="1"/>
  <c r="P45" i="1"/>
  <c r="P44" i="1"/>
  <c r="P43" i="1"/>
  <c r="P42" i="1"/>
  <c r="P41" i="1"/>
  <c r="P40" i="1"/>
  <c r="P39" i="1"/>
  <c r="P38" i="1"/>
  <c r="V44" i="1"/>
  <c r="V42" i="1"/>
  <c r="V40" i="1"/>
  <c r="V39" i="1"/>
  <c r="U49" i="1" s="1"/>
  <c r="V46" i="1"/>
  <c r="V45" i="1"/>
  <c r="V43" i="1"/>
  <c r="U53" i="1" s="1"/>
  <c r="V41" i="1"/>
  <c r="V38" i="1"/>
  <c r="V57" i="1" s="1"/>
  <c r="J75" i="1"/>
  <c r="J74" i="1"/>
  <c r="I84" i="1" s="1"/>
  <c r="J73" i="1"/>
  <c r="J72" i="1"/>
  <c r="J71" i="1"/>
  <c r="J70" i="1"/>
  <c r="J69" i="1"/>
  <c r="J68" i="1"/>
  <c r="J67" i="1"/>
  <c r="J86" i="1" s="1"/>
  <c r="AE44" i="1"/>
  <c r="AE42" i="1"/>
  <c r="AE40" i="1"/>
  <c r="AE46" i="1"/>
  <c r="AE45" i="1"/>
  <c r="AA56" i="1" s="1"/>
  <c r="AE43" i="1"/>
  <c r="AE41" i="1"/>
  <c r="AE39" i="1"/>
  <c r="J46" i="1"/>
  <c r="J45" i="1"/>
  <c r="J43" i="1"/>
  <c r="J41" i="1"/>
  <c r="J44" i="1"/>
  <c r="J42" i="1"/>
  <c r="J40" i="1"/>
  <c r="J39" i="1"/>
  <c r="I49" i="1" s="1"/>
  <c r="P104" i="1"/>
  <c r="P103" i="1"/>
  <c r="P102" i="1"/>
  <c r="P101" i="1"/>
  <c r="P100" i="1"/>
  <c r="P99" i="1"/>
  <c r="P98" i="1"/>
  <c r="P97" i="1"/>
  <c r="P96" i="1"/>
  <c r="P115" i="1" s="1"/>
  <c r="BI75" i="1"/>
  <c r="BI74" i="1"/>
  <c r="BI73" i="1"/>
  <c r="BI72" i="1"/>
  <c r="BI71" i="1"/>
  <c r="BI70" i="1"/>
  <c r="BI69" i="1"/>
  <c r="BI68" i="1"/>
  <c r="BI67" i="1"/>
  <c r="AQ75" i="1"/>
  <c r="AM86" i="1" s="1"/>
  <c r="AQ73" i="1"/>
  <c r="AQ71" i="1"/>
  <c r="AQ69" i="1"/>
  <c r="AQ74" i="1"/>
  <c r="AQ70" i="1"/>
  <c r="AQ72" i="1"/>
  <c r="AQ68" i="1"/>
  <c r="Y72" i="1"/>
  <c r="Y71" i="1"/>
  <c r="Y70" i="1"/>
  <c r="Y69" i="1"/>
  <c r="Y68" i="1"/>
  <c r="Y75" i="1"/>
  <c r="AE133" i="1"/>
  <c r="AE132" i="1"/>
  <c r="AE131" i="1"/>
  <c r="AE130" i="1"/>
  <c r="AE129" i="1"/>
  <c r="AE128" i="1"/>
  <c r="AE127" i="1"/>
  <c r="AE126" i="1"/>
  <c r="AE125" i="1"/>
  <c r="AA144" i="1" s="1"/>
  <c r="BC103" i="1"/>
  <c r="BC101" i="1"/>
  <c r="BC99" i="1"/>
  <c r="BC104" i="1"/>
  <c r="BC100" i="1"/>
  <c r="BC102" i="1"/>
  <c r="BC98" i="1"/>
  <c r="BC96" i="1"/>
  <c r="G74" i="1"/>
  <c r="G72" i="1"/>
  <c r="G70" i="1"/>
  <c r="G68" i="1"/>
  <c r="G73" i="1"/>
  <c r="G69" i="1"/>
  <c r="G75" i="1"/>
  <c r="G71" i="1"/>
  <c r="Y104" i="1"/>
  <c r="Y103" i="1"/>
  <c r="Y102" i="1"/>
  <c r="Y101" i="1"/>
  <c r="Y100" i="1"/>
  <c r="Y98" i="1"/>
  <c r="Y97" i="1"/>
  <c r="Y96" i="1"/>
  <c r="M104" i="1"/>
  <c r="M103" i="1"/>
  <c r="M101" i="1"/>
  <c r="M100" i="1"/>
  <c r="M99" i="1"/>
  <c r="M98" i="1"/>
  <c r="M97" i="1"/>
  <c r="M96" i="1"/>
  <c r="AT45" i="1"/>
  <c r="AT42" i="1"/>
  <c r="AT40" i="1"/>
  <c r="AT39" i="1"/>
  <c r="AT46" i="1"/>
  <c r="AT57" i="1" s="1"/>
  <c r="AT44" i="1"/>
  <c r="AT43" i="1"/>
  <c r="AT41" i="1"/>
  <c r="BF75" i="1"/>
  <c r="BF74" i="1"/>
  <c r="BF73" i="1"/>
  <c r="BF72" i="1"/>
  <c r="BF71" i="1"/>
  <c r="BF70" i="1"/>
  <c r="BF69" i="1"/>
  <c r="BF68" i="1"/>
  <c r="BF67" i="1"/>
  <c r="BF86" i="1" s="1"/>
  <c r="AQ46" i="1"/>
  <c r="AQ45" i="1"/>
  <c r="AQ43" i="1"/>
  <c r="AQ39" i="1"/>
  <c r="AQ44" i="1"/>
  <c r="AQ42" i="1"/>
  <c r="AQ40" i="1"/>
  <c r="AQ38" i="1"/>
  <c r="AH46" i="1"/>
  <c r="AH44" i="1"/>
  <c r="AH43" i="1"/>
  <c r="AH41" i="1"/>
  <c r="AH38" i="1"/>
  <c r="AH42" i="1"/>
  <c r="AH40" i="1"/>
  <c r="AH39" i="1"/>
  <c r="V104" i="1"/>
  <c r="V102" i="1"/>
  <c r="V100" i="1"/>
  <c r="V96" i="1"/>
  <c r="V109" i="1" s="1"/>
  <c r="V101" i="1"/>
  <c r="V97" i="1"/>
  <c r="V103" i="1"/>
  <c r="V99" i="1"/>
  <c r="AN75" i="1"/>
  <c r="AN68" i="1"/>
  <c r="AN73" i="1"/>
  <c r="AN71" i="1"/>
  <c r="AN69" i="1"/>
  <c r="AN67" i="1"/>
  <c r="AN74" i="1"/>
  <c r="AN70" i="1"/>
  <c r="AM80" i="1" s="1"/>
  <c r="AZ104" i="1"/>
  <c r="AZ103" i="1"/>
  <c r="AZ102" i="1"/>
  <c r="AZ101" i="1"/>
  <c r="AZ100" i="1"/>
  <c r="AZ99" i="1"/>
  <c r="AZ98" i="1"/>
  <c r="AZ96" i="1"/>
  <c r="AQ104" i="1"/>
  <c r="AQ102" i="1"/>
  <c r="AQ100" i="1"/>
  <c r="AQ98" i="1"/>
  <c r="AQ96" i="1"/>
  <c r="AM115" i="1" s="1"/>
  <c r="AQ97" i="1"/>
  <c r="AQ103" i="1"/>
  <c r="AQ99" i="1"/>
  <c r="AQ101" i="1"/>
  <c r="AQ133" i="1"/>
  <c r="AQ132" i="1"/>
  <c r="AQ131" i="1"/>
  <c r="AQ130" i="1"/>
  <c r="AQ129" i="1"/>
  <c r="AQ128" i="1"/>
  <c r="AQ127" i="1"/>
  <c r="AQ126" i="1"/>
  <c r="AQ125" i="1"/>
  <c r="AM144" i="1" s="1"/>
  <c r="AK133" i="1"/>
  <c r="AK132" i="1"/>
  <c r="AK131" i="1"/>
  <c r="AK130" i="1"/>
  <c r="AK129" i="1"/>
  <c r="AK128" i="1"/>
  <c r="AK127" i="1"/>
  <c r="AK126" i="1"/>
  <c r="AK125" i="1"/>
  <c r="AG144" i="1" s="1"/>
  <c r="AM57" i="1" l="1"/>
  <c r="O51" i="1"/>
  <c r="BE115" i="1"/>
  <c r="BE86" i="1"/>
  <c r="AS49" i="1"/>
  <c r="AN51" i="1"/>
  <c r="AB83" i="1"/>
  <c r="V84" i="1"/>
  <c r="AM85" i="1"/>
  <c r="O115" i="1"/>
  <c r="AY115" i="1"/>
  <c r="D143" i="1"/>
  <c r="AN49" i="1"/>
  <c r="AN113" i="1"/>
  <c r="AG53" i="1"/>
  <c r="D79" i="1"/>
  <c r="AN107" i="1"/>
  <c r="AG52" i="1"/>
  <c r="AG54" i="1"/>
  <c r="AN53" i="1"/>
  <c r="AN111" i="1"/>
  <c r="AN114" i="1"/>
  <c r="AY110" i="1"/>
  <c r="D78" i="1"/>
  <c r="I80" i="1"/>
  <c r="AB80" i="1"/>
  <c r="AY114" i="1"/>
  <c r="U111" i="1"/>
  <c r="I115" i="1"/>
  <c r="U115" i="1"/>
  <c r="V80" i="1"/>
  <c r="AN79" i="1"/>
  <c r="AB79" i="1"/>
  <c r="AA107" i="1"/>
  <c r="AT50" i="1"/>
  <c r="AS108" i="1"/>
  <c r="I86" i="1"/>
  <c r="C85" i="1"/>
  <c r="AH79" i="1"/>
  <c r="AH83" i="1"/>
  <c r="AS50" i="1"/>
  <c r="AH86" i="1"/>
  <c r="AN137" i="1"/>
  <c r="AN141" i="1"/>
  <c r="U86" i="1"/>
  <c r="O49" i="1"/>
  <c r="BE114" i="1"/>
  <c r="J138" i="1"/>
  <c r="J142" i="1"/>
  <c r="U139" i="1"/>
  <c r="U143" i="1"/>
  <c r="AA108" i="1"/>
  <c r="AA112" i="1"/>
  <c r="AT139" i="1"/>
  <c r="AT143" i="1"/>
  <c r="AY83" i="1"/>
  <c r="O142" i="1"/>
  <c r="AH85" i="1"/>
  <c r="AH80" i="1"/>
  <c r="AG50" i="1"/>
  <c r="AN50" i="1"/>
  <c r="AB56" i="1"/>
  <c r="U52" i="1"/>
  <c r="O50" i="1"/>
  <c r="AY78" i="1"/>
  <c r="P136" i="1"/>
  <c r="AZ115" i="1"/>
  <c r="AS53" i="1"/>
  <c r="AA57" i="1"/>
  <c r="BE51" i="1"/>
  <c r="AS78" i="1"/>
  <c r="AS82" i="1"/>
  <c r="AT136" i="1"/>
  <c r="AT140" i="1"/>
  <c r="AN57" i="1"/>
  <c r="AZ57" i="1"/>
  <c r="AT115" i="1"/>
  <c r="O143" i="1"/>
  <c r="AA80" i="1"/>
  <c r="AS54" i="1"/>
  <c r="V78" i="1"/>
  <c r="V82" i="1"/>
  <c r="I78" i="1"/>
  <c r="I82" i="1"/>
  <c r="U137" i="1"/>
  <c r="U141" i="1"/>
  <c r="C108" i="1"/>
  <c r="AA110" i="1"/>
  <c r="AT137" i="1"/>
  <c r="AT141" i="1"/>
  <c r="O85" i="1"/>
  <c r="AY53" i="1"/>
  <c r="C137" i="1"/>
  <c r="D108" i="1"/>
  <c r="P78" i="1"/>
  <c r="AS57" i="1"/>
  <c r="AG57" i="1"/>
  <c r="AH52" i="1"/>
  <c r="O136" i="1"/>
  <c r="D86" i="1"/>
  <c r="AG86" i="1"/>
  <c r="AH81" i="1"/>
  <c r="V115" i="1"/>
  <c r="U107" i="1"/>
  <c r="U112" i="1"/>
  <c r="V79" i="1"/>
  <c r="I79" i="1"/>
  <c r="I83" i="1"/>
  <c r="BE107" i="1"/>
  <c r="BE49" i="1"/>
  <c r="BE55" i="1"/>
  <c r="AH109" i="1"/>
  <c r="AH113" i="1"/>
  <c r="U138" i="1"/>
  <c r="U142" i="1"/>
  <c r="C109" i="1"/>
  <c r="AA111" i="1"/>
  <c r="AM50" i="1"/>
  <c r="AY50" i="1"/>
  <c r="AY54" i="1"/>
  <c r="AY81" i="1"/>
  <c r="AS115" i="1"/>
  <c r="AH78" i="1"/>
  <c r="AH82" i="1"/>
  <c r="AT108" i="1"/>
  <c r="AN138" i="1"/>
  <c r="AN142" i="1"/>
  <c r="AH139" i="1"/>
  <c r="AH143" i="1"/>
  <c r="U136" i="1"/>
  <c r="U140" i="1"/>
  <c r="AY107" i="1"/>
  <c r="AY111" i="1"/>
  <c r="AS109" i="1"/>
  <c r="AS110" i="1"/>
  <c r="AS113" i="1"/>
  <c r="AT107" i="1"/>
  <c r="AT111" i="1"/>
  <c r="AN112" i="1"/>
  <c r="AN108" i="1"/>
  <c r="V107" i="1"/>
  <c r="V111" i="1"/>
  <c r="O109" i="1"/>
  <c r="J112" i="1"/>
  <c r="AS80" i="1"/>
  <c r="AS84" i="1"/>
  <c r="AA86" i="1"/>
  <c r="AB86" i="1"/>
  <c r="AS55" i="1"/>
  <c r="AS51" i="1"/>
  <c r="C55" i="1"/>
  <c r="C52" i="1"/>
  <c r="C56" i="1"/>
  <c r="J57" i="1"/>
  <c r="D140" i="1"/>
  <c r="AB139" i="1"/>
  <c r="AB143" i="1"/>
  <c r="I52" i="1"/>
  <c r="I53" i="1"/>
  <c r="AB51" i="1"/>
  <c r="I81" i="1"/>
  <c r="I85" i="1"/>
  <c r="J137" i="1"/>
  <c r="J141" i="1"/>
  <c r="AN109" i="1"/>
  <c r="V110" i="1"/>
  <c r="I107" i="1"/>
  <c r="AS141" i="1"/>
  <c r="AB113" i="1"/>
  <c r="AH138" i="1"/>
  <c r="AH142" i="1"/>
  <c r="U110" i="1"/>
  <c r="AN56" i="1"/>
  <c r="BE80" i="1"/>
  <c r="BE84" i="1"/>
  <c r="V114" i="1"/>
  <c r="D82" i="1"/>
  <c r="AB136" i="1"/>
  <c r="AB140" i="1"/>
  <c r="V85" i="1"/>
  <c r="AN84" i="1"/>
  <c r="O110" i="1"/>
  <c r="O114" i="1"/>
  <c r="I54" i="1"/>
  <c r="I55" i="1"/>
  <c r="AB53" i="1"/>
  <c r="AB50" i="1"/>
  <c r="U56" i="1"/>
  <c r="U54" i="1"/>
  <c r="O55" i="1"/>
  <c r="AA55" i="1"/>
  <c r="BF115" i="1"/>
  <c r="BE109" i="1"/>
  <c r="BE50" i="1"/>
  <c r="BF57" i="1"/>
  <c r="AH110" i="1"/>
  <c r="AH114" i="1"/>
  <c r="AA136" i="1"/>
  <c r="AA140" i="1"/>
  <c r="V86" i="1"/>
  <c r="AZ49" i="1"/>
  <c r="AY57" i="1"/>
  <c r="BE81" i="1"/>
  <c r="J108" i="1"/>
  <c r="D83" i="1"/>
  <c r="AZ111" i="1"/>
  <c r="AB141" i="1"/>
  <c r="AN78" i="1"/>
  <c r="AN85" i="1"/>
  <c r="O107" i="1"/>
  <c r="I56" i="1"/>
  <c r="C54" i="1"/>
  <c r="AH115" i="1"/>
  <c r="P50" i="1"/>
  <c r="O56" i="1"/>
  <c r="I111" i="1"/>
  <c r="C112" i="1"/>
  <c r="AM107" i="1"/>
  <c r="AM136" i="1"/>
  <c r="AM140" i="1"/>
  <c r="I138" i="1"/>
  <c r="I142" i="1"/>
  <c r="AA137" i="1"/>
  <c r="AA141" i="1"/>
  <c r="P80" i="1"/>
  <c r="P85" i="1"/>
  <c r="AS112" i="1"/>
  <c r="AZ50" i="1"/>
  <c r="D49" i="1"/>
  <c r="D56" i="1"/>
  <c r="D54" i="1"/>
  <c r="J50" i="1"/>
  <c r="J54" i="1"/>
  <c r="AT49" i="1"/>
  <c r="AH56" i="1"/>
  <c r="AZ86" i="1"/>
  <c r="O141" i="1"/>
  <c r="AS137" i="1"/>
  <c r="P140" i="1"/>
  <c r="AN110" i="1"/>
  <c r="AM81" i="1"/>
  <c r="BE85" i="1"/>
  <c r="AS52" i="1"/>
  <c r="C86" i="1"/>
  <c r="D84" i="1"/>
  <c r="AZ110" i="1"/>
  <c r="AB137" i="1"/>
  <c r="V81" i="1"/>
  <c r="AN139" i="1"/>
  <c r="AN143" i="1"/>
  <c r="AY108" i="1"/>
  <c r="AH57" i="1"/>
  <c r="AN52" i="1"/>
  <c r="AS56" i="1"/>
  <c r="AG85" i="1"/>
  <c r="C51" i="1"/>
  <c r="D139" i="1"/>
  <c r="AB82" i="1"/>
  <c r="AS81" i="1"/>
  <c r="AS85" i="1"/>
  <c r="P53" i="1"/>
  <c r="J115" i="1"/>
  <c r="I112" i="1"/>
  <c r="C113" i="1"/>
  <c r="AM108" i="1"/>
  <c r="AM112" i="1"/>
  <c r="V139" i="1"/>
  <c r="AT138" i="1"/>
  <c r="AT142" i="1"/>
  <c r="O82" i="1"/>
  <c r="O83" i="1"/>
  <c r="AG83" i="1"/>
  <c r="AZ53" i="1"/>
  <c r="P139" i="1"/>
  <c r="V54" i="1"/>
  <c r="P113" i="1"/>
  <c r="BF107" i="1"/>
  <c r="AG111" i="1"/>
  <c r="I113" i="1"/>
  <c r="V143" i="1"/>
  <c r="U144" i="1"/>
  <c r="AM54" i="1"/>
  <c r="C141" i="1"/>
  <c r="D114" i="1"/>
  <c r="U82" i="1"/>
  <c r="BF55" i="1"/>
  <c r="AT53" i="1"/>
  <c r="AG143" i="1"/>
  <c r="AT80" i="1"/>
  <c r="J80" i="1"/>
  <c r="AB108" i="1"/>
  <c r="AZ84" i="1"/>
  <c r="AH140" i="1"/>
  <c r="AM84" i="1"/>
  <c r="U109" i="1"/>
  <c r="BE78" i="1"/>
  <c r="J113" i="1"/>
  <c r="D81" i="1"/>
  <c r="AZ113" i="1"/>
  <c r="AB142" i="1"/>
  <c r="AG81" i="1"/>
  <c r="BF83" i="1"/>
  <c r="O111" i="1"/>
  <c r="AB55" i="1"/>
  <c r="U51" i="1"/>
  <c r="P57" i="1"/>
  <c r="AA52" i="1"/>
  <c r="BE108" i="1"/>
  <c r="BE52" i="1"/>
  <c r="AH107" i="1"/>
  <c r="J143" i="1"/>
  <c r="V51" i="1"/>
  <c r="P107" i="1"/>
  <c r="P114" i="1"/>
  <c r="AB81" i="1"/>
  <c r="AB84" i="1"/>
  <c r="BF108" i="1"/>
  <c r="BF112" i="1"/>
  <c r="AG112" i="1"/>
  <c r="AG114" i="1"/>
  <c r="AG113" i="1"/>
  <c r="P54" i="1"/>
  <c r="P55" i="1"/>
  <c r="I114" i="1"/>
  <c r="C110" i="1"/>
  <c r="C114" i="1"/>
  <c r="AM109" i="1"/>
  <c r="AM113" i="1"/>
  <c r="V136" i="1"/>
  <c r="V140" i="1"/>
  <c r="AM51" i="1"/>
  <c r="AM55" i="1"/>
  <c r="AG79" i="1"/>
  <c r="AY51" i="1"/>
  <c r="AY55" i="1"/>
  <c r="AM137" i="1"/>
  <c r="AM141" i="1"/>
  <c r="D144" i="1"/>
  <c r="C136" i="1"/>
  <c r="I139" i="1"/>
  <c r="I143" i="1"/>
  <c r="AA138" i="1"/>
  <c r="AA142" i="1"/>
  <c r="D109" i="1"/>
  <c r="P84" i="1"/>
  <c r="P79" i="1"/>
  <c r="AS107" i="1"/>
  <c r="AS114" i="1"/>
  <c r="U79" i="1"/>
  <c r="U83" i="1"/>
  <c r="AZ52" i="1"/>
  <c r="D51" i="1"/>
  <c r="C57" i="1"/>
  <c r="BF52" i="1"/>
  <c r="BF56" i="1"/>
  <c r="J51" i="1"/>
  <c r="J55" i="1"/>
  <c r="AT54" i="1"/>
  <c r="AH49" i="1"/>
  <c r="AH53" i="1"/>
  <c r="AA82" i="1"/>
  <c r="AA85" i="1"/>
  <c r="AY80" i="1"/>
  <c r="P144" i="1"/>
  <c r="O138" i="1"/>
  <c r="AG136" i="1"/>
  <c r="AG140" i="1"/>
  <c r="AG82" i="1"/>
  <c r="AT112" i="1"/>
  <c r="AS86" i="1"/>
  <c r="AT81" i="1"/>
  <c r="J81" i="1"/>
  <c r="J85" i="1"/>
  <c r="AS138" i="1"/>
  <c r="AS142" i="1"/>
  <c r="P137" i="1"/>
  <c r="P141" i="1"/>
  <c r="AA115" i="1"/>
  <c r="AB107" i="1"/>
  <c r="AZ78" i="1"/>
  <c r="AZ85" i="1"/>
  <c r="C80" i="1"/>
  <c r="C81" i="1"/>
  <c r="BF78" i="1"/>
  <c r="AA51" i="1"/>
  <c r="V50" i="1"/>
  <c r="P112" i="1"/>
  <c r="BF111" i="1"/>
  <c r="AG110" i="1"/>
  <c r="P52" i="1"/>
  <c r="C142" i="1"/>
  <c r="U78" i="1"/>
  <c r="AZ51" i="1"/>
  <c r="BF51" i="1"/>
  <c r="AA83" i="1"/>
  <c r="AG139" i="1"/>
  <c r="AT85" i="1"/>
  <c r="AT84" i="1"/>
  <c r="J84" i="1"/>
  <c r="AB112" i="1"/>
  <c r="AZ83" i="1"/>
  <c r="C78" i="1"/>
  <c r="AH136" i="1"/>
  <c r="AY112" i="1"/>
  <c r="AM83" i="1"/>
  <c r="U114" i="1"/>
  <c r="AG55" i="1"/>
  <c r="BE82" i="1"/>
  <c r="J109" i="1"/>
  <c r="V108" i="1"/>
  <c r="V112" i="1"/>
  <c r="AZ114" i="1"/>
  <c r="AB138" i="1"/>
  <c r="AN82" i="1"/>
  <c r="BF79" i="1"/>
  <c r="AB52" i="1"/>
  <c r="O52" i="1"/>
  <c r="BE111" i="1"/>
  <c r="AH111" i="1"/>
  <c r="J139" i="1"/>
  <c r="V55" i="1"/>
  <c r="AH137" i="1"/>
  <c r="AH141" i="1"/>
  <c r="AN136" i="1"/>
  <c r="AN140" i="1"/>
  <c r="AY109" i="1"/>
  <c r="AY113" i="1"/>
  <c r="AN86" i="1"/>
  <c r="AM78" i="1"/>
  <c r="U113" i="1"/>
  <c r="U108" i="1"/>
  <c r="AG49" i="1"/>
  <c r="AG51" i="1"/>
  <c r="AG56" i="1"/>
  <c r="AN54" i="1"/>
  <c r="AN55" i="1"/>
  <c r="BE79" i="1"/>
  <c r="BE83" i="1"/>
  <c r="J110" i="1"/>
  <c r="J114" i="1"/>
  <c r="V113" i="1"/>
  <c r="D85" i="1"/>
  <c r="D80" i="1"/>
  <c r="AZ108" i="1"/>
  <c r="AZ107" i="1"/>
  <c r="V83" i="1"/>
  <c r="AN80" i="1"/>
  <c r="AN81" i="1"/>
  <c r="BF80" i="1"/>
  <c r="BF84" i="1"/>
  <c r="O108" i="1"/>
  <c r="O112" i="1"/>
  <c r="I50" i="1"/>
  <c r="I51" i="1"/>
  <c r="AB49" i="1"/>
  <c r="AB54" i="1"/>
  <c r="U50" i="1"/>
  <c r="O53" i="1"/>
  <c r="AA49" i="1"/>
  <c r="AA53" i="1"/>
  <c r="BE110" i="1"/>
  <c r="BE112" i="1"/>
  <c r="BE113" i="1"/>
  <c r="BE54" i="1"/>
  <c r="BE53" i="1"/>
  <c r="AH108" i="1"/>
  <c r="AH112" i="1"/>
  <c r="J136" i="1"/>
  <c r="J140" i="1"/>
  <c r="AG84" i="1"/>
  <c r="C49" i="1"/>
  <c r="C53" i="1"/>
  <c r="V52" i="1"/>
  <c r="V56" i="1"/>
  <c r="D141" i="1"/>
  <c r="P111" i="1"/>
  <c r="P108" i="1"/>
  <c r="AB78" i="1"/>
  <c r="AB85" i="1"/>
  <c r="BF109" i="1"/>
  <c r="BF113" i="1"/>
  <c r="AS79" i="1"/>
  <c r="AS83" i="1"/>
  <c r="AG108" i="1"/>
  <c r="AG107" i="1"/>
  <c r="P49" i="1"/>
  <c r="P56" i="1"/>
  <c r="I110" i="1"/>
  <c r="I109" i="1"/>
  <c r="C107" i="1"/>
  <c r="C111" i="1"/>
  <c r="AM110" i="1"/>
  <c r="AM114" i="1"/>
  <c r="AA109" i="1"/>
  <c r="AA113" i="1"/>
  <c r="V137" i="1"/>
  <c r="V141" i="1"/>
  <c r="AM52" i="1"/>
  <c r="AM56" i="1"/>
  <c r="O79" i="1"/>
  <c r="O80" i="1"/>
  <c r="AY52" i="1"/>
  <c r="AY56" i="1"/>
  <c r="AM138" i="1"/>
  <c r="AM142" i="1"/>
  <c r="C139" i="1"/>
  <c r="C138" i="1"/>
  <c r="I136" i="1"/>
  <c r="I140" i="1"/>
  <c r="AA139" i="1"/>
  <c r="AA143" i="1"/>
  <c r="D112" i="1"/>
  <c r="D111" i="1"/>
  <c r="P81" i="1"/>
  <c r="AS111" i="1"/>
  <c r="U85" i="1"/>
  <c r="U80" i="1"/>
  <c r="U84" i="1"/>
  <c r="AZ56" i="1"/>
  <c r="AZ54" i="1"/>
  <c r="D53" i="1"/>
  <c r="D50" i="1"/>
  <c r="BF49" i="1"/>
  <c r="BF53" i="1"/>
  <c r="J52" i="1"/>
  <c r="J56" i="1"/>
  <c r="AT51" i="1"/>
  <c r="AT55" i="1"/>
  <c r="AH50" i="1"/>
  <c r="AH54" i="1"/>
  <c r="AA81" i="1"/>
  <c r="AA84" i="1"/>
  <c r="AY79" i="1"/>
  <c r="AY82" i="1"/>
  <c r="AY85" i="1"/>
  <c r="O139" i="1"/>
  <c r="O140" i="1"/>
  <c r="AG137" i="1"/>
  <c r="AG141" i="1"/>
  <c r="AG78" i="1"/>
  <c r="AT109" i="1"/>
  <c r="AT113" i="1"/>
  <c r="AT78" i="1"/>
  <c r="AT82" i="1"/>
  <c r="J78" i="1"/>
  <c r="J82" i="1"/>
  <c r="AS139" i="1"/>
  <c r="AS143" i="1"/>
  <c r="P138" i="1"/>
  <c r="P142" i="1"/>
  <c r="AB110" i="1"/>
  <c r="AB109" i="1"/>
  <c r="AZ81" i="1"/>
  <c r="AZ80" i="1"/>
  <c r="C79" i="1"/>
  <c r="C82" i="1"/>
  <c r="BF82" i="1"/>
  <c r="AM79" i="1"/>
  <c r="AM82" i="1"/>
  <c r="J107" i="1"/>
  <c r="J111" i="1"/>
  <c r="AZ112" i="1"/>
  <c r="AZ109" i="1"/>
  <c r="AN83" i="1"/>
  <c r="BF81" i="1"/>
  <c r="BF85" i="1"/>
  <c r="O113" i="1"/>
  <c r="U55" i="1"/>
  <c r="O54" i="1"/>
  <c r="AA50" i="1"/>
  <c r="AA54" i="1"/>
  <c r="BE56" i="1"/>
  <c r="AG80" i="1"/>
  <c r="C50" i="1"/>
  <c r="V49" i="1"/>
  <c r="V53" i="1"/>
  <c r="D138" i="1"/>
  <c r="D142" i="1"/>
  <c r="P109" i="1"/>
  <c r="P110" i="1"/>
  <c r="BF110" i="1"/>
  <c r="BF114" i="1"/>
  <c r="AG109" i="1"/>
  <c r="P51" i="1"/>
  <c r="I108" i="1"/>
  <c r="AM111" i="1"/>
  <c r="AA114" i="1"/>
  <c r="V138" i="1"/>
  <c r="V142" i="1"/>
  <c r="AM49" i="1"/>
  <c r="AM53" i="1"/>
  <c r="O78" i="1"/>
  <c r="O81" i="1"/>
  <c r="O84" i="1"/>
  <c r="AM139" i="1"/>
  <c r="AM143" i="1"/>
  <c r="C143" i="1"/>
  <c r="C140" i="1"/>
  <c r="I137" i="1"/>
  <c r="I141" i="1"/>
  <c r="D110" i="1"/>
  <c r="C115" i="1"/>
  <c r="D113" i="1"/>
  <c r="P82" i="1"/>
  <c r="P83" i="1"/>
  <c r="U81" i="1"/>
  <c r="AZ55" i="1"/>
  <c r="D55" i="1"/>
  <c r="D52" i="1"/>
  <c r="BF50" i="1"/>
  <c r="BF54" i="1"/>
  <c r="J53" i="1"/>
  <c r="AT52" i="1"/>
  <c r="AT56" i="1"/>
  <c r="AH51" i="1"/>
  <c r="AH55" i="1"/>
  <c r="AA78" i="1"/>
  <c r="AA79" i="1"/>
  <c r="AY84" i="1"/>
  <c r="O137" i="1"/>
  <c r="AG138" i="1"/>
  <c r="AG142" i="1"/>
  <c r="AT110" i="1"/>
  <c r="AT114" i="1"/>
  <c r="AT79" i="1"/>
  <c r="AT83" i="1"/>
  <c r="J79" i="1"/>
  <c r="J83" i="1"/>
  <c r="AS136" i="1"/>
  <c r="AS140" i="1"/>
  <c r="P143" i="1"/>
  <c r="AB114" i="1"/>
  <c r="AB111" i="1"/>
  <c r="AZ79" i="1"/>
  <c r="AZ82" i="1"/>
  <c r="C83" i="1"/>
  <c r="C84" i="1"/>
  <c r="AU33" i="1" l="1"/>
  <c r="K120" i="1"/>
  <c r="E91" i="1"/>
  <c r="K64" i="1"/>
  <c r="AO122" i="1"/>
  <c r="BG62" i="1"/>
  <c r="BA64" i="1"/>
  <c r="AU120" i="1"/>
  <c r="Q62" i="1"/>
  <c r="E62" i="1"/>
  <c r="AO62" i="1"/>
  <c r="AI64" i="1"/>
  <c r="AC35" i="1"/>
  <c r="BA62" i="1"/>
  <c r="Q33" i="1"/>
  <c r="W33" i="1"/>
  <c r="AU62" i="1"/>
  <c r="E33" i="1"/>
  <c r="W93" i="1"/>
  <c r="K93" i="1"/>
  <c r="AI62" i="1"/>
  <c r="AI63" i="1" s="1"/>
  <c r="AI33" i="1"/>
  <c r="K91" i="1"/>
  <c r="K33" i="1"/>
  <c r="W62" i="1"/>
  <c r="AC91" i="1"/>
  <c r="Q35" i="1"/>
  <c r="AI120" i="1"/>
  <c r="Q64" i="1"/>
  <c r="AI91" i="1"/>
  <c r="BA33" i="1"/>
  <c r="AU35" i="1"/>
  <c r="W122" i="1"/>
  <c r="AU64" i="1"/>
  <c r="AC62" i="1"/>
  <c r="K62" i="1"/>
  <c r="AU91" i="1"/>
  <c r="E35" i="1"/>
  <c r="AU122" i="1"/>
  <c r="AO120" i="1"/>
  <c r="AI122" i="1"/>
  <c r="AC122" i="1"/>
  <c r="AC120" i="1"/>
  <c r="W120" i="1"/>
  <c r="Q120" i="1"/>
  <c r="Q122" i="1"/>
  <c r="K122" i="1"/>
  <c r="E122" i="1"/>
  <c r="E120" i="1"/>
  <c r="BG91" i="1"/>
  <c r="BG93" i="1"/>
  <c r="BA91" i="1"/>
  <c r="BA93" i="1"/>
  <c r="AU93" i="1"/>
  <c r="AO93" i="1"/>
  <c r="AO91" i="1"/>
  <c r="AI93" i="1"/>
  <c r="AC93" i="1"/>
  <c r="W91" i="1"/>
  <c r="Q91" i="1"/>
  <c r="Q93" i="1"/>
  <c r="E93" i="1"/>
  <c r="BG64" i="1"/>
  <c r="AO64" i="1"/>
  <c r="AC64" i="1"/>
  <c r="W64" i="1"/>
  <c r="E64" i="1"/>
  <c r="BA35" i="1"/>
  <c r="AO35" i="1"/>
  <c r="AO33" i="1"/>
  <c r="AI35" i="1"/>
  <c r="AC33" i="1"/>
  <c r="W35" i="1"/>
  <c r="K35" i="1"/>
  <c r="BG35" i="1"/>
  <c r="BG33" i="1"/>
  <c r="Q121" i="1" l="1"/>
  <c r="BA34" i="1"/>
  <c r="K63" i="1"/>
  <c r="BA63" i="1"/>
  <c r="Q92" i="1"/>
  <c r="BA92" i="1"/>
  <c r="E121" i="1"/>
  <c r="AO92" i="1"/>
  <c r="H18" i="2"/>
  <c r="BG92" i="1"/>
  <c r="E34" i="1"/>
  <c r="AU34" i="1"/>
  <c r="Q34" i="1"/>
  <c r="W34" i="1"/>
  <c r="AO34" i="1"/>
  <c r="AC121" i="1"/>
  <c r="H8" i="2"/>
  <c r="BG34" i="1"/>
  <c r="AU121" i="1"/>
  <c r="W121" i="1"/>
  <c r="E92" i="1"/>
  <c r="W92" i="1"/>
  <c r="H14" i="2"/>
  <c r="H20" i="2"/>
  <c r="C4" i="2"/>
  <c r="H16" i="2"/>
  <c r="K34" i="1"/>
  <c r="H6" i="2"/>
  <c r="H22" i="2"/>
  <c r="C6" i="2"/>
  <c r="H10" i="2"/>
  <c r="H4" i="2"/>
  <c r="H12" i="2"/>
  <c r="K92" i="1"/>
  <c r="AC34" i="1"/>
  <c r="Q63" i="1"/>
  <c r="W63" i="1"/>
  <c r="AI92" i="1"/>
  <c r="AI121" i="1"/>
  <c r="E63" i="1"/>
  <c r="AU63" i="1"/>
  <c r="AO121" i="1"/>
  <c r="AU92" i="1"/>
  <c r="AC92" i="1"/>
  <c r="AO63" i="1"/>
  <c r="AC63" i="1"/>
  <c r="AI34" i="1"/>
  <c r="K121" i="1"/>
  <c r="BG63" i="1"/>
  <c r="H9" i="2" l="1"/>
  <c r="H13" i="2"/>
  <c r="C5" i="2"/>
  <c r="H5" i="2"/>
  <c r="H21" i="2"/>
  <c r="H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079AC-D444-4236-8E2E-3036E8F99F68}" keepAlive="1" name="Consulta - Base de Dados" description="Conexão com a consulta 'Base de Dados' na pasta de trabalho." type="5" refreshedVersion="8" background="1" saveData="1">
    <dbPr connection="Provider=Microsoft.Mashup.OleDb.1;Data Source=$Workbook$;Location=&quot;Base de Dados&quot;;Extended Properties=&quot;&quot;" command="SELECT * FROM [Base de Dados]"/>
  </connection>
  <connection id="2" xr16:uid="{05B82CF4-F596-44D9-A970-967DB00A8E52}" keepAlive="1" name="Consulta - Chances_LA_SA" description="Conexão com a consulta 'Chances_LA_SA' na pasta de trabalho." type="5" refreshedVersion="8" background="1" saveData="1">
    <dbPr connection="Provider=Microsoft.Mashup.OleDb.1;Data Source=$Workbook$;Location=Chances_LA_SA;Extended Properties=&quot;&quot;" command="SELECT * FROM [Chances_LA_SA]"/>
  </connection>
</connections>
</file>

<file path=xl/sharedStrings.xml><?xml version="1.0" encoding="utf-8"?>
<sst xmlns="http://schemas.openxmlformats.org/spreadsheetml/2006/main" count="842" uniqueCount="203">
  <si>
    <t>Bahía - Campeonato Brasileiro</t>
  </si>
  <si>
    <t>Passo 1</t>
  </si>
  <si>
    <t>Passo 2</t>
  </si>
  <si>
    <t>Passo 3</t>
  </si>
  <si>
    <t>Equipe</t>
  </si>
  <si>
    <t>GP</t>
  </si>
  <si>
    <t>GC</t>
  </si>
  <si>
    <t>PJ</t>
  </si>
  <si>
    <t>PJ2</t>
  </si>
  <si>
    <t>Ataque</t>
  </si>
  <si>
    <t>Defesa</t>
  </si>
  <si>
    <t>Athletico Paranaense</t>
  </si>
  <si>
    <t>Atl. Mineiro</t>
  </si>
  <si>
    <t>Atlético GO</t>
  </si>
  <si>
    <t>Bahía</t>
  </si>
  <si>
    <t>Botafogo</t>
  </si>
  <si>
    <t>Corinthians</t>
  </si>
  <si>
    <t>Criciúma</t>
  </si>
  <si>
    <t>Cruzeiro</t>
  </si>
  <si>
    <t>Cuiabá</t>
  </si>
  <si>
    <t>EC Juventude</t>
  </si>
  <si>
    <t>Flamengo</t>
  </si>
  <si>
    <t>Fluminense</t>
  </si>
  <si>
    <t>Fortaleza EC</t>
  </si>
  <si>
    <t>Grêmio</t>
  </si>
  <si>
    <t>Internacional</t>
  </si>
  <si>
    <t>Palmeiras</t>
  </si>
  <si>
    <t>RB Bragantino</t>
  </si>
  <si>
    <t>São Paulo</t>
  </si>
  <si>
    <t>Vasco da Gama</t>
  </si>
  <si>
    <t>Vitória</t>
  </si>
  <si>
    <t>Total</t>
  </si>
  <si>
    <t>...</t>
  </si>
  <si>
    <t>Somatório</t>
  </si>
  <si>
    <t xml:space="preserve"> </t>
  </si>
  <si>
    <t xml:space="preserve">Chances </t>
  </si>
  <si>
    <t>Time</t>
  </si>
  <si>
    <t>Gols Esperados</t>
  </si>
  <si>
    <t>Chances</t>
  </si>
  <si>
    <t>Empate</t>
  </si>
  <si>
    <t>Vitória - Bahía</t>
  </si>
  <si>
    <t>Derrota</t>
  </si>
  <si>
    <t>Gols</t>
  </si>
  <si>
    <t>Poisson</t>
  </si>
  <si>
    <t>Bahía - Vitória</t>
  </si>
  <si>
    <r>
      <rPr>
        <b/>
        <sz val="11"/>
        <color theme="1"/>
        <rFont val="Aptos Narrow"/>
        <family val="2"/>
        <scheme val="minor"/>
      </rPr>
      <t>Rodada 1 (12/4):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</si>
  <si>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2 (16/4):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</si>
  <si>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3 (19/4):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</si>
  <si>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4 (26/4):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</si>
  <si>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5 (3/5)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</si>
  <si>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Rodada 6 (10/5):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</si>
  <si>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7 (17/5):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</si>
  <si>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8 (24/5):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</si>
  <si>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9 (31/5):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</si>
  <si>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10 (11/6):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</si>
  <si>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11 (14/6):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</si>
  <si>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12 (18/6):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</si>
  <si>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13 (21/6):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</si>
  <si>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14 (25/6):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</si>
  <si>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15 (28/6)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</si>
  <si>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Rodada 16 (2/7):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</si>
  <si>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17 (5/7):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</si>
  <si>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18 (9/7):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</si>
  <si>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19 (16/7):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</si>
  <si>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20 (19/7):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</si>
  <si>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21 (26/7):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</si>
  <si>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22 (2/8):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</si>
  <si>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23 (9/8):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</si>
  <si>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24 (16/8):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</si>
  <si>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25 (23/8)</t>
    </r>
    <r>
      <rPr>
        <sz val="11"/>
        <color theme="1"/>
        <rFont val="Aptos Narrow"/>
        <family val="2"/>
        <scheme val="minor"/>
      </rPr>
      <t xml:space="preserve">: </t>
    </r>
  </si>
  <si>
    <r>
      <rPr>
        <b/>
        <sz val="11"/>
        <color theme="1"/>
        <rFont val="Aptos Narrow"/>
        <family val="2"/>
        <scheme val="minor"/>
      </rPr>
      <t>Rodada 26 (30/8):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</si>
  <si>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27 (13/9):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</si>
  <si>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28 (20/9):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</si>
  <si>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29 (27/9):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</si>
  <si>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30 (3/10):</t>
    </r>
    <r>
      <rPr>
        <sz val="11"/>
        <color theme="1"/>
        <rFont val="Aptos Narrow"/>
        <family val="2"/>
        <scheme val="minor"/>
      </rPr>
      <t xml:space="preserve">   </t>
    </r>
  </si>
  <si>
    <r>
      <rPr>
        <b/>
        <sz val="11"/>
        <color theme="1"/>
        <rFont val="Aptos Narrow"/>
        <family val="2"/>
        <scheme val="minor"/>
      </rPr>
      <t>Rodada 31 (18/10):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</si>
  <si>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32 (24/10):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</si>
  <si>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33 (5/11):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</si>
  <si>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34 (19/11):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</si>
  <si>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35 (22/11):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</si>
  <si>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36 (29/11):</t>
    </r>
    <r>
      <rPr>
        <sz val="11"/>
        <color theme="1"/>
        <rFont val="Aptos Narrow"/>
        <family val="2"/>
        <scheme val="minor"/>
      </rPr>
      <t xml:space="preserve"> </t>
    </r>
  </si>
  <si>
    <r>
      <rPr>
        <b/>
        <sz val="11"/>
        <color theme="1"/>
        <rFont val="Aptos Narrow"/>
        <family val="2"/>
        <scheme val="minor"/>
      </rPr>
      <t>Rodada 37 (3/12):</t>
    </r>
    <r>
      <rPr>
        <sz val="11"/>
        <color theme="1"/>
        <rFont val="Aptos Narrow"/>
        <family val="2"/>
        <scheme val="minor"/>
      </rPr>
      <t xml:space="preserve">  </t>
    </r>
  </si>
  <si>
    <r>
      <rPr>
        <b/>
        <sz val="11"/>
        <color theme="1"/>
        <rFont val="Aptos Narrow"/>
        <family val="2"/>
        <scheme val="minor"/>
      </rPr>
      <t>Rodada 38 (7/12):</t>
    </r>
    <r>
      <rPr>
        <sz val="11"/>
        <color theme="1"/>
        <rFont val="Aptos Narrow"/>
        <family val="2"/>
        <scheme val="minor"/>
      </rPr>
      <t xml:space="preserve"> </t>
    </r>
  </si>
  <si>
    <t>Vitória - Palmeiras</t>
  </si>
  <si>
    <t>Vitória -</t>
  </si>
  <si>
    <t>Vitória - São Paulo</t>
  </si>
  <si>
    <t>Vitória - Fluminense</t>
  </si>
  <si>
    <t>Vitória - Vasco da Gama</t>
  </si>
  <si>
    <t>Cuiabá - Vitória</t>
  </si>
  <si>
    <t xml:space="preserve">Vitória </t>
  </si>
  <si>
    <t xml:space="preserve">Cruzeiro  </t>
  </si>
  <si>
    <t>Cruzeiro - Vitória</t>
  </si>
  <si>
    <t>Botafogo - Vitória</t>
  </si>
  <si>
    <t>Palmeiras - Vitória</t>
  </si>
  <si>
    <t>RB Bragantino - Vitória</t>
  </si>
  <si>
    <t>Vitória - RB Bragantino</t>
  </si>
  <si>
    <t>Atl. Mineiro - Vitória</t>
  </si>
  <si>
    <t>Vitória - Fortaleza EC</t>
  </si>
  <si>
    <t>Criciúma - Vitória</t>
  </si>
  <si>
    <t>Flamengo - Vitória</t>
  </si>
  <si>
    <t>Vitória - Corinthians</t>
  </si>
  <si>
    <t>Atlético GO - Vitória</t>
  </si>
  <si>
    <t>Vitória - Internacional</t>
  </si>
  <si>
    <t>Vitória - Atl. Mineiro</t>
  </si>
  <si>
    <t>Vitória - Criciúma</t>
  </si>
  <si>
    <t>Vitória - Flamengo</t>
  </si>
  <si>
    <t>Vitória - Atlético GO</t>
  </si>
  <si>
    <t>Vasco da Gama - Vitória</t>
  </si>
  <si>
    <t xml:space="preserve">Vitória  </t>
  </si>
  <si>
    <t xml:space="preserve">EC Juventude - Vitória  </t>
  </si>
  <si>
    <t>Fluminense - Vitória</t>
  </si>
  <si>
    <t xml:space="preserve">Ath. Paranaense </t>
  </si>
  <si>
    <t xml:space="preserve">Vitória - Ath. Paranaense </t>
  </si>
  <si>
    <t xml:space="preserve">Corinthians   </t>
  </si>
  <si>
    <t xml:space="preserve">Corinthians </t>
  </si>
  <si>
    <t>Corinthians  - Vitória</t>
  </si>
  <si>
    <t xml:space="preserve"> Vitória  -</t>
  </si>
  <si>
    <t>Vitória - Botafogo</t>
  </si>
  <si>
    <t xml:space="preserve">Fortaleza EC - Vitória  </t>
  </si>
  <si>
    <t xml:space="preserve">Fortaleza EC - Vitória    </t>
  </si>
  <si>
    <t>Grêmio - Vitória</t>
  </si>
  <si>
    <t>Vitória - Cuiabá</t>
  </si>
  <si>
    <t>Vitória - Cruzeiro</t>
  </si>
  <si>
    <t xml:space="preserve">São Paulo  </t>
  </si>
  <si>
    <t>São Paulo - Vitória</t>
  </si>
  <si>
    <t>Vitória - EC Juventude</t>
  </si>
  <si>
    <t xml:space="preserve">Internacional - Vitória  </t>
  </si>
  <si>
    <t>Ath. Paranaense</t>
  </si>
  <si>
    <t>Ath. Paranaense - Vitória</t>
  </si>
  <si>
    <t xml:space="preserve"> Vitória -</t>
  </si>
  <si>
    <t>Vitória - Grêmio</t>
  </si>
  <si>
    <t>Ordem</t>
  </si>
  <si>
    <t>PTS</t>
  </si>
  <si>
    <t>Título</t>
  </si>
  <si>
    <t>Libertadores</t>
  </si>
  <si>
    <t>Sul Americana</t>
  </si>
  <si>
    <t>Rebaixamento</t>
  </si>
  <si>
    <t>1º</t>
  </si>
  <si>
    <t>BOT Botafogo</t>
  </si>
  <si>
    <t>2º</t>
  </si>
  <si>
    <t>PAL Palmeiras</t>
  </si>
  <si>
    <t>3º</t>
  </si>
  <si>
    <t>FLA Flamengo</t>
  </si>
  <si>
    <t>4º</t>
  </si>
  <si>
    <t>FLU Fluminense</t>
  </si>
  <si>
    <t>5º</t>
  </si>
  <si>
    <t>GRE Grêmio</t>
  </si>
  <si>
    <t>6º</t>
  </si>
  <si>
    <t>SAO São Paulo</t>
  </si>
  <si>
    <t>7º</t>
  </si>
  <si>
    <t>ATP Athletico Paranaense</t>
  </si>
  <si>
    <t>8º</t>
  </si>
  <si>
    <t>BRA RB Bragantino</t>
  </si>
  <si>
    <t>9º</t>
  </si>
  <si>
    <t>ATM Atl. Mineiro</t>
  </si>
  <si>
    <t>10º</t>
  </si>
  <si>
    <t>SCI Internacional</t>
  </si>
  <si>
    <t>11º</t>
  </si>
  <si>
    <t>FOR Fortaleza EC</t>
  </si>
  <si>
    <t>12º</t>
  </si>
  <si>
    <t>COR Corinthians</t>
  </si>
  <si>
    <t>13º</t>
  </si>
  <si>
    <t>CUI Cuiabá</t>
  </si>
  <si>
    <t>14º</t>
  </si>
  <si>
    <t>CRZ Cruzeiro</t>
  </si>
  <si>
    <t>15º</t>
  </si>
  <si>
    <t>AMF América Mineiro</t>
  </si>
  <si>
    <t>16º</t>
  </si>
  <si>
    <t>SAN Santos FC</t>
  </si>
  <si>
    <t>17º</t>
  </si>
  <si>
    <t>GOI Goiás EC</t>
  </si>
  <si>
    <t>18º</t>
  </si>
  <si>
    <t>BAH Bahía</t>
  </si>
  <si>
    <t>19º</t>
  </si>
  <si>
    <t>COT Coritiba</t>
  </si>
  <si>
    <t>20º</t>
  </si>
  <si>
    <t>VAS Vasco da Gama</t>
  </si>
  <si>
    <t>Resultados</t>
  </si>
  <si>
    <t>Probabilidades</t>
  </si>
  <si>
    <t>x</t>
  </si>
  <si>
    <t>Chance de Empate</t>
  </si>
  <si>
    <t xml:space="preserve">Chances de Título </t>
  </si>
  <si>
    <t>Chances de Classificação para a Libertadores</t>
  </si>
  <si>
    <t>Chances de Classificação para a SulAmericana</t>
  </si>
  <si>
    <t xml:space="preserve"> x</t>
  </si>
  <si>
    <t>Chances de Parte de Baixo da Tabela</t>
  </si>
  <si>
    <t>Projeção de Pontos</t>
  </si>
  <si>
    <t>y</t>
  </si>
  <si>
    <t>Chances de Rebaixamento</t>
  </si>
  <si>
    <t>5 Jogos Anteriores do Vitória</t>
  </si>
  <si>
    <t>Próximos 5 Jogos do Vitória</t>
  </si>
  <si>
    <r>
      <t xml:space="preserve">Próximo Jogo do Vitória contra o </t>
    </r>
    <r>
      <rPr>
        <b/>
        <sz val="20"/>
        <color rgb="FFFF0000"/>
        <rFont val="Aptos Narrow"/>
        <family val="2"/>
        <scheme val="minor"/>
      </rPr>
      <t>Palmeiras</t>
    </r>
  </si>
  <si>
    <t>Chance do Vitória Vencer</t>
  </si>
  <si>
    <r>
      <t xml:space="preserve">Chance do </t>
    </r>
    <r>
      <rPr>
        <b/>
        <sz val="18"/>
        <color rgb="FFFF0000"/>
        <rFont val="Aptos Narrow"/>
        <family val="2"/>
        <scheme val="minor"/>
      </rPr>
      <t>Palmeiras</t>
    </r>
    <r>
      <rPr>
        <b/>
        <sz val="18"/>
        <color theme="1"/>
        <rFont val="Aptos Narrow"/>
        <family val="2"/>
        <scheme val="minor"/>
      </rPr>
      <t xml:space="preserve"> Vencer</t>
    </r>
  </si>
  <si>
    <t>Gols esperados do Vitória</t>
  </si>
  <si>
    <r>
      <t xml:space="preserve">Gols esperados do </t>
    </r>
    <r>
      <rPr>
        <b/>
        <sz val="14"/>
        <color rgb="FFFF0000"/>
        <rFont val="Aptos Narrow"/>
        <family val="2"/>
        <scheme val="minor"/>
      </rPr>
      <t>Palmeiras</t>
    </r>
  </si>
  <si>
    <t>Força de ataque do Vitória</t>
  </si>
  <si>
    <t>Força de defesa do Vitória</t>
  </si>
  <si>
    <r>
      <t xml:space="preserve">Força de ataque do </t>
    </r>
    <r>
      <rPr>
        <b/>
        <sz val="14"/>
        <color rgb="FFFF0000"/>
        <rFont val="Aptos Narrow"/>
        <family val="2"/>
        <scheme val="minor"/>
      </rPr>
      <t xml:space="preserve"> Palmeiras</t>
    </r>
  </si>
  <si>
    <r>
      <t>Força de defesa do</t>
    </r>
    <r>
      <rPr>
        <b/>
        <sz val="14"/>
        <color rgb="FFFF0000"/>
        <rFont val="Aptos Narrow"/>
        <family val="2"/>
        <scheme val="minor"/>
      </rPr>
      <t xml:space="preserve">  Palmeiras</t>
    </r>
  </si>
  <si>
    <t>Rating Médio do Vitória</t>
  </si>
  <si>
    <r>
      <t>Rating Médio do</t>
    </r>
    <r>
      <rPr>
        <b/>
        <sz val="14"/>
        <color rgb="FFFF0000"/>
        <rFont val="Aptos Narrow"/>
        <family val="2"/>
        <scheme val="minor"/>
      </rPr>
      <t xml:space="preserve"> Palmeiras</t>
    </r>
  </si>
  <si>
    <t>Chances do Vitória no Brasileiro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</si>
</sst>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9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left" vertical="center"/>
    </xf>
    <xf numFmtId="0" fontId="4" fillId="0" borderId="5" xfId="0" applyFont="1" applyBorder="1"/>
    <xf numFmtId="0" fontId="4" fillId="0" borderId="5" xfId="0" applyFont="1" applyBorder="1" applyAlignment="1">
      <alignment horizontal="right"/>
    </xf>
    <xf numFmtId="0" fontId="4" fillId="0" borderId="21" xfId="0" applyFont="1" applyBorder="1"/>
    <xf numFmtId="0" fontId="5" fillId="0" borderId="17" xfId="0" applyFont="1" applyBorder="1"/>
    <xf numFmtId="0" fontId="5" fillId="0" borderId="3" xfId="0" applyFont="1" applyBorder="1"/>
    <xf numFmtId="0" fontId="4" fillId="0" borderId="10" xfId="0" applyFont="1" applyBorder="1"/>
    <xf numFmtId="9" fontId="4" fillId="0" borderId="22" xfId="0" applyNumberFormat="1" applyFont="1" applyBorder="1"/>
    <xf numFmtId="0" fontId="5" fillId="0" borderId="8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3" xfId="0" applyFont="1" applyBorder="1"/>
    <xf numFmtId="0" fontId="4" fillId="0" borderId="24" xfId="0" applyFont="1" applyBorder="1"/>
    <xf numFmtId="9" fontId="4" fillId="0" borderId="25" xfId="0" applyNumberFormat="1" applyFont="1" applyBorder="1"/>
    <xf numFmtId="0" fontId="0" fillId="0" borderId="22" xfId="0" applyBorder="1"/>
    <xf numFmtId="0" fontId="5" fillId="0" borderId="5" xfId="0" applyFont="1" applyBorder="1"/>
    <xf numFmtId="0" fontId="0" fillId="0" borderId="26" xfId="0" applyBorder="1"/>
    <xf numFmtId="0" fontId="0" fillId="0" borderId="21" xfId="0" applyBorder="1"/>
    <xf numFmtId="0" fontId="2" fillId="0" borderId="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0" xfId="0" applyFont="1" applyBorder="1"/>
    <xf numFmtId="0" fontId="2" fillId="0" borderId="0" xfId="0" applyFont="1"/>
    <xf numFmtId="0" fontId="2" fillId="0" borderId="22" xfId="0" applyFont="1" applyBorder="1"/>
    <xf numFmtId="0" fontId="2" fillId="0" borderId="27" xfId="0" applyFont="1" applyBorder="1"/>
    <xf numFmtId="0" fontId="2" fillId="0" borderId="25" xfId="0" applyFont="1" applyBorder="1"/>
    <xf numFmtId="0" fontId="2" fillId="0" borderId="28" xfId="0" applyFont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9" fontId="0" fillId="3" borderId="0" xfId="1" applyFont="1" applyFill="1" applyAlignment="1">
      <alignment horizontal="left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8" fillId="0" borderId="0" xfId="0" applyFont="1"/>
    <xf numFmtId="0" fontId="10" fillId="0" borderId="0" xfId="0" applyFont="1"/>
    <xf numFmtId="0" fontId="0" fillId="0" borderId="0" xfId="0" applyAlignment="1">
      <alignment textRotation="255"/>
    </xf>
    <xf numFmtId="0" fontId="11" fillId="0" borderId="1" xfId="0" applyFont="1" applyBorder="1"/>
    <xf numFmtId="0" fontId="11" fillId="0" borderId="28" xfId="0" applyFont="1" applyBorder="1"/>
    <xf numFmtId="0" fontId="7" fillId="4" borderId="0" xfId="0" applyFont="1" applyFill="1" applyAlignment="1">
      <alignment horizontal="center" vertical="center"/>
    </xf>
    <xf numFmtId="0" fontId="4" fillId="0" borderId="26" xfId="0" applyFont="1" applyBorder="1"/>
    <xf numFmtId="0" fontId="4" fillId="0" borderId="0" xfId="0" applyFont="1"/>
    <xf numFmtId="0" fontId="11" fillId="0" borderId="29" xfId="0" applyFont="1" applyBorder="1" applyAlignment="1">
      <alignment horizontal="left" vertical="top"/>
    </xf>
    <xf numFmtId="9" fontId="11" fillId="0" borderId="30" xfId="1" applyFont="1" applyBorder="1" applyAlignment="1">
      <alignment horizontal="left" vertical="top"/>
    </xf>
    <xf numFmtId="0" fontId="12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center" vertical="center"/>
    </xf>
    <xf numFmtId="0" fontId="11" fillId="0" borderId="31" xfId="0" applyFont="1" applyBorder="1" applyAlignment="1">
      <alignment horizontal="left" vertical="top"/>
    </xf>
    <xf numFmtId="9" fontId="11" fillId="0" borderId="32" xfId="1" applyFont="1" applyBorder="1" applyAlignment="1">
      <alignment horizontal="left" vertical="top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4" fillId="0" borderId="22" xfId="0" applyFont="1" applyBorder="1"/>
    <xf numFmtId="0" fontId="11" fillId="6" borderId="33" xfId="0" applyFont="1" applyFill="1" applyBorder="1" applyAlignment="1">
      <alignment horizontal="left" vertical="top"/>
    </xf>
    <xf numFmtId="9" fontId="11" fillId="6" borderId="34" xfId="1" applyFont="1" applyFill="1" applyBorder="1" applyAlignment="1">
      <alignment horizontal="left" vertical="top"/>
    </xf>
    <xf numFmtId="0" fontId="4" fillId="0" borderId="27" xfId="0" applyFont="1" applyBorder="1"/>
    <xf numFmtId="0" fontId="4" fillId="0" borderId="25" xfId="0" applyFont="1" applyBorder="1"/>
    <xf numFmtId="0" fontId="0" fillId="3" borderId="0" xfId="0" applyFill="1" applyAlignment="1">
      <alignment textRotation="255"/>
    </xf>
    <xf numFmtId="0" fontId="4" fillId="3" borderId="0" xfId="0" applyFont="1" applyFill="1"/>
    <xf numFmtId="0" fontId="4" fillId="3" borderId="0" xfId="0" applyFont="1" applyFill="1" applyAlignment="1">
      <alignment horizontal="left" vertical="top"/>
    </xf>
    <xf numFmtId="0" fontId="3" fillId="0" borderId="35" xfId="0" applyFont="1" applyBorder="1"/>
    <xf numFmtId="0" fontId="3" fillId="0" borderId="36" xfId="0" applyFont="1" applyBorder="1" applyAlignment="1">
      <alignment horizontal="left" vertical="top"/>
    </xf>
    <xf numFmtId="0" fontId="3" fillId="6" borderId="31" xfId="0" applyFont="1" applyFill="1" applyBorder="1"/>
    <xf numFmtId="0" fontId="3" fillId="6" borderId="32" xfId="0" applyFont="1" applyFill="1" applyBorder="1" applyAlignment="1">
      <alignment horizontal="left" vertical="top"/>
    </xf>
    <xf numFmtId="0" fontId="3" fillId="0" borderId="31" xfId="0" applyFont="1" applyBorder="1"/>
    <xf numFmtId="0" fontId="3" fillId="0" borderId="30" xfId="0" applyFont="1" applyBorder="1" applyAlignment="1">
      <alignment horizontal="left" vertical="top"/>
    </xf>
    <xf numFmtId="0" fontId="3" fillId="6" borderId="30" xfId="0" applyFont="1" applyFill="1" applyBorder="1" applyAlignment="1">
      <alignment horizontal="left" vertical="top"/>
    </xf>
    <xf numFmtId="1" fontId="3" fillId="0" borderId="32" xfId="0" applyNumberFormat="1" applyFont="1" applyBorder="1" applyAlignment="1">
      <alignment horizontal="left" vertical="top"/>
    </xf>
    <xf numFmtId="0" fontId="0" fillId="3" borderId="0" xfId="0" applyFill="1"/>
    <xf numFmtId="0" fontId="3" fillId="6" borderId="33" xfId="0" applyFont="1" applyFill="1" applyBorder="1"/>
    <xf numFmtId="1" fontId="3" fillId="6" borderId="34" xfId="0" applyNumberFormat="1" applyFont="1" applyFill="1" applyBorder="1" applyAlignment="1">
      <alignment horizontal="left" vertical="top"/>
    </xf>
    <xf numFmtId="0" fontId="3" fillId="3" borderId="5" xfId="0" applyFont="1" applyFill="1" applyBorder="1"/>
    <xf numFmtId="9" fontId="3" fillId="5" borderId="36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9" fontId="3" fillId="0" borderId="28" xfId="1" applyFont="1" applyBorder="1" applyAlignment="1">
      <alignment horizontal="center"/>
    </xf>
    <xf numFmtId="9" fontId="3" fillId="3" borderId="28" xfId="0" applyNumberFormat="1" applyFont="1" applyFill="1" applyBorder="1" applyAlignment="1">
      <alignment horizontal="center" vertical="center"/>
    </xf>
    <xf numFmtId="9" fontId="3" fillId="5" borderId="28" xfId="0" applyNumberFormat="1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3" borderId="24" xfId="0" applyFont="1" applyFill="1" applyBorder="1"/>
    <xf numFmtId="0" fontId="3" fillId="0" borderId="37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3363C320-E3AD-4E45-8B18-64DB5E544AB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Equipe" tableColumnId="1"/>
      <queryTableField id="2" name="GP" tableColumnId="2"/>
      <queryTableField id="3" name="GC" tableColumnId="3"/>
      <queryTableField id="4" name="PJ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ED86B321-63C5-4CB5-AF6D-929B87875F4E}" autoFormatId="16" applyNumberFormats="0" applyBorderFormats="0" applyFontFormats="0" applyPatternFormats="0" applyAlignmentFormats="0" applyWidthHeightFormats="0">
  <queryTableRefresh nextId="8">
    <queryTableFields count="7">
      <queryTableField id="1" name="Pos" tableColumnId="1"/>
      <queryTableField id="2" name="PTS" tableColumnId="2"/>
      <queryTableField id="3" name="Equipe" tableColumnId="3"/>
      <queryTableField id="4" name="Título" tableColumnId="4"/>
      <queryTableField id="5" name="Libertadores" tableColumnId="5"/>
      <queryTableField id="6" name="Sul Americana" tableColumnId="6"/>
      <queryTableField id="7" name="Rebaixament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87DC42-312E-4F85-BC73-2B6C95972318}" name="Base_de_Dados" displayName="Base_de_Dados" ref="C7:G28" tableType="queryTable" totalsRowShown="0" tableBorderDxfId="10">
  <autoFilter ref="C7:G28" xr:uid="{1E87DC42-312E-4F85-BC73-2B6C95972318}"/>
  <tableColumns count="5">
    <tableColumn id="1" xr3:uid="{9DF48B83-57AD-48A8-A9C7-AE36271E2968}" uniqueName="1" name="Equipe" queryTableFieldId="1" dataDxfId="9"/>
    <tableColumn id="2" xr3:uid="{665C6F6A-BF73-40D7-BF91-E7BF6FD909AE}" uniqueName="2" name="GP" queryTableFieldId="2"/>
    <tableColumn id="3" xr3:uid="{C550F8A8-464E-453A-B419-9774D150D09D}" uniqueName="3" name="GC" queryTableFieldId="3"/>
    <tableColumn id="4" xr3:uid="{8C346003-C072-4315-AE75-92F9649FACAA}" uniqueName="4" name="PJ" queryTableFieldId="4"/>
    <tableColumn id="5" xr3:uid="{0854931E-FDB9-4C35-A72B-7633D787DDEA}" uniqueName="5" name="PJ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B6A3BA-D67A-4E7F-8311-CDC0DE10323A}" name="Tabela_Chances_LA_SA" displayName="Tabela_Chances_LA_SA" ref="A1:G21" tableType="queryTable" totalsRowShown="0" headerRowDxfId="8" dataDxfId="7">
  <autoFilter ref="A1:G21" xr:uid="{9FB6A3BA-D67A-4E7F-8311-CDC0DE10323A}"/>
  <tableColumns count="7">
    <tableColumn id="1" xr3:uid="{68CDD1FC-8DD0-4676-A6E6-3FE144926146}" uniqueName="1" name="Ordem" queryTableFieldId="1" dataDxfId="6"/>
    <tableColumn id="2" xr3:uid="{04702E64-DF23-4C39-BD06-586F67F4DDEE}" uniqueName="2" name="PTS" queryTableFieldId="2" dataDxfId="5"/>
    <tableColumn id="3" xr3:uid="{7D416147-BF80-419C-AD1C-93A002CF108D}" uniqueName="3" name="Equipe" queryTableFieldId="3" dataDxfId="4"/>
    <tableColumn id="4" xr3:uid="{74C3CABD-1497-48D2-BC20-8B8C8BA89234}" uniqueName="4" name="Título" queryTableFieldId="4" dataDxfId="3" dataCellStyle="Porcentagem"/>
    <tableColumn id="5" xr3:uid="{31EB6C8F-4552-4D0F-84D1-81391F64DC2A}" uniqueName="5" name="Libertadores" queryTableFieldId="5" dataDxfId="2" dataCellStyle="Porcentagem"/>
    <tableColumn id="6" xr3:uid="{7B31447C-5D95-4E1B-8E9A-9873F8E7845C}" uniqueName="6" name="Sul Americana" queryTableFieldId="6" dataDxfId="1" dataCellStyle="Porcentagem"/>
    <tableColumn id="7" xr3:uid="{DD62D21E-2610-4D3A-900F-1EC673B58B2C}" uniqueName="7" name="Rebaixamento" queryTableFieldId="7" dataDxfId="0" dataCellStyle="Porcentage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50D6-B6E6-4A6F-AFF1-40C00BC7F8F2}">
  <dimension ref="A1:M23"/>
  <sheetViews>
    <sheetView showGridLines="0" topLeftCell="D9" workbookViewId="0">
      <selection activeCell="H23" sqref="H23"/>
    </sheetView>
  </sheetViews>
  <sheetFormatPr defaultRowHeight="15" x14ac:dyDescent="0.25"/>
  <cols>
    <col min="2" max="2" width="54.7109375" customWidth="1"/>
    <col min="3" max="3" width="24.140625" customWidth="1"/>
    <col min="6" max="6" width="26.140625" customWidth="1"/>
    <col min="12" max="12" width="28.5703125" customWidth="1"/>
  </cols>
  <sheetData>
    <row r="1" spans="1:13" x14ac:dyDescent="0.25">
      <c r="F1" t="s">
        <v>34</v>
      </c>
    </row>
    <row r="2" spans="1:13" ht="27" thickBot="1" x14ac:dyDescent="0.45">
      <c r="B2" s="58" t="s">
        <v>191</v>
      </c>
      <c r="E2" s="59" t="s">
        <v>34</v>
      </c>
      <c r="F2" s="60" t="s">
        <v>190</v>
      </c>
      <c r="G2" s="60"/>
      <c r="H2" s="60"/>
      <c r="I2" s="61"/>
      <c r="J2" s="60" t="s">
        <v>189</v>
      </c>
      <c r="K2" s="60"/>
      <c r="L2" s="1"/>
      <c r="M2" t="s">
        <v>34</v>
      </c>
    </row>
    <row r="3" spans="1:13" ht="24.75" thickBot="1" x14ac:dyDescent="0.45">
      <c r="A3" s="62"/>
      <c r="B3" s="63" t="s">
        <v>177</v>
      </c>
      <c r="C3" s="64" t="s">
        <v>178</v>
      </c>
      <c r="D3" s="65"/>
      <c r="E3" s="65"/>
      <c r="F3" s="23" t="s">
        <v>34</v>
      </c>
      <c r="G3" s="66" t="s">
        <v>34</v>
      </c>
      <c r="H3" s="25" t="str">
        <f>'Base de Dados'!K32</f>
        <v>Chances</v>
      </c>
      <c r="I3" s="67"/>
      <c r="J3" s="23"/>
      <c r="K3" s="66"/>
      <c r="L3" s="25" t="s">
        <v>34</v>
      </c>
    </row>
    <row r="4" spans="1:13" ht="24" x14ac:dyDescent="0.25">
      <c r="B4" s="68" t="s">
        <v>192</v>
      </c>
      <c r="C4" s="69">
        <f>'Base de Dados'!E33</f>
        <v>0.32607895050335239</v>
      </c>
      <c r="D4" s="70"/>
      <c r="E4" s="71"/>
      <c r="F4" s="28" t="s">
        <v>34</v>
      </c>
      <c r="G4" s="67" t="str">
        <f>'Base de Dados'!J33</f>
        <v xml:space="preserve">Vitória </v>
      </c>
      <c r="H4" s="29">
        <f>'Base de Dados'!K33</f>
        <v>0.54089593657808277</v>
      </c>
      <c r="I4" s="67"/>
      <c r="J4" s="28"/>
      <c r="K4" s="23" t="s">
        <v>179</v>
      </c>
      <c r="L4" s="25">
        <v>0</v>
      </c>
    </row>
    <row r="5" spans="1:13" ht="24" x14ac:dyDescent="0.25">
      <c r="B5" s="72" t="s">
        <v>180</v>
      </c>
      <c r="C5" s="73">
        <f>'Base de Dados'!E34</f>
        <v>0.21841245230755574</v>
      </c>
      <c r="D5" s="74"/>
      <c r="E5" s="75"/>
      <c r="F5" s="28" t="str">
        <f>'Base de Dados'!I34</f>
        <v>Cuiabá - Vitória</v>
      </c>
      <c r="G5" s="67" t="str">
        <f>'Base de Dados'!J34</f>
        <v>Empate</v>
      </c>
      <c r="H5" s="29">
        <f>'Base de Dados'!K34</f>
        <v>0.16371862489249572</v>
      </c>
      <c r="I5" s="67"/>
      <c r="J5" s="28">
        <v>5</v>
      </c>
      <c r="K5" s="28" t="s">
        <v>34</v>
      </c>
      <c r="L5" s="76"/>
    </row>
    <row r="6" spans="1:13" ht="24.75" thickBot="1" x14ac:dyDescent="0.3">
      <c r="B6" s="77" t="s">
        <v>193</v>
      </c>
      <c r="C6" s="78">
        <f>'Base de Dados'!E35</f>
        <v>0.45550859718909192</v>
      </c>
      <c r="D6" s="70"/>
      <c r="E6" s="71"/>
      <c r="F6" s="34" t="s">
        <v>34</v>
      </c>
      <c r="G6" s="79" t="str">
        <f>'Base de Dados'!J35</f>
        <v>Derrota</v>
      </c>
      <c r="H6" s="35">
        <f>'Base de Dados'!K35</f>
        <v>0.29538543852942151</v>
      </c>
      <c r="I6" s="67"/>
      <c r="J6" s="28"/>
      <c r="K6" s="34" t="s">
        <v>179</v>
      </c>
      <c r="L6" s="80">
        <v>0</v>
      </c>
    </row>
    <row r="7" spans="1:13" ht="16.5" thickBot="1" x14ac:dyDescent="0.3">
      <c r="A7" s="81"/>
      <c r="B7" s="82"/>
      <c r="C7" s="83"/>
      <c r="D7" s="74"/>
      <c r="E7" s="75"/>
      <c r="F7" s="28" t="s">
        <v>34</v>
      </c>
      <c r="G7" s="67" t="s">
        <v>34</v>
      </c>
      <c r="H7" s="76" t="str">
        <f>'Base de Dados'!Q32</f>
        <v>Chances</v>
      </c>
      <c r="I7" s="67"/>
      <c r="J7" s="28"/>
      <c r="K7" s="67"/>
      <c r="L7" s="76" t="s">
        <v>34</v>
      </c>
    </row>
    <row r="8" spans="1:13" ht="18.75" x14ac:dyDescent="0.3">
      <c r="A8" s="81"/>
      <c r="B8" s="84" t="s">
        <v>194</v>
      </c>
      <c r="C8" s="85">
        <f>'Base de Dados'!$G$33</f>
        <v>1.2184499134176419</v>
      </c>
      <c r="D8" s="70"/>
      <c r="E8" s="71"/>
      <c r="F8" s="28" t="s">
        <v>34</v>
      </c>
      <c r="G8" s="67" t="str">
        <f>'Base de Dados'!P33</f>
        <v>Vitória</v>
      </c>
      <c r="H8" s="29">
        <f>'Base de Dados'!Q33</f>
        <v>0.44739434499551534</v>
      </c>
      <c r="I8" s="67"/>
      <c r="J8" s="28"/>
      <c r="K8" s="23" t="s">
        <v>179</v>
      </c>
      <c r="L8" s="25">
        <v>0</v>
      </c>
    </row>
    <row r="9" spans="1:13" ht="18.75" x14ac:dyDescent="0.3">
      <c r="A9" s="81"/>
      <c r="B9" s="86" t="s">
        <v>195</v>
      </c>
      <c r="C9" s="87">
        <f>'Base de Dados'!$G$34</f>
        <v>1.5448391667103951</v>
      </c>
      <c r="D9" s="74"/>
      <c r="E9" s="75"/>
      <c r="F9" s="28" t="str">
        <f>'Base de Dados'!O34</f>
        <v>Vitória - Bahía</v>
      </c>
      <c r="G9" s="67" t="str">
        <f>'Base de Dados'!P34</f>
        <v>Empate</v>
      </c>
      <c r="H9" s="29">
        <f>'Base de Dados'!Q34</f>
        <v>0.21418584611196884</v>
      </c>
      <c r="I9" s="67"/>
      <c r="J9" s="28">
        <v>4</v>
      </c>
      <c r="K9" s="28" t="s">
        <v>34</v>
      </c>
      <c r="L9" s="76" t="s">
        <v>34</v>
      </c>
    </row>
    <row r="10" spans="1:13" ht="19.5" thickBot="1" x14ac:dyDescent="0.35">
      <c r="A10" s="81"/>
      <c r="B10" s="88" t="s">
        <v>196</v>
      </c>
      <c r="C10" s="89">
        <f>'Base de Dados'!$N$27</f>
        <v>1.0767696909272184</v>
      </c>
      <c r="D10" s="70"/>
      <c r="E10" s="71"/>
      <c r="F10" s="28" t="s">
        <v>34</v>
      </c>
      <c r="G10" s="67" t="str">
        <f>'Base de Dados'!P35</f>
        <v>Derrota</v>
      </c>
      <c r="H10" s="29">
        <f>'Base de Dados'!Q35</f>
        <v>0.33841980889251583</v>
      </c>
      <c r="I10" s="67"/>
      <c r="J10" s="28"/>
      <c r="K10" s="34" t="s">
        <v>179</v>
      </c>
      <c r="L10" s="80">
        <v>0</v>
      </c>
    </row>
    <row r="11" spans="1:13" ht="19.5" thickBot="1" x14ac:dyDescent="0.35">
      <c r="A11" s="81"/>
      <c r="B11" s="88" t="s">
        <v>197</v>
      </c>
      <c r="C11" s="89">
        <f>'Base de Dados'!$O$27</f>
        <v>0.91724825523429709</v>
      </c>
      <c r="D11" s="74"/>
      <c r="E11" s="75"/>
      <c r="F11" s="23" t="s">
        <v>34</v>
      </c>
      <c r="G11" s="66" t="s">
        <v>34</v>
      </c>
      <c r="H11" s="25" t="str">
        <f>'Base de Dados'!W32</f>
        <v>Chances</v>
      </c>
      <c r="I11" s="67"/>
      <c r="J11" s="28"/>
      <c r="K11" s="67"/>
      <c r="L11" s="76" t="s">
        <v>34</v>
      </c>
    </row>
    <row r="12" spans="1:13" ht="18.75" x14ac:dyDescent="0.3">
      <c r="A12" s="81"/>
      <c r="B12" s="86" t="s">
        <v>198</v>
      </c>
      <c r="C12" s="90">
        <f>'Base de Dados'!$N$23</f>
        <v>1.2761714855433699</v>
      </c>
      <c r="D12" s="70"/>
      <c r="E12" s="71"/>
      <c r="F12" s="28" t="s">
        <v>34</v>
      </c>
      <c r="G12" s="67" t="str">
        <f>'Base de Dados'!V33</f>
        <v>Vitória</v>
      </c>
      <c r="H12" s="29">
        <f>'Base de Dados'!W33</f>
        <v>0.53765806264313298</v>
      </c>
      <c r="I12" s="67"/>
      <c r="J12" s="28"/>
      <c r="K12" s="23" t="s">
        <v>179</v>
      </c>
      <c r="L12" s="25">
        <v>0</v>
      </c>
    </row>
    <row r="13" spans="1:13" ht="18.75" x14ac:dyDescent="0.3">
      <c r="A13" s="81"/>
      <c r="B13" s="86" t="s">
        <v>199</v>
      </c>
      <c r="C13" s="90">
        <f>'Base de Dados'!$O$23</f>
        <v>0.85742771684945163</v>
      </c>
      <c r="D13" s="74"/>
      <c r="E13" s="75"/>
      <c r="F13" s="28" t="str">
        <f>'Base de Dados'!U34</f>
        <v>Cruzeiro - Vitória</v>
      </c>
      <c r="G13" s="67" t="str">
        <f>'Base de Dados'!V34</f>
        <v>Empate</v>
      </c>
      <c r="H13" s="29">
        <f>'Base de Dados'!W34</f>
        <v>0.14415976145745002</v>
      </c>
      <c r="I13" s="67"/>
      <c r="J13" s="28">
        <v>3</v>
      </c>
      <c r="K13" s="28" t="s">
        <v>34</v>
      </c>
      <c r="L13" s="76"/>
    </row>
    <row r="14" spans="1:13" ht="19.5" thickBot="1" x14ac:dyDescent="0.35">
      <c r="A14" s="81"/>
      <c r="B14" s="88" t="s">
        <v>200</v>
      </c>
      <c r="C14" s="91" t="s">
        <v>34</v>
      </c>
      <c r="D14" s="70"/>
      <c r="E14" s="71"/>
      <c r="F14" s="34" t="s">
        <v>34</v>
      </c>
      <c r="G14" s="79" t="str">
        <f>'Base de Dados'!V35</f>
        <v>Derrota</v>
      </c>
      <c r="H14" s="35">
        <f>'Base de Dados'!W35</f>
        <v>0.318182175899417</v>
      </c>
      <c r="I14" s="67"/>
      <c r="J14" s="28"/>
      <c r="K14" s="34" t="s">
        <v>179</v>
      </c>
      <c r="L14" s="80">
        <v>0</v>
      </c>
    </row>
    <row r="15" spans="1:13" ht="19.5" thickBot="1" x14ac:dyDescent="0.35">
      <c r="A15" s="92"/>
      <c r="B15" s="93" t="s">
        <v>201</v>
      </c>
      <c r="C15" s="94" t="s">
        <v>34</v>
      </c>
      <c r="D15" s="74"/>
      <c r="E15" s="75"/>
      <c r="F15" s="28" t="s">
        <v>34</v>
      </c>
      <c r="G15" s="67" t="str">
        <f>'Base de Dados'!AB32</f>
        <v>Vitória -</v>
      </c>
      <c r="H15" s="76" t="str">
        <f>'Base de Dados'!AC32</f>
        <v>Chances</v>
      </c>
      <c r="I15" s="67"/>
      <c r="J15" s="28"/>
      <c r="K15" s="67"/>
      <c r="L15" s="76" t="s">
        <v>34</v>
      </c>
    </row>
    <row r="16" spans="1:13" ht="15.75" x14ac:dyDescent="0.25">
      <c r="B16" s="82"/>
      <c r="C16" s="83"/>
      <c r="D16" s="70"/>
      <c r="E16" s="71"/>
      <c r="F16" s="28" t="s">
        <v>34</v>
      </c>
      <c r="G16" s="67" t="str">
        <f>'Base de Dados'!AB33</f>
        <v xml:space="preserve">Vitória </v>
      </c>
      <c r="H16" s="29">
        <f>'Base de Dados'!AC33</f>
        <v>0.36024543915955504</v>
      </c>
      <c r="I16" s="67"/>
      <c r="J16" s="28"/>
      <c r="K16" s="23" t="s">
        <v>179</v>
      </c>
      <c r="L16" s="25">
        <v>0</v>
      </c>
    </row>
    <row r="17" spans="2:12" ht="27" thickBot="1" x14ac:dyDescent="0.45">
      <c r="B17" s="60" t="s">
        <v>202</v>
      </c>
      <c r="D17" s="74"/>
      <c r="E17" s="75"/>
      <c r="F17" s="28" t="str">
        <f>'Base de Dados'!AA34</f>
        <v>Vitória - São Paulo</v>
      </c>
      <c r="G17" s="67" t="str">
        <f>'Base de Dados'!AB34</f>
        <v>Empate</v>
      </c>
      <c r="H17" s="29">
        <f>'Base de Dados'!AC34</f>
        <v>0.16073121917589889</v>
      </c>
      <c r="I17" s="67"/>
      <c r="J17" s="28">
        <v>2</v>
      </c>
      <c r="K17" s="28" t="s">
        <v>34</v>
      </c>
      <c r="L17" s="76"/>
    </row>
    <row r="18" spans="2:12" ht="19.5" thickBot="1" x14ac:dyDescent="0.35">
      <c r="B18" s="95" t="s">
        <v>181</v>
      </c>
      <c r="C18" s="96">
        <v>1</v>
      </c>
      <c r="D18" s="70"/>
      <c r="E18" s="71"/>
      <c r="F18" s="28" t="s">
        <v>34</v>
      </c>
      <c r="G18" s="67" t="str">
        <f>'Base de Dados'!AB35</f>
        <v>Derrota</v>
      </c>
      <c r="H18" s="29">
        <f>'Base de Dados'!AC35</f>
        <v>0.47902334166454602</v>
      </c>
      <c r="I18" s="67"/>
      <c r="J18" s="28"/>
      <c r="K18" s="34" t="s">
        <v>179</v>
      </c>
      <c r="L18" s="80">
        <v>0</v>
      </c>
    </row>
    <row r="19" spans="2:12" ht="19.5" thickBot="1" x14ac:dyDescent="0.35">
      <c r="B19" s="97" t="s">
        <v>182</v>
      </c>
      <c r="C19" s="98">
        <v>1</v>
      </c>
      <c r="D19" s="74"/>
      <c r="E19" s="75"/>
      <c r="F19" s="23" t="s">
        <v>34</v>
      </c>
      <c r="G19" s="66" t="str">
        <f>$G$15</f>
        <v>Vitória -</v>
      </c>
      <c r="H19" s="25" t="str">
        <f>'Base de Dados'!AI32</f>
        <v>Chances</v>
      </c>
      <c r="I19" s="67"/>
      <c r="J19" s="28"/>
      <c r="K19" s="67"/>
      <c r="L19" s="76" t="s">
        <v>34</v>
      </c>
    </row>
    <row r="20" spans="2:12" ht="19.5" thickBot="1" x14ac:dyDescent="0.35">
      <c r="B20" s="97" t="s">
        <v>183</v>
      </c>
      <c r="C20" s="99">
        <v>1</v>
      </c>
      <c r="D20" s="70"/>
      <c r="E20" s="71"/>
      <c r="F20" s="28" t="s">
        <v>34</v>
      </c>
      <c r="G20" s="67" t="str">
        <f>'Base de Dados'!AH33</f>
        <v>Vitória</v>
      </c>
      <c r="H20" s="29">
        <f>'Base de Dados'!AI33</f>
        <v>0.52558605840292205</v>
      </c>
      <c r="I20" s="67"/>
      <c r="J20" s="28"/>
      <c r="K20" s="23" t="s">
        <v>184</v>
      </c>
      <c r="L20" s="25">
        <v>0</v>
      </c>
    </row>
    <row r="21" spans="2:12" ht="19.5" thickBot="1" x14ac:dyDescent="0.35">
      <c r="B21" s="97" t="s">
        <v>185</v>
      </c>
      <c r="C21" s="100">
        <v>1</v>
      </c>
      <c r="D21" s="74"/>
      <c r="E21" s="75"/>
      <c r="F21" s="28" t="str">
        <f>'Base de Dados'!AG34</f>
        <v>Vasco da Gama - Vitória</v>
      </c>
      <c r="G21" s="67" t="str">
        <f>'Base de Dados'!AH34</f>
        <v>Empate</v>
      </c>
      <c r="H21" s="29">
        <f>'Base de Dados'!AI34</f>
        <v>0.16092663526123108</v>
      </c>
      <c r="I21" s="67"/>
      <c r="J21" s="28">
        <v>1</v>
      </c>
      <c r="K21" s="28" t="s">
        <v>34</v>
      </c>
      <c r="L21" s="76"/>
    </row>
    <row r="22" spans="2:12" ht="19.5" thickBot="1" x14ac:dyDescent="0.35">
      <c r="B22" s="97" t="s">
        <v>186</v>
      </c>
      <c r="C22" s="101" t="s">
        <v>34</v>
      </c>
      <c r="D22" s="70"/>
      <c r="E22" s="71"/>
      <c r="F22" s="34" t="s">
        <v>34</v>
      </c>
      <c r="G22" s="79" t="str">
        <f>'Base de Dados'!AH35</f>
        <v>Derrota</v>
      </c>
      <c r="H22" s="35">
        <f>'Base de Dados'!AI35</f>
        <v>0.31348730633584687</v>
      </c>
      <c r="I22" s="67"/>
      <c r="J22" s="34"/>
      <c r="K22" s="34" t="s">
        <v>187</v>
      </c>
      <c r="L22" s="80">
        <v>0</v>
      </c>
    </row>
    <row r="23" spans="2:12" ht="19.5" thickBot="1" x14ac:dyDescent="0.35">
      <c r="B23" s="102" t="s">
        <v>188</v>
      </c>
      <c r="C23" s="103" t="s">
        <v>34</v>
      </c>
      <c r="D23" s="104"/>
      <c r="E23" s="105"/>
    </row>
  </sheetData>
  <conditionalFormatting sqref="E4:E23">
    <cfRule type="colorScale" priority="1">
      <colorScale>
        <cfvo type="min"/>
        <cfvo type="max"/>
        <color rgb="FFF8696B"/>
        <color rgb="FFFCFCFF"/>
      </colorScale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{79C248A0-2EA1-4132-A120-FD42B89AFFFD}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C248A0-2EA1-4132-A120-FD42B89AFF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8ED3-7B7C-449F-A8F0-2F3069803787}">
  <dimension ref="C3:BI144"/>
  <sheetViews>
    <sheetView showGridLines="0" tabSelected="1" topLeftCell="A15" zoomScale="70" zoomScaleNormal="70" workbookViewId="0"/>
  </sheetViews>
  <sheetFormatPr defaultRowHeight="15" x14ac:dyDescent="0.25"/>
  <cols>
    <col min="3" max="3" width="26.140625" customWidth="1"/>
    <col min="4" max="4" width="14.5703125" customWidth="1"/>
    <col min="6" max="6" width="19.5703125" customWidth="1"/>
    <col min="7" max="7" width="21.5703125" customWidth="1"/>
    <col min="9" max="9" width="24.5703125" customWidth="1"/>
    <col min="10" max="10" width="21.28515625" customWidth="1"/>
    <col min="12" max="12" width="22.28515625" customWidth="1"/>
    <col min="13" max="13" width="21" customWidth="1"/>
    <col min="15" max="15" width="29.5703125" customWidth="1"/>
    <col min="16" max="16" width="21" customWidth="1"/>
    <col min="17" max="17" width="9.5703125" customWidth="1"/>
    <col min="18" max="18" width="22.42578125" customWidth="1"/>
    <col min="19" max="19" width="21.7109375" bestFit="1" customWidth="1"/>
    <col min="21" max="21" width="24.85546875" customWidth="1"/>
    <col min="22" max="22" width="17.7109375" bestFit="1" customWidth="1"/>
    <col min="24" max="24" width="18.7109375" customWidth="1"/>
    <col min="25" max="25" width="21.42578125" customWidth="1"/>
    <col min="27" max="27" width="24.85546875" customWidth="1"/>
    <col min="28" max="28" width="19.42578125" customWidth="1"/>
    <col min="30" max="30" width="21.140625" customWidth="1"/>
    <col min="31" max="31" width="20.5703125" customWidth="1"/>
    <col min="33" max="33" width="29.7109375" customWidth="1"/>
    <col min="34" max="34" width="18.28515625" customWidth="1"/>
    <col min="36" max="36" width="19.7109375" customWidth="1"/>
    <col min="37" max="37" width="21.28515625" customWidth="1"/>
    <col min="39" max="39" width="23.5703125" customWidth="1"/>
    <col min="40" max="40" width="16" customWidth="1"/>
    <col min="42" max="42" width="20.28515625" customWidth="1"/>
    <col min="43" max="43" width="22.42578125" customWidth="1"/>
    <col min="45" max="45" width="24.140625" customWidth="1"/>
    <col min="46" max="46" width="17.7109375" bestFit="1" customWidth="1"/>
    <col min="48" max="48" width="20.85546875" customWidth="1"/>
    <col min="49" max="49" width="21.7109375" customWidth="1"/>
    <col min="51" max="51" width="24.5703125" customWidth="1"/>
    <col min="52" max="52" width="15.7109375" customWidth="1"/>
    <col min="54" max="54" width="17.42578125" customWidth="1"/>
    <col min="55" max="55" width="22.85546875" customWidth="1"/>
    <col min="57" max="57" width="22.5703125" customWidth="1"/>
    <col min="58" max="58" width="18.140625" customWidth="1"/>
    <col min="60" max="60" width="21.28515625" customWidth="1"/>
    <col min="61" max="61" width="22.85546875" customWidth="1"/>
  </cols>
  <sheetData>
    <row r="3" spans="3:15" ht="18.75" x14ac:dyDescent="0.3">
      <c r="C3" s="1" t="s">
        <v>0</v>
      </c>
    </row>
    <row r="4" spans="3:15" ht="18.75" x14ac:dyDescent="0.3">
      <c r="C4" s="1"/>
    </row>
    <row r="5" spans="3:15" ht="18.75" x14ac:dyDescent="0.3">
      <c r="C5" s="1"/>
    </row>
    <row r="6" spans="3:15" ht="15.75" thickBot="1" x14ac:dyDescent="0.3">
      <c r="C6" t="s">
        <v>1</v>
      </c>
      <c r="I6" t="s">
        <v>2</v>
      </c>
      <c r="M6" t="s">
        <v>3</v>
      </c>
    </row>
    <row r="7" spans="3:15" ht="15.75" thickBot="1" x14ac:dyDescent="0.3">
      <c r="C7" t="s">
        <v>4</v>
      </c>
      <c r="D7" t="s">
        <v>5</v>
      </c>
      <c r="E7" t="s">
        <v>6</v>
      </c>
      <c r="F7" t="s">
        <v>7</v>
      </c>
      <c r="G7" t="s">
        <v>8</v>
      </c>
      <c r="I7" s="2" t="s">
        <v>4</v>
      </c>
      <c r="J7" s="3" t="s">
        <v>5</v>
      </c>
      <c r="K7" s="4" t="s">
        <v>6</v>
      </c>
      <c r="M7" s="5" t="str">
        <f t="shared" ref="M7:M27" si="0">I7</f>
        <v>Equipe</v>
      </c>
      <c r="N7" s="6" t="s">
        <v>9</v>
      </c>
      <c r="O7" s="6" t="s">
        <v>10</v>
      </c>
    </row>
    <row r="8" spans="3:15" x14ac:dyDescent="0.25">
      <c r="C8" t="s">
        <v>11</v>
      </c>
      <c r="D8">
        <v>51</v>
      </c>
      <c r="E8">
        <v>53</v>
      </c>
      <c r="F8">
        <v>0</v>
      </c>
      <c r="G8">
        <v>38</v>
      </c>
      <c r="I8" s="7" t="str">
        <f t="shared" ref="I8:I27" si="1">C8</f>
        <v>Athletico Paranaense</v>
      </c>
      <c r="J8" s="8">
        <f>D8/G8</f>
        <v>1.3421052631578947</v>
      </c>
      <c r="K8" s="9">
        <f>E8/G8</f>
        <v>1.3947368421052631</v>
      </c>
      <c r="M8" s="10" t="str">
        <f t="shared" si="0"/>
        <v>Athletico Paranaense</v>
      </c>
      <c r="N8" s="11">
        <f t="shared" ref="N8:N19" si="2">J8/$J$28</f>
        <v>1.0169491525423728</v>
      </c>
      <c r="O8" s="11">
        <f t="shared" ref="O8:O19" si="3">K8/$K$28</f>
        <v>1.0568295114656032</v>
      </c>
    </row>
    <row r="9" spans="3:15" x14ac:dyDescent="0.25">
      <c r="C9" t="s">
        <v>12</v>
      </c>
      <c r="D9">
        <v>52</v>
      </c>
      <c r="E9">
        <v>45</v>
      </c>
      <c r="F9">
        <v>0</v>
      </c>
      <c r="G9">
        <v>38</v>
      </c>
      <c r="I9" s="12" t="str">
        <f t="shared" si="1"/>
        <v>Atl. Mineiro</v>
      </c>
      <c r="J9" s="11">
        <f>D9/G9</f>
        <v>1.368421052631579</v>
      </c>
      <c r="K9" s="13">
        <f t="shared" ref="K9:K27" si="4">E9/G9</f>
        <v>1.1842105263157894</v>
      </c>
      <c r="M9" s="14" t="str">
        <f t="shared" si="0"/>
        <v>Atl. Mineiro</v>
      </c>
      <c r="N9" s="11">
        <f t="shared" si="2"/>
        <v>1.036889332003988</v>
      </c>
      <c r="O9" s="11">
        <f t="shared" si="3"/>
        <v>0.8973080757726819</v>
      </c>
    </row>
    <row r="10" spans="3:15" x14ac:dyDescent="0.25">
      <c r="C10" t="s">
        <v>13</v>
      </c>
      <c r="D10">
        <v>48</v>
      </c>
      <c r="E10">
        <v>69</v>
      </c>
      <c r="F10">
        <v>0</v>
      </c>
      <c r="G10">
        <v>38</v>
      </c>
      <c r="I10" s="12" t="str">
        <f t="shared" si="1"/>
        <v>Atlético GO</v>
      </c>
      <c r="J10" s="11">
        <f t="shared" ref="J10:J26" si="5">D10/G10</f>
        <v>1.263157894736842</v>
      </c>
      <c r="K10" s="13">
        <f t="shared" si="4"/>
        <v>1.8157894736842106</v>
      </c>
      <c r="M10" s="14" t="str">
        <f t="shared" si="0"/>
        <v>Atlético GO</v>
      </c>
      <c r="N10" s="11">
        <f t="shared" si="2"/>
        <v>0.95712861415752737</v>
      </c>
      <c r="O10" s="11">
        <f t="shared" si="3"/>
        <v>1.3758723828514459</v>
      </c>
    </row>
    <row r="11" spans="3:15" x14ac:dyDescent="0.25">
      <c r="C11" t="s">
        <v>14</v>
      </c>
      <c r="D11">
        <v>51</v>
      </c>
      <c r="E11">
        <v>53</v>
      </c>
      <c r="F11">
        <v>0</v>
      </c>
      <c r="G11">
        <v>38</v>
      </c>
      <c r="I11" s="12" t="str">
        <f t="shared" si="1"/>
        <v>Bahía</v>
      </c>
      <c r="J11" s="11">
        <f t="shared" si="5"/>
        <v>1.3421052631578947</v>
      </c>
      <c r="K11" s="13">
        <f t="shared" si="4"/>
        <v>1.3947368421052631</v>
      </c>
      <c r="M11" s="14" t="str">
        <f t="shared" si="0"/>
        <v>Bahía</v>
      </c>
      <c r="N11" s="11">
        <f t="shared" si="2"/>
        <v>1.0169491525423728</v>
      </c>
      <c r="O11" s="11">
        <f t="shared" si="3"/>
        <v>1.0568295114656032</v>
      </c>
    </row>
    <row r="12" spans="3:15" x14ac:dyDescent="0.25">
      <c r="C12" t="s">
        <v>15</v>
      </c>
      <c r="D12">
        <v>58</v>
      </c>
      <c r="E12">
        <v>60</v>
      </c>
      <c r="F12">
        <v>0</v>
      </c>
      <c r="G12">
        <v>38</v>
      </c>
      <c r="I12" s="12" t="str">
        <f t="shared" si="1"/>
        <v>Botafogo</v>
      </c>
      <c r="J12" s="11">
        <f t="shared" si="5"/>
        <v>1.5263157894736843</v>
      </c>
      <c r="K12" s="13">
        <f t="shared" si="4"/>
        <v>1.5789473684210527</v>
      </c>
      <c r="M12" s="14" t="str">
        <f t="shared" si="0"/>
        <v>Botafogo</v>
      </c>
      <c r="N12" s="11">
        <f t="shared" si="2"/>
        <v>1.1565304087736792</v>
      </c>
      <c r="O12" s="11">
        <f t="shared" si="3"/>
        <v>1.1964107676969093</v>
      </c>
    </row>
    <row r="13" spans="3:15" x14ac:dyDescent="0.25">
      <c r="C13" t="s">
        <v>16</v>
      </c>
      <c r="D13">
        <v>47</v>
      </c>
      <c r="E13">
        <v>49</v>
      </c>
      <c r="F13">
        <v>0</v>
      </c>
      <c r="G13">
        <v>38</v>
      </c>
      <c r="I13" s="12" t="str">
        <f t="shared" si="1"/>
        <v>Corinthians</v>
      </c>
      <c r="J13" s="11">
        <f t="shared" si="5"/>
        <v>1.236842105263158</v>
      </c>
      <c r="K13" s="13">
        <f t="shared" si="4"/>
        <v>1.2894736842105263</v>
      </c>
      <c r="M13" s="14" t="str">
        <f t="shared" si="0"/>
        <v>Corinthians</v>
      </c>
      <c r="N13" s="11">
        <f t="shared" si="2"/>
        <v>0.9371884346959124</v>
      </c>
      <c r="O13" s="11">
        <f t="shared" si="3"/>
        <v>0.97706879361914267</v>
      </c>
    </row>
    <row r="14" spans="3:15" x14ac:dyDescent="0.25">
      <c r="C14" t="s">
        <v>17</v>
      </c>
      <c r="D14">
        <v>45</v>
      </c>
      <c r="E14">
        <v>55</v>
      </c>
      <c r="F14">
        <v>0</v>
      </c>
      <c r="G14">
        <v>38</v>
      </c>
      <c r="I14" s="12" t="str">
        <f t="shared" si="1"/>
        <v>Criciúma</v>
      </c>
      <c r="J14" s="11">
        <f t="shared" si="5"/>
        <v>1.1842105263157894</v>
      </c>
      <c r="K14" s="13">
        <f t="shared" si="4"/>
        <v>1.4473684210526316</v>
      </c>
      <c r="M14" s="14" t="str">
        <f t="shared" si="0"/>
        <v>Criciúma</v>
      </c>
      <c r="N14" s="11">
        <f t="shared" si="2"/>
        <v>0.8973080757726819</v>
      </c>
      <c r="O14" s="11">
        <f t="shared" si="3"/>
        <v>1.0967098703888336</v>
      </c>
    </row>
    <row r="15" spans="3:15" x14ac:dyDescent="0.25">
      <c r="C15" t="s">
        <v>18</v>
      </c>
      <c r="D15">
        <v>39</v>
      </c>
      <c r="E15">
        <v>49</v>
      </c>
      <c r="F15">
        <v>0</v>
      </c>
      <c r="G15">
        <v>38</v>
      </c>
      <c r="I15" s="12" t="str">
        <f t="shared" si="1"/>
        <v>Cruzeiro</v>
      </c>
      <c r="J15" s="11">
        <f t="shared" si="5"/>
        <v>1.0263157894736843</v>
      </c>
      <c r="K15" s="13">
        <f t="shared" si="4"/>
        <v>1.2894736842105263</v>
      </c>
      <c r="M15" s="14" t="str">
        <f t="shared" si="0"/>
        <v>Cruzeiro</v>
      </c>
      <c r="N15" s="11">
        <f t="shared" si="2"/>
        <v>0.77766699900299108</v>
      </c>
      <c r="O15" s="11">
        <f t="shared" si="3"/>
        <v>0.97706879361914267</v>
      </c>
    </row>
    <row r="16" spans="3:15" x14ac:dyDescent="0.25">
      <c r="C16" t="s">
        <v>19</v>
      </c>
      <c r="D16">
        <v>40</v>
      </c>
      <c r="E16">
        <v>53</v>
      </c>
      <c r="F16">
        <v>0</v>
      </c>
      <c r="G16">
        <v>38</v>
      </c>
      <c r="I16" s="12" t="str">
        <f t="shared" si="1"/>
        <v>Cuiabá</v>
      </c>
      <c r="J16" s="11">
        <f t="shared" si="5"/>
        <v>1.0526315789473684</v>
      </c>
      <c r="K16" s="13">
        <f t="shared" si="4"/>
        <v>1.3947368421052631</v>
      </c>
      <c r="M16" s="14" t="str">
        <f t="shared" si="0"/>
        <v>Cuiabá</v>
      </c>
      <c r="N16" s="11">
        <f t="shared" si="2"/>
        <v>0.79760717846460616</v>
      </c>
      <c r="O16" s="11">
        <f t="shared" si="3"/>
        <v>1.0568295114656032</v>
      </c>
    </row>
    <row r="17" spans="3:61" x14ac:dyDescent="0.25">
      <c r="C17" t="s">
        <v>20</v>
      </c>
      <c r="D17">
        <v>42</v>
      </c>
      <c r="E17">
        <v>33</v>
      </c>
      <c r="F17">
        <v>0</v>
      </c>
      <c r="G17">
        <v>38</v>
      </c>
      <c r="I17" s="12" t="str">
        <f t="shared" si="1"/>
        <v>EC Juventude</v>
      </c>
      <c r="J17" s="11">
        <f t="shared" si="5"/>
        <v>1.1052631578947369</v>
      </c>
      <c r="K17" s="13">
        <f t="shared" si="4"/>
        <v>0.86842105263157898</v>
      </c>
      <c r="M17" s="14" t="str">
        <f t="shared" si="0"/>
        <v>EC Juventude</v>
      </c>
      <c r="N17" s="11">
        <f t="shared" si="2"/>
        <v>0.83748753738783666</v>
      </c>
      <c r="O17" s="11">
        <f t="shared" si="3"/>
        <v>0.65802592223330014</v>
      </c>
    </row>
    <row r="18" spans="3:61" x14ac:dyDescent="0.25">
      <c r="C18" t="s">
        <v>21</v>
      </c>
      <c r="D18">
        <v>50</v>
      </c>
      <c r="E18">
        <v>42</v>
      </c>
      <c r="F18">
        <v>0</v>
      </c>
      <c r="G18">
        <v>38</v>
      </c>
      <c r="I18" s="12" t="str">
        <f t="shared" si="1"/>
        <v>Flamengo</v>
      </c>
      <c r="J18" s="11">
        <f t="shared" si="5"/>
        <v>1.3157894736842106</v>
      </c>
      <c r="K18" s="13">
        <f t="shared" si="4"/>
        <v>1.1052631578947369</v>
      </c>
      <c r="M18" s="14" t="str">
        <f t="shared" si="0"/>
        <v>Flamengo</v>
      </c>
      <c r="N18" s="11">
        <f t="shared" si="2"/>
        <v>0.99700897308075787</v>
      </c>
      <c r="O18" s="11">
        <f t="shared" si="3"/>
        <v>0.83748753738783666</v>
      </c>
    </row>
    <row r="19" spans="3:61" x14ac:dyDescent="0.25">
      <c r="C19" t="s">
        <v>22</v>
      </c>
      <c r="D19">
        <v>51</v>
      </c>
      <c r="E19">
        <v>57</v>
      </c>
      <c r="F19">
        <v>0</v>
      </c>
      <c r="G19">
        <v>38</v>
      </c>
      <c r="I19" s="12" t="str">
        <f t="shared" si="1"/>
        <v>Fluminense</v>
      </c>
      <c r="J19" s="11">
        <f t="shared" si="5"/>
        <v>1.3421052631578947</v>
      </c>
      <c r="K19" s="13">
        <f t="shared" si="4"/>
        <v>1.5</v>
      </c>
      <c r="M19" s="14" t="str">
        <f t="shared" si="0"/>
        <v>Fluminense</v>
      </c>
      <c r="N19" s="11">
        <f t="shared" si="2"/>
        <v>1.0169491525423728</v>
      </c>
      <c r="O19" s="11">
        <f t="shared" si="3"/>
        <v>1.1365902293120638</v>
      </c>
    </row>
    <row r="20" spans="3:61" x14ac:dyDescent="0.25">
      <c r="C20" t="s">
        <v>23</v>
      </c>
      <c r="D20">
        <v>41</v>
      </c>
      <c r="E20">
        <v>44</v>
      </c>
      <c r="F20">
        <v>0</v>
      </c>
      <c r="G20">
        <v>38</v>
      </c>
      <c r="I20" s="12" t="str">
        <f t="shared" si="1"/>
        <v>Fortaleza EC</v>
      </c>
      <c r="J20" s="11">
        <f t="shared" si="5"/>
        <v>1.0789473684210527</v>
      </c>
      <c r="K20" s="13">
        <f t="shared" si="4"/>
        <v>1.1578947368421053</v>
      </c>
      <c r="M20" s="14" t="str">
        <f t="shared" si="0"/>
        <v>Fortaleza EC</v>
      </c>
      <c r="N20" s="11">
        <f t="shared" ref="N20:N23" si="6">J20/$J$28</f>
        <v>0.81754735792622135</v>
      </c>
      <c r="O20" s="11">
        <f t="shared" ref="O20:O23" si="7">K20/$K$28</f>
        <v>0.87736789631106693</v>
      </c>
    </row>
    <row r="21" spans="3:61" x14ac:dyDescent="0.25">
      <c r="C21" t="s">
        <v>24</v>
      </c>
      <c r="D21">
        <v>61</v>
      </c>
      <c r="E21">
        <v>63</v>
      </c>
      <c r="F21">
        <v>0</v>
      </c>
      <c r="G21">
        <v>38</v>
      </c>
      <c r="I21" s="12" t="str">
        <f t="shared" si="1"/>
        <v>Grêmio</v>
      </c>
      <c r="J21" s="11">
        <f t="shared" si="5"/>
        <v>1.6052631578947369</v>
      </c>
      <c r="K21" s="13">
        <f t="shared" si="4"/>
        <v>1.6578947368421053</v>
      </c>
      <c r="M21" s="14" t="str">
        <f t="shared" si="0"/>
        <v>Grêmio</v>
      </c>
      <c r="N21" s="11">
        <f t="shared" si="6"/>
        <v>1.2163509471585245</v>
      </c>
      <c r="O21" s="11">
        <f t="shared" si="7"/>
        <v>1.2562313060817549</v>
      </c>
    </row>
    <row r="22" spans="3:61" x14ac:dyDescent="0.25">
      <c r="C22" t="s">
        <v>25</v>
      </c>
      <c r="D22">
        <v>64</v>
      </c>
      <c r="E22">
        <v>55</v>
      </c>
      <c r="F22">
        <v>0</v>
      </c>
      <c r="G22">
        <v>38</v>
      </c>
      <c r="I22" s="12" t="str">
        <f t="shared" si="1"/>
        <v>Internacional</v>
      </c>
      <c r="J22" s="11">
        <f t="shared" si="5"/>
        <v>1.6842105263157894</v>
      </c>
      <c r="K22" s="13">
        <f t="shared" si="4"/>
        <v>1.4473684210526316</v>
      </c>
      <c r="M22" s="14" t="str">
        <f t="shared" si="0"/>
        <v>Internacional</v>
      </c>
      <c r="N22" s="11">
        <f t="shared" si="6"/>
        <v>1.2761714855433699</v>
      </c>
      <c r="O22" s="11">
        <f t="shared" si="7"/>
        <v>1.0967098703888336</v>
      </c>
    </row>
    <row r="23" spans="3:61" x14ac:dyDescent="0.25">
      <c r="C23" t="s">
        <v>26</v>
      </c>
      <c r="D23">
        <v>64</v>
      </c>
      <c r="E23">
        <v>43</v>
      </c>
      <c r="F23">
        <v>0</v>
      </c>
      <c r="G23">
        <v>38</v>
      </c>
      <c r="I23" s="12" t="str">
        <f t="shared" si="1"/>
        <v>Palmeiras</v>
      </c>
      <c r="J23" s="11">
        <f>D23/G23</f>
        <v>1.6842105263157894</v>
      </c>
      <c r="K23" s="13">
        <f t="shared" si="4"/>
        <v>1.131578947368421</v>
      </c>
      <c r="M23" s="14" t="str">
        <f t="shared" si="0"/>
        <v>Palmeiras</v>
      </c>
      <c r="N23" s="11">
        <f t="shared" si="6"/>
        <v>1.2761714855433699</v>
      </c>
      <c r="O23" s="11">
        <f t="shared" si="7"/>
        <v>0.85742771684945163</v>
      </c>
    </row>
    <row r="24" spans="3:61" x14ac:dyDescent="0.25">
      <c r="C24" t="s">
        <v>27</v>
      </c>
      <c r="D24">
        <v>49</v>
      </c>
      <c r="E24">
        <v>45</v>
      </c>
      <c r="F24">
        <v>0</v>
      </c>
      <c r="G24">
        <v>38</v>
      </c>
      <c r="I24" s="12" t="str">
        <f t="shared" si="1"/>
        <v>RB Bragantino</v>
      </c>
      <c r="J24" s="11">
        <f>D24/G24</f>
        <v>1.2894736842105263</v>
      </c>
      <c r="K24" s="13">
        <f t="shared" si="4"/>
        <v>1.1842105263157894</v>
      </c>
      <c r="M24" s="14" t="str">
        <f t="shared" si="0"/>
        <v>RB Bragantino</v>
      </c>
      <c r="N24" s="11">
        <f>J24/$J$28</f>
        <v>0.97706879361914267</v>
      </c>
      <c r="O24" s="11">
        <f>K24/$K$28</f>
        <v>0.8973080757726819</v>
      </c>
    </row>
    <row r="25" spans="3:61" x14ac:dyDescent="0.25">
      <c r="C25" t="s">
        <v>28</v>
      </c>
      <c r="D25">
        <v>55</v>
      </c>
      <c r="E25">
        <v>38</v>
      </c>
      <c r="F25">
        <v>0</v>
      </c>
      <c r="G25">
        <v>38</v>
      </c>
      <c r="I25" s="12" t="str">
        <f t="shared" si="1"/>
        <v>São Paulo</v>
      </c>
      <c r="J25" s="11">
        <f t="shared" si="5"/>
        <v>1.4473684210526316</v>
      </c>
      <c r="K25" s="13">
        <f t="shared" si="4"/>
        <v>1</v>
      </c>
      <c r="M25" s="14" t="str">
        <f t="shared" si="0"/>
        <v>São Paulo</v>
      </c>
      <c r="N25" s="11">
        <f>J25/$J$28</f>
        <v>1.0967098703888336</v>
      </c>
      <c r="O25" s="11">
        <f>K25/$K$28</f>
        <v>0.75772681954137588</v>
      </c>
    </row>
    <row r="26" spans="3:61" x14ac:dyDescent="0.25">
      <c r="C26" t="s">
        <v>29</v>
      </c>
      <c r="D26">
        <v>41</v>
      </c>
      <c r="E26">
        <v>51</v>
      </c>
      <c r="F26">
        <v>0</v>
      </c>
      <c r="G26">
        <v>38</v>
      </c>
      <c r="I26" s="12" t="str">
        <f t="shared" si="1"/>
        <v>Vasco da Gama</v>
      </c>
      <c r="J26" s="11">
        <f t="shared" si="5"/>
        <v>1.0789473684210527</v>
      </c>
      <c r="K26" s="13">
        <f t="shared" si="4"/>
        <v>1.3421052631578947</v>
      </c>
      <c r="M26" s="14" t="str">
        <f t="shared" si="0"/>
        <v>Vasco da Gama</v>
      </c>
      <c r="N26" s="11">
        <f>J26/$J$28</f>
        <v>0.81754735792622135</v>
      </c>
      <c r="O26" s="11">
        <f>K26/$K$28</f>
        <v>1.0169491525423728</v>
      </c>
    </row>
    <row r="27" spans="3:61" ht="15.75" thickBot="1" x14ac:dyDescent="0.3">
      <c r="C27" t="s">
        <v>30</v>
      </c>
      <c r="D27">
        <v>54</v>
      </c>
      <c r="E27">
        <v>46</v>
      </c>
      <c r="F27">
        <v>0</v>
      </c>
      <c r="G27">
        <v>38</v>
      </c>
      <c r="I27" s="12" t="str">
        <f t="shared" si="1"/>
        <v>Vitória</v>
      </c>
      <c r="J27" s="11">
        <f>D27/G27</f>
        <v>1.4210526315789473</v>
      </c>
      <c r="K27" s="13">
        <f t="shared" si="4"/>
        <v>1.2105263157894737</v>
      </c>
      <c r="M27" s="15" t="str">
        <f t="shared" si="0"/>
        <v>Vitória</v>
      </c>
      <c r="N27" s="11">
        <f>J27/$J$28</f>
        <v>1.0767696909272184</v>
      </c>
      <c r="O27" s="11">
        <f>K27/$K$28</f>
        <v>0.91724825523429709</v>
      </c>
    </row>
    <row r="28" spans="3:61" ht="15.75" thickBot="1" x14ac:dyDescent="0.3">
      <c r="C28" s="16" t="s">
        <v>31</v>
      </c>
      <c r="D28" s="17">
        <f>SUM(D8:D27)</f>
        <v>1003</v>
      </c>
      <c r="E28" s="17">
        <f>SUM(E8:E27)</f>
        <v>1003</v>
      </c>
      <c r="F28" s="17" t="s">
        <v>32</v>
      </c>
      <c r="G28" s="18">
        <f>SUM(G8:G27)</f>
        <v>760</v>
      </c>
      <c r="I28" s="19" t="s">
        <v>33</v>
      </c>
      <c r="J28" s="20">
        <f xml:space="preserve"> D28/G28</f>
        <v>1.3197368421052631</v>
      </c>
      <c r="K28" s="21">
        <f>E28/G28</f>
        <v>1.3197368421052631</v>
      </c>
      <c r="M28" s="22" t="s">
        <v>34</v>
      </c>
      <c r="N28" s="20" t="s">
        <v>34</v>
      </c>
      <c r="O28" s="21" t="s">
        <v>34</v>
      </c>
    </row>
    <row r="30" spans="3:61" x14ac:dyDescent="0.25">
      <c r="BE30" t="s">
        <v>34</v>
      </c>
    </row>
    <row r="31" spans="3:61" ht="15.75" thickBot="1" x14ac:dyDescent="0.3">
      <c r="C31" t="s">
        <v>45</v>
      </c>
      <c r="I31" t="s">
        <v>46</v>
      </c>
      <c r="O31" t="s">
        <v>47</v>
      </c>
      <c r="U31" t="s">
        <v>48</v>
      </c>
      <c r="AA31" t="s">
        <v>49</v>
      </c>
      <c r="AG31" t="s">
        <v>50</v>
      </c>
      <c r="AM31" t="s">
        <v>51</v>
      </c>
      <c r="AS31" t="s">
        <v>52</v>
      </c>
      <c r="AY31" t="s">
        <v>53</v>
      </c>
      <c r="BE31" t="s">
        <v>54</v>
      </c>
    </row>
    <row r="32" spans="3:61" ht="21.75" thickBot="1" x14ac:dyDescent="0.4">
      <c r="C32" s="23"/>
      <c r="D32" s="24" t="s">
        <v>84</v>
      </c>
      <c r="E32" s="25" t="s">
        <v>35</v>
      </c>
      <c r="F32" s="26" t="s">
        <v>36</v>
      </c>
      <c r="G32" s="27" t="s">
        <v>37</v>
      </c>
      <c r="I32" s="23"/>
      <c r="J32" s="24" t="s">
        <v>84</v>
      </c>
      <c r="K32" s="25" t="s">
        <v>38</v>
      </c>
      <c r="L32" s="26" t="s">
        <v>36</v>
      </c>
      <c r="M32" s="27" t="s">
        <v>37</v>
      </c>
      <c r="O32" s="23"/>
      <c r="P32" s="24" t="s">
        <v>84</v>
      </c>
      <c r="Q32" s="25" t="s">
        <v>38</v>
      </c>
      <c r="R32" s="26" t="s">
        <v>36</v>
      </c>
      <c r="S32" s="27" t="s">
        <v>37</v>
      </c>
      <c r="U32" s="23"/>
      <c r="V32" s="24" t="s">
        <v>84</v>
      </c>
      <c r="W32" s="25" t="s">
        <v>38</v>
      </c>
      <c r="X32" s="26" t="s">
        <v>36</v>
      </c>
      <c r="Y32" s="27" t="s">
        <v>37</v>
      </c>
      <c r="AA32" s="23"/>
      <c r="AB32" s="24" t="s">
        <v>84</v>
      </c>
      <c r="AC32" s="25" t="s">
        <v>38</v>
      </c>
      <c r="AD32" s="26" t="s">
        <v>36</v>
      </c>
      <c r="AE32" s="27" t="s">
        <v>37</v>
      </c>
      <c r="AG32" s="23"/>
      <c r="AH32" s="24" t="s">
        <v>84</v>
      </c>
      <c r="AI32" s="25" t="s">
        <v>38</v>
      </c>
      <c r="AJ32" s="26" t="s">
        <v>36</v>
      </c>
      <c r="AK32" s="27" t="s">
        <v>37</v>
      </c>
      <c r="AM32" s="23"/>
      <c r="AN32" s="24" t="s">
        <v>84</v>
      </c>
      <c r="AO32" s="25" t="s">
        <v>38</v>
      </c>
      <c r="AP32" s="26" t="s">
        <v>36</v>
      </c>
      <c r="AQ32" s="27" t="s">
        <v>37</v>
      </c>
      <c r="AS32" s="23"/>
      <c r="AT32" s="24" t="s">
        <v>84</v>
      </c>
      <c r="AU32" s="25" t="s">
        <v>38</v>
      </c>
      <c r="AV32" s="26" t="s">
        <v>36</v>
      </c>
      <c r="AW32" s="27" t="s">
        <v>37</v>
      </c>
      <c r="AY32" s="23"/>
      <c r="AZ32" s="24" t="s">
        <v>84</v>
      </c>
      <c r="BA32" s="25" t="s">
        <v>38</v>
      </c>
      <c r="BB32" s="26" t="s">
        <v>36</v>
      </c>
      <c r="BC32" s="27" t="s">
        <v>37</v>
      </c>
      <c r="BE32" s="23"/>
      <c r="BF32" s="24" t="s">
        <v>84</v>
      </c>
      <c r="BG32" s="25" t="s">
        <v>38</v>
      </c>
      <c r="BH32" s="26" t="s">
        <v>36</v>
      </c>
      <c r="BI32" s="27" t="s">
        <v>37</v>
      </c>
    </row>
    <row r="33" spans="3:61" ht="21" x14ac:dyDescent="0.35">
      <c r="C33" s="28"/>
      <c r="D33" s="28" t="s">
        <v>30</v>
      </c>
      <c r="E33" s="29">
        <f>SUM(C49:C57)</f>
        <v>0.32607895050335239</v>
      </c>
      <c r="F33" s="30" t="s">
        <v>30</v>
      </c>
      <c r="G33" s="31">
        <f>N27*O23*J28</f>
        <v>1.2184499134176419</v>
      </c>
      <c r="I33" s="28"/>
      <c r="J33" s="28" t="s">
        <v>89</v>
      </c>
      <c r="K33" s="29">
        <f>SUM(J49:J57)</f>
        <v>0.54089593657808277</v>
      </c>
      <c r="L33" s="30" t="s">
        <v>19</v>
      </c>
      <c r="M33" s="31">
        <f>N16*O27*J28</f>
        <v>0.96552447919399698</v>
      </c>
      <c r="O33" s="28"/>
      <c r="P33" s="28" t="s">
        <v>30</v>
      </c>
      <c r="Q33" s="29">
        <f>SUM(O49:O57)</f>
        <v>0.44739434499551534</v>
      </c>
      <c r="R33" s="30" t="s">
        <v>30</v>
      </c>
      <c r="S33" s="31">
        <f>N27*O11*J28</f>
        <v>1.5018103583984888</v>
      </c>
      <c r="U33" s="28"/>
      <c r="V33" s="28" t="s">
        <v>30</v>
      </c>
      <c r="W33" s="29">
        <f>SUM(V49:V57)</f>
        <v>0.53765806264313298</v>
      </c>
      <c r="X33" s="30" t="s">
        <v>90</v>
      </c>
      <c r="Y33" s="31">
        <f>N15*O27*J28</f>
        <v>0.94138636721414704</v>
      </c>
      <c r="AA33" s="28"/>
      <c r="AB33" s="28" t="s">
        <v>89</v>
      </c>
      <c r="AC33" s="29">
        <f>SUM(AA49:AA57)</f>
        <v>0.36024543915955504</v>
      </c>
      <c r="AD33" s="30" t="s">
        <v>30</v>
      </c>
      <c r="AE33" s="31">
        <f>N27*O25*J28</f>
        <v>1.0767696909272184</v>
      </c>
      <c r="AG33" s="28"/>
      <c r="AH33" s="28" t="s">
        <v>30</v>
      </c>
      <c r="AI33" s="29">
        <f>SUM(AH49:AH57)</f>
        <v>0.52558605840292205</v>
      </c>
      <c r="AJ33" s="30" t="s">
        <v>29</v>
      </c>
      <c r="AK33" s="31">
        <f>N26*O27*J28</f>
        <v>0.98966259117384681</v>
      </c>
      <c r="AM33" s="28"/>
      <c r="AN33" s="28" t="s">
        <v>30</v>
      </c>
      <c r="AO33" s="29">
        <f>SUM(AM49:AM57)</f>
        <v>0.49970986124121808</v>
      </c>
      <c r="AP33" s="30" t="s">
        <v>30</v>
      </c>
      <c r="AQ33" s="31">
        <f>N27*O10*J28</f>
        <v>1.9551870703678442</v>
      </c>
      <c r="AS33" s="28"/>
      <c r="AT33" s="28" t="s">
        <v>30</v>
      </c>
      <c r="AU33" s="29">
        <f>SUM(AT49:AT57)</f>
        <v>0.42752290985094388</v>
      </c>
      <c r="AV33" s="30" t="s">
        <v>20</v>
      </c>
      <c r="AW33" s="31">
        <f>N17*O27*J28</f>
        <v>1.0138007031536969</v>
      </c>
      <c r="AY33" s="28"/>
      <c r="AZ33" s="28" t="s">
        <v>30</v>
      </c>
      <c r="BA33" s="29">
        <f>SUM(AY49:AY57)</f>
        <v>0.3641197773521489</v>
      </c>
      <c r="BB33" s="30" t="s">
        <v>30</v>
      </c>
      <c r="BC33" s="31">
        <f>N27*O22*J28</f>
        <v>1.5584824473946584</v>
      </c>
      <c r="BE33" s="28"/>
      <c r="BF33" s="28" t="s">
        <v>30</v>
      </c>
      <c r="BG33" s="29">
        <f>SUM(BF49:BF57)</f>
        <v>0.35114687372162939</v>
      </c>
      <c r="BH33" s="30" t="s">
        <v>30</v>
      </c>
      <c r="BI33" s="31">
        <f>N18*O11*J28</f>
        <v>1.3905651466652678</v>
      </c>
    </row>
    <row r="34" spans="3:61" ht="21.75" thickBot="1" x14ac:dyDescent="0.4">
      <c r="C34" s="28" t="s">
        <v>83</v>
      </c>
      <c r="D34" s="28" t="s">
        <v>39</v>
      </c>
      <c r="E34" s="29">
        <f>1-E33-E35</f>
        <v>0.21841245230755574</v>
      </c>
      <c r="F34" s="32" t="s">
        <v>26</v>
      </c>
      <c r="G34" s="33">
        <f>N23*O27*J28</f>
        <v>1.5448391667103951</v>
      </c>
      <c r="I34" s="28" t="s">
        <v>88</v>
      </c>
      <c r="J34" s="28" t="s">
        <v>39</v>
      </c>
      <c r="K34" s="29">
        <f>1-K33-K35</f>
        <v>0.16371862489249572</v>
      </c>
      <c r="L34" s="32" t="s">
        <v>30</v>
      </c>
      <c r="M34" s="33">
        <f>N27*O16*J28</f>
        <v>1.5018103583984888</v>
      </c>
      <c r="O34" s="28" t="s">
        <v>40</v>
      </c>
      <c r="P34" s="28" t="s">
        <v>39</v>
      </c>
      <c r="Q34" s="29">
        <f>1-Q33-Q35</f>
        <v>0.21418584611196884</v>
      </c>
      <c r="R34" s="32" t="s">
        <v>14</v>
      </c>
      <c r="S34" s="33">
        <f>N11*O27*J28</f>
        <v>1.231043710972346</v>
      </c>
      <c r="U34" s="28" t="s">
        <v>91</v>
      </c>
      <c r="V34" s="28" t="s">
        <v>39</v>
      </c>
      <c r="W34" s="29">
        <f>1-W33-W35</f>
        <v>0.14415976145745002</v>
      </c>
      <c r="X34" s="32" t="s">
        <v>30</v>
      </c>
      <c r="Y34" s="33">
        <f>N27*O15*J28</f>
        <v>1.3884661804061502</v>
      </c>
      <c r="AA34" s="28" t="s">
        <v>85</v>
      </c>
      <c r="AB34" s="28" t="s">
        <v>39</v>
      </c>
      <c r="AC34" s="29">
        <f>1-AC33-AC35</f>
        <v>0.16073121917589889</v>
      </c>
      <c r="AD34" s="32" t="s">
        <v>28</v>
      </c>
      <c r="AE34" s="33">
        <f>N25*O27*J28</f>
        <v>1.327596158891746</v>
      </c>
      <c r="AG34" s="28" t="s">
        <v>107</v>
      </c>
      <c r="AH34" s="28" t="s">
        <v>39</v>
      </c>
      <c r="AI34" s="29">
        <f>1-AI33-AI35</f>
        <v>0.16092663526123108</v>
      </c>
      <c r="AJ34" s="32" t="s">
        <v>30</v>
      </c>
      <c r="AK34" s="33">
        <f>N27*O26*J28</f>
        <v>1.4451382694023192</v>
      </c>
      <c r="AM34" s="28" t="s">
        <v>106</v>
      </c>
      <c r="AN34" s="28" t="s">
        <v>39</v>
      </c>
      <c r="AO34" s="29">
        <f>1-AO33-AO35</f>
        <v>0.26671675504625403</v>
      </c>
      <c r="AP34" s="32" t="s">
        <v>13</v>
      </c>
      <c r="AQ34" s="33">
        <f>N10*O27*J28</f>
        <v>1.1586293750327963</v>
      </c>
      <c r="AS34" s="28" t="s">
        <v>109</v>
      </c>
      <c r="AT34" s="28" t="s">
        <v>39</v>
      </c>
      <c r="AU34" s="29">
        <f>1-AU33-AU35</f>
        <v>9.7806847466616886E-2</v>
      </c>
      <c r="AV34" s="32" t="s">
        <v>30</v>
      </c>
      <c r="AW34" s="33">
        <f>N27*O17*J28</f>
        <v>0.93508946843679497</v>
      </c>
      <c r="AY34" s="28" t="s">
        <v>102</v>
      </c>
      <c r="AZ34" s="28" t="s">
        <v>39</v>
      </c>
      <c r="BA34" s="29">
        <f>1-BA33-BA35</f>
        <v>0.27636384184417806</v>
      </c>
      <c r="BB34" s="32" t="s">
        <v>25</v>
      </c>
      <c r="BC34" s="33">
        <f>N22*O27*J28</f>
        <v>1.5448391667103951</v>
      </c>
      <c r="BE34" s="28" t="s">
        <v>103</v>
      </c>
      <c r="BF34" s="28" t="s">
        <v>39</v>
      </c>
      <c r="BG34" s="29">
        <f>1-BG33-BG35</f>
        <v>0.17823971960300861</v>
      </c>
      <c r="BH34" s="32" t="s">
        <v>12</v>
      </c>
      <c r="BI34" s="33">
        <f>N11*O18*J28</f>
        <v>1.1239964317573596</v>
      </c>
    </row>
    <row r="35" spans="3:61" ht="16.5" thickBot="1" x14ac:dyDescent="0.3">
      <c r="C35" s="34"/>
      <c r="D35" s="34" t="s">
        <v>41</v>
      </c>
      <c r="E35" s="35">
        <f>SUM(D49:D57)</f>
        <v>0.45550859718909192</v>
      </c>
      <c r="F35" s="12"/>
      <c r="G35" s="36"/>
      <c r="I35" s="34"/>
      <c r="J35" s="34" t="s">
        <v>41</v>
      </c>
      <c r="K35" s="35">
        <f>SUM(I49:I57)</f>
        <v>0.29538543852942151</v>
      </c>
      <c r="L35" s="12"/>
      <c r="M35" s="36"/>
      <c r="O35" s="34"/>
      <c r="P35" s="34" t="s">
        <v>41</v>
      </c>
      <c r="Q35" s="35">
        <f>SUM(P49:P57)</f>
        <v>0.33841980889251583</v>
      </c>
      <c r="R35" s="12"/>
      <c r="S35" s="36"/>
      <c r="U35" s="34"/>
      <c r="V35" s="34" t="s">
        <v>41</v>
      </c>
      <c r="W35" s="35">
        <f>SUM(U49:U57)</f>
        <v>0.318182175899417</v>
      </c>
      <c r="X35" s="12"/>
      <c r="Y35" s="36"/>
      <c r="AA35" s="34"/>
      <c r="AB35" s="34" t="s">
        <v>41</v>
      </c>
      <c r="AC35" s="35">
        <f>SUM(AB49:AB57)</f>
        <v>0.47902334166454602</v>
      </c>
      <c r="AD35" s="12"/>
      <c r="AE35" s="36"/>
      <c r="AG35" s="34"/>
      <c r="AH35" s="34" t="s">
        <v>41</v>
      </c>
      <c r="AI35" s="35">
        <f>SUM(AG49:AG57)</f>
        <v>0.31348730633584687</v>
      </c>
      <c r="AJ35" s="12"/>
      <c r="AK35" s="36"/>
      <c r="AM35" s="34"/>
      <c r="AN35" s="34" t="s">
        <v>41</v>
      </c>
      <c r="AO35" s="35">
        <f>SUM(AN49:AN57)</f>
        <v>0.23357338371252787</v>
      </c>
      <c r="AP35" s="12"/>
      <c r="AQ35" s="36"/>
      <c r="AS35" s="34"/>
      <c r="AT35" s="34" t="s">
        <v>41</v>
      </c>
      <c r="AU35" s="35">
        <f>SUM(AS49:AS57)</f>
        <v>0.47467024268243924</v>
      </c>
      <c r="AV35" s="12"/>
      <c r="AW35" s="36"/>
      <c r="AY35" s="34"/>
      <c r="AZ35" s="34" t="s">
        <v>41</v>
      </c>
      <c r="BA35" s="35">
        <f>SUM(AZ49:AZ57)</f>
        <v>0.35951638080367299</v>
      </c>
      <c r="BB35" s="12"/>
      <c r="BC35" s="36"/>
      <c r="BE35" s="34"/>
      <c r="BF35" s="34" t="s">
        <v>41</v>
      </c>
      <c r="BG35" s="35">
        <f>SUM(BE49:BE57)</f>
        <v>0.47061340667536194</v>
      </c>
      <c r="BH35" s="12"/>
      <c r="BI35" s="36"/>
    </row>
    <row r="36" spans="3:61" ht="21.75" thickBot="1" x14ac:dyDescent="0.4">
      <c r="C36" s="37" t="s">
        <v>83</v>
      </c>
      <c r="D36" s="38"/>
      <c r="E36" s="38"/>
      <c r="F36" s="38"/>
      <c r="G36" s="39"/>
      <c r="I36" s="37" t="s">
        <v>88</v>
      </c>
      <c r="J36" s="38"/>
      <c r="K36" s="38"/>
      <c r="L36" s="38"/>
      <c r="M36" s="39"/>
      <c r="O36" s="37" t="s">
        <v>40</v>
      </c>
      <c r="P36" s="38"/>
      <c r="Q36" s="38"/>
      <c r="R36" s="38"/>
      <c r="S36" s="39"/>
      <c r="U36" s="37" t="s">
        <v>91</v>
      </c>
      <c r="V36" s="38"/>
      <c r="W36" s="38"/>
      <c r="X36" s="38"/>
      <c r="Y36" s="39"/>
      <c r="AA36" s="37" t="s">
        <v>85</v>
      </c>
      <c r="AB36" s="38"/>
      <c r="AC36" s="38"/>
      <c r="AD36" s="38"/>
      <c r="AE36" s="39"/>
      <c r="AG36" s="37" t="s">
        <v>107</v>
      </c>
      <c r="AH36" s="38"/>
      <c r="AI36" s="38"/>
      <c r="AJ36" s="38"/>
      <c r="AK36" s="39"/>
      <c r="AM36" s="37" t="s">
        <v>106</v>
      </c>
      <c r="AN36" s="38"/>
      <c r="AO36" s="38"/>
      <c r="AP36" s="38"/>
      <c r="AQ36" s="39"/>
      <c r="AS36" s="37" t="s">
        <v>109</v>
      </c>
      <c r="AT36" s="38"/>
      <c r="AU36" s="38"/>
      <c r="AV36" s="38"/>
      <c r="AW36" s="39"/>
      <c r="AY36" s="37" t="s">
        <v>102</v>
      </c>
      <c r="AZ36" s="38"/>
      <c r="BA36" s="38"/>
      <c r="BB36" s="38"/>
      <c r="BC36" s="39"/>
      <c r="BE36" s="37" t="s">
        <v>103</v>
      </c>
      <c r="BF36" s="38"/>
      <c r="BG36" s="38"/>
      <c r="BH36" s="38"/>
      <c r="BI36" s="39"/>
    </row>
    <row r="37" spans="3:61" x14ac:dyDescent="0.25">
      <c r="C37" s="40" t="s">
        <v>42</v>
      </c>
      <c r="D37" s="41" t="s">
        <v>43</v>
      </c>
      <c r="E37" s="41"/>
      <c r="F37" s="41" t="s">
        <v>42</v>
      </c>
      <c r="G37" s="42" t="s">
        <v>43</v>
      </c>
      <c r="I37" s="40" t="s">
        <v>42</v>
      </c>
      <c r="J37" s="41" t="s">
        <v>43</v>
      </c>
      <c r="K37" s="41"/>
      <c r="L37" s="41" t="s">
        <v>42</v>
      </c>
      <c r="M37" s="42" t="s">
        <v>43</v>
      </c>
      <c r="O37" s="40" t="s">
        <v>42</v>
      </c>
      <c r="P37" s="41" t="s">
        <v>43</v>
      </c>
      <c r="Q37" s="41"/>
      <c r="R37" s="41" t="s">
        <v>42</v>
      </c>
      <c r="S37" s="42" t="s">
        <v>43</v>
      </c>
      <c r="U37" s="40" t="s">
        <v>42</v>
      </c>
      <c r="V37" s="41" t="s">
        <v>43</v>
      </c>
      <c r="W37" s="41"/>
      <c r="X37" s="41" t="s">
        <v>42</v>
      </c>
      <c r="Y37" s="42" t="s">
        <v>43</v>
      </c>
      <c r="AA37" s="40" t="s">
        <v>42</v>
      </c>
      <c r="AB37" s="41" t="s">
        <v>43</v>
      </c>
      <c r="AC37" s="41"/>
      <c r="AD37" s="41" t="s">
        <v>42</v>
      </c>
      <c r="AE37" s="42" t="s">
        <v>43</v>
      </c>
      <c r="AG37" s="40" t="s">
        <v>42</v>
      </c>
      <c r="AH37" s="41" t="s">
        <v>43</v>
      </c>
      <c r="AI37" s="41"/>
      <c r="AJ37" s="41" t="s">
        <v>42</v>
      </c>
      <c r="AK37" s="42" t="s">
        <v>43</v>
      </c>
      <c r="AM37" s="40" t="s">
        <v>42</v>
      </c>
      <c r="AN37" s="41" t="s">
        <v>43</v>
      </c>
      <c r="AO37" s="41"/>
      <c r="AP37" s="41" t="s">
        <v>42</v>
      </c>
      <c r="AQ37" s="42" t="s">
        <v>43</v>
      </c>
      <c r="AS37" s="40" t="s">
        <v>42</v>
      </c>
      <c r="AT37" s="41" t="s">
        <v>43</v>
      </c>
      <c r="AU37" s="41"/>
      <c r="AV37" s="41" t="s">
        <v>42</v>
      </c>
      <c r="AW37" s="42" t="s">
        <v>43</v>
      </c>
      <c r="AY37" s="40" t="s">
        <v>42</v>
      </c>
      <c r="AZ37" s="41" t="s">
        <v>43</v>
      </c>
      <c r="BA37" s="41"/>
      <c r="BB37" s="41" t="s">
        <v>42</v>
      </c>
      <c r="BC37" s="42" t="s">
        <v>43</v>
      </c>
      <c r="BE37" s="40" t="s">
        <v>42</v>
      </c>
      <c r="BF37" s="41" t="s">
        <v>43</v>
      </c>
      <c r="BG37" s="41"/>
      <c r="BH37" s="41" t="s">
        <v>42</v>
      </c>
      <c r="BI37" s="42" t="s">
        <v>43</v>
      </c>
    </row>
    <row r="38" spans="3:61" x14ac:dyDescent="0.25">
      <c r="C38" s="43">
        <v>0</v>
      </c>
      <c r="D38" s="44">
        <f>_xlfn.POISSON.DIST(C38,$G$33,FALSE)</f>
        <v>0.29568815411266541</v>
      </c>
      <c r="E38" s="44"/>
      <c r="F38" s="44">
        <v>0</v>
      </c>
      <c r="G38" s="45">
        <f>_xlfn.POISSON.DIST(F38,$G$34,FALSE)</f>
        <v>0.21334618163192978</v>
      </c>
      <c r="I38" s="43">
        <v>0</v>
      </c>
      <c r="J38" s="44">
        <f>_xlfn.POISSON.DIST(I38,$M$33,FALSE)</f>
        <v>0.38078343436878109</v>
      </c>
      <c r="K38" s="44"/>
      <c r="L38" s="44">
        <v>0</v>
      </c>
      <c r="M38" s="45">
        <f>_xlfn.POISSON.DIST(L38,$M$34,FALSE)</f>
        <v>0.22272658001161841</v>
      </c>
      <c r="O38" s="43">
        <v>0</v>
      </c>
      <c r="P38" s="44">
        <f>_xlfn.POISSON.DIST(O38,$S$33,FALSE)</f>
        <v>0.22272658001161841</v>
      </c>
      <c r="Q38" s="44"/>
      <c r="R38" s="44">
        <v>0</v>
      </c>
      <c r="S38" s="45">
        <f>_xlfn.POISSON.DIST(R38,$S$34,FALSE)</f>
        <v>0.29198766785694202</v>
      </c>
      <c r="U38" s="43">
        <v>0</v>
      </c>
      <c r="V38" s="44">
        <f>_xlfn.POISSON.DIST(U38,$Y$33,FALSE)</f>
        <v>0.39008665695732242</v>
      </c>
      <c r="W38" s="44"/>
      <c r="X38" s="44">
        <v>0</v>
      </c>
      <c r="Y38" s="45">
        <f>_xlfn.POISSON.DIST(X38,$Y$34,FALSE)</f>
        <v>0.24945763435170848</v>
      </c>
      <c r="AA38" s="43">
        <v>0</v>
      </c>
      <c r="AB38" s="44">
        <f>_xlfn.POISSON.DIST(AA38,$AE$33,FALSE)</f>
        <v>0.34069429788400801</v>
      </c>
      <c r="AC38" s="44"/>
      <c r="AD38" s="44">
        <v>0</v>
      </c>
      <c r="AE38" s="45">
        <f>_xlfn.POISSON.DIST(AD38,$AE$34,FALSE)</f>
        <v>0.26511378735997859</v>
      </c>
      <c r="AG38" s="43">
        <v>0</v>
      </c>
      <c r="AH38" s="44">
        <f>_xlfn.POISSON.DIST(AG38,$AK$33,FALSE)</f>
        <v>0.3717020854305898</v>
      </c>
      <c r="AI38" s="44"/>
      <c r="AJ38" s="44">
        <v>0</v>
      </c>
      <c r="AK38" s="45">
        <f>_xlfn.POISSON.DIST(AJ38,$AK$34,FALSE)</f>
        <v>0.23571348234020237</v>
      </c>
      <c r="AM38" s="43">
        <v>0</v>
      </c>
      <c r="AN38" s="44">
        <f>_xlfn.POISSON.DIST(AM38,$AQ$33,FALSE)</f>
        <v>0.14153799665229799</v>
      </c>
      <c r="AO38" s="44"/>
      <c r="AP38" s="44">
        <v>0</v>
      </c>
      <c r="AQ38" s="45">
        <f>_xlfn.POISSON.DIST(AP38,$AQ$34,FALSE)</f>
        <v>0.31391614746314978</v>
      </c>
      <c r="AS38" s="43">
        <v>0</v>
      </c>
      <c r="AT38" s="44">
        <f>_xlfn.POISSON.DIST(AS38,$AW$33,FALSE)</f>
        <v>0.36283731865195035</v>
      </c>
      <c r="AU38" s="44"/>
      <c r="AV38" s="44">
        <v>0</v>
      </c>
      <c r="AW38" s="45">
        <f>_xlfn.POISSON.DIST(AV38,$AW$34,FALSE)</f>
        <v>0.39255074305902127</v>
      </c>
      <c r="AY38" s="43">
        <v>0</v>
      </c>
      <c r="AZ38" s="44">
        <f>_xlfn.POISSON.DIST(AY38,$BC$33,FALSE)</f>
        <v>0.21045520583364216</v>
      </c>
      <c r="BA38" s="44"/>
      <c r="BB38" s="44">
        <v>0</v>
      </c>
      <c r="BC38" s="45">
        <f>_xlfn.POISSON.DIST(BB38,$BC$34,FALSE)</f>
        <v>0.21334618163192978</v>
      </c>
      <c r="BE38" s="43">
        <v>0</v>
      </c>
      <c r="BF38" s="44">
        <f>_xlfn.POISSON.DIST(BE38,$BI$33,FALSE)</f>
        <v>0.24893458032253757</v>
      </c>
      <c r="BG38" s="44"/>
      <c r="BH38" s="44">
        <v>0</v>
      </c>
      <c r="BI38" s="45">
        <f>_xlfn.POISSON.DIST(BH38,$BI$34,FALSE)</f>
        <v>0.32497844180592844</v>
      </c>
    </row>
    <row r="39" spans="3:61" x14ac:dyDescent="0.25">
      <c r="C39" s="43">
        <v>1</v>
      </c>
      <c r="D39" s="44">
        <f t="shared" ref="D39:D46" si="8">_xlfn.POISSON.DIST(C39,$G$33,FALSE)</f>
        <v>0.36028120577719946</v>
      </c>
      <c r="E39" s="44"/>
      <c r="F39" s="44">
        <v>1</v>
      </c>
      <c r="G39" s="45">
        <f t="shared" ref="G39:G46" si="9">_xlfn.POISSON.DIST(F39,$G$34,FALSE)</f>
        <v>0.32958553745311503</v>
      </c>
      <c r="I39" s="43">
        <v>1</v>
      </c>
      <c r="J39" s="44">
        <f t="shared" ref="J39:J45" si="10">_xlfn.POISSON.DIST(I39,$M$33,FALSE)</f>
        <v>0.36765572715461886</v>
      </c>
      <c r="K39" s="44"/>
      <c r="L39" s="44">
        <v>1</v>
      </c>
      <c r="M39" s="45">
        <f t="shared" ref="M39:M45" si="11">_xlfn.POISSON.DIST(L39,$M$34,FALSE)</f>
        <v>0.33449308495211832</v>
      </c>
      <c r="O39" s="43">
        <v>1</v>
      </c>
      <c r="P39" s="44">
        <f t="shared" ref="P39:P44" si="12">_xlfn.POISSON.DIST(O39,$S$33,FALSE)</f>
        <v>0.33449308495211832</v>
      </c>
      <c r="Q39" s="44"/>
      <c r="R39" s="44">
        <v>1</v>
      </c>
      <c r="S39" s="45">
        <f t="shared" ref="S39:S44" si="13">_xlfn.POISSON.DIST(R39,$S$34,FALSE)</f>
        <v>0.3594495821967707</v>
      </c>
      <c r="U39" s="43">
        <v>1</v>
      </c>
      <c r="V39" s="44">
        <f t="shared" ref="V39:V45" si="14">_xlfn.POISSON.DIST(U39,$Y$33,FALSE)</f>
        <v>0.36722226089176491</v>
      </c>
      <c r="W39" s="44"/>
      <c r="X39" s="44">
        <v>1</v>
      </c>
      <c r="Y39" s="45">
        <f t="shared" ref="Y39:Y45" si="15">_xlfn.POISSON.DIST(X39,$Y$34,FALSE)</f>
        <v>0.34636348874147066</v>
      </c>
      <c r="AA39" s="43">
        <v>1</v>
      </c>
      <c r="AB39" s="44">
        <f t="shared" ref="AB39:AB45" si="16">_xlfn.POISSON.DIST(AA39,$AE$33,FALSE)</f>
        <v>0.36684929383322901</v>
      </c>
      <c r="AC39" s="44"/>
      <c r="AD39" s="44">
        <v>1</v>
      </c>
      <c r="AE39" s="45">
        <f t="shared" ref="AE39:AE45" si="17">_xlfn.POISSON.DIST(AD39,$AE$34,FALSE)</f>
        <v>0.35196404576835072</v>
      </c>
      <c r="AG39" s="43">
        <v>1</v>
      </c>
      <c r="AH39" s="44">
        <f t="shared" ref="AH39:AH44" si="18">_xlfn.POISSON.DIST(AG39,$AK$33,FALSE)</f>
        <v>0.36785964901196005</v>
      </c>
      <c r="AI39" s="44"/>
      <c r="AJ39" s="44">
        <v>1</v>
      </c>
      <c r="AK39" s="45">
        <f t="shared" ref="AK39:AK45" si="19">_xlfn.POISSON.DIST(AJ39,$AK$34,FALSE)</f>
        <v>0.34063857394391411</v>
      </c>
      <c r="AM39" s="43">
        <v>1</v>
      </c>
      <c r="AN39" s="44">
        <f t="shared" ref="AN39:AN45" si="20">_xlfn.POISSON.DIST(AM39,$AQ$33,FALSE)</f>
        <v>0.27673326102034024</v>
      </c>
      <c r="AO39" s="44"/>
      <c r="AP39" s="44">
        <v>1</v>
      </c>
      <c r="AQ39" s="45">
        <f t="shared" ref="AQ39:AQ45" si="21">_xlfn.POISSON.DIST(AP39,$AQ$34,FALSE)</f>
        <v>0.36371246974793237</v>
      </c>
      <c r="AS39" s="43">
        <v>1</v>
      </c>
      <c r="AT39" s="44">
        <f t="shared" ref="AT39:AT44" si="22">_xlfn.POISSON.DIST(AS39,$AW$33,FALSE)</f>
        <v>0.36784472877974922</v>
      </c>
      <c r="AU39" s="44"/>
      <c r="AV39" s="44">
        <v>1</v>
      </c>
      <c r="AW39" s="45">
        <f t="shared" ref="AW39:AW45" si="23">_xlfn.POISSON.DIST(AV39,$AW$34,FALSE)</f>
        <v>0.367070065661529</v>
      </c>
      <c r="AY39" s="43">
        <v>1</v>
      </c>
      <c r="AZ39" s="44">
        <f t="shared" ref="AZ39:AZ44" si="24">_xlfn.POISSON.DIST(AY39,$BC$33,FALSE)</f>
        <v>0.32799074425456115</v>
      </c>
      <c r="BA39" s="44"/>
      <c r="BB39" s="44">
        <v>1</v>
      </c>
      <c r="BC39" s="45">
        <f t="shared" ref="BC39:BC45" si="25">_xlfn.POISSON.DIST(BB39,$BC$34,FALSE)</f>
        <v>0.32958553745311503</v>
      </c>
      <c r="BE39" s="43">
        <v>1</v>
      </c>
      <c r="BF39" s="44">
        <f t="shared" ref="BF39:BF45" si="26">_xlfn.POISSON.DIST(BE39,$BI$33,FALSE)</f>
        <v>0.34615975119626635</v>
      </c>
      <c r="BG39" s="44"/>
      <c r="BH39" s="44">
        <v>1</v>
      </c>
      <c r="BI39" s="45">
        <f t="shared" ref="BI39:BI45" si="27">_xlfn.POISSON.DIST(BH39,$BI$34,FALSE)</f>
        <v>0.36527460898793029</v>
      </c>
    </row>
    <row r="40" spans="3:61" x14ac:dyDescent="0.25">
      <c r="C40" s="43">
        <v>2</v>
      </c>
      <c r="D40" s="44">
        <f t="shared" si="8"/>
        <v>0.21949230199261624</v>
      </c>
      <c r="E40" s="44"/>
      <c r="F40" s="44">
        <v>2</v>
      </c>
      <c r="G40" s="45">
        <f t="shared" si="9"/>
        <v>0.25457832351943399</v>
      </c>
      <c r="I40" s="43">
        <v>2</v>
      </c>
      <c r="J40" s="44">
        <f t="shared" si="10"/>
        <v>0.1774903022418268</v>
      </c>
      <c r="K40" s="44"/>
      <c r="L40" s="44">
        <v>2</v>
      </c>
      <c r="M40" s="45">
        <f t="shared" si="11"/>
        <v>0.25117258989687857</v>
      </c>
      <c r="O40" s="43">
        <v>2</v>
      </c>
      <c r="P40" s="44">
        <f t="shared" si="12"/>
        <v>0.25117258989687857</v>
      </c>
      <c r="Q40" s="44"/>
      <c r="R40" s="44">
        <v>2</v>
      </c>
      <c r="S40" s="45">
        <f t="shared" si="13"/>
        <v>0.22124907378748596</v>
      </c>
      <c r="U40" s="43">
        <v>2</v>
      </c>
      <c r="V40" s="44">
        <f t="shared" si="14"/>
        <v>0.17284901507053213</v>
      </c>
      <c r="W40" s="44"/>
      <c r="X40" s="44">
        <v>2</v>
      </c>
      <c r="Y40" s="45">
        <f t="shared" si="15"/>
        <v>0.24045699512250926</v>
      </c>
      <c r="AA40" s="43">
        <v>2</v>
      </c>
      <c r="AB40" s="44">
        <f t="shared" si="16"/>
        <v>0.19750610036883712</v>
      </c>
      <c r="AC40" s="44"/>
      <c r="AD40" s="44">
        <v>2</v>
      </c>
      <c r="AE40" s="45">
        <f t="shared" si="17"/>
        <v>0.23363305761503056</v>
      </c>
      <c r="AG40" s="43">
        <v>2</v>
      </c>
      <c r="AH40" s="44">
        <f t="shared" si="18"/>
        <v>0.18202846671473907</v>
      </c>
      <c r="AI40" s="44"/>
      <c r="AJ40" s="44">
        <v>2</v>
      </c>
      <c r="AK40" s="45">
        <f t="shared" si="19"/>
        <v>0.24613491962049105</v>
      </c>
      <c r="AM40" s="43">
        <v>2</v>
      </c>
      <c r="AN40" s="44">
        <f t="shared" si="20"/>
        <v>0.27053264694384954</v>
      </c>
      <c r="AO40" s="44"/>
      <c r="AP40" s="44">
        <v>2</v>
      </c>
      <c r="AQ40" s="45">
        <f t="shared" si="21"/>
        <v>0.21070397575784092</v>
      </c>
      <c r="AS40" s="43">
        <v>2</v>
      </c>
      <c r="AT40" s="44">
        <f t="shared" si="22"/>
        <v>0.18646062234414532</v>
      </c>
      <c r="AU40" s="44"/>
      <c r="AV40" s="44">
        <v>2</v>
      </c>
      <c r="AW40" s="45">
        <f t="shared" si="23"/>
        <v>0.17162167628924929</v>
      </c>
      <c r="AY40" s="43">
        <v>2</v>
      </c>
      <c r="AZ40" s="44">
        <f t="shared" si="24"/>
        <v>0.25558390891432203</v>
      </c>
      <c r="BA40" s="44"/>
      <c r="BB40" s="44">
        <v>2</v>
      </c>
      <c r="BC40" s="45">
        <f t="shared" si="25"/>
        <v>0.25457832351943399</v>
      </c>
      <c r="BE40" s="43">
        <v>2</v>
      </c>
      <c r="BF40" s="44">
        <f t="shared" si="26"/>
        <v>0.24067884259592437</v>
      </c>
      <c r="BG40" s="44"/>
      <c r="BH40" s="44">
        <v>2</v>
      </c>
      <c r="BI40" s="45">
        <f t="shared" si="27"/>
        <v>0.20528367855699925</v>
      </c>
    </row>
    <row r="41" spans="3:61" x14ac:dyDescent="0.25">
      <c r="C41" s="43">
        <v>3</v>
      </c>
      <c r="D41" s="44">
        <f t="shared" si="8"/>
        <v>8.9146792119580695E-2</v>
      </c>
      <c r="E41" s="44"/>
      <c r="F41" s="44">
        <v>3</v>
      </c>
      <c r="G41" s="45">
        <f t="shared" si="9"/>
        <v>0.13109418838943063</v>
      </c>
      <c r="I41" s="43">
        <v>3</v>
      </c>
      <c r="J41" s="44">
        <f t="shared" si="10"/>
        <v>5.7123743878008323E-2</v>
      </c>
      <c r="K41" s="44"/>
      <c r="L41" s="44">
        <v>3</v>
      </c>
      <c r="M41" s="45">
        <f t="shared" si="11"/>
        <v>0.12573786575096926</v>
      </c>
      <c r="O41" s="43">
        <v>3</v>
      </c>
      <c r="P41" s="44">
        <f t="shared" si="12"/>
        <v>0.12573786575096926</v>
      </c>
      <c r="Q41" s="44"/>
      <c r="R41" s="44">
        <v>3</v>
      </c>
      <c r="S41" s="45">
        <f t="shared" si="13"/>
        <v>9.078909361484705E-2</v>
      </c>
      <c r="U41" s="43">
        <v>3</v>
      </c>
      <c r="V41" s="44">
        <f t="shared" si="14"/>
        <v>5.4239235457930537E-2</v>
      </c>
      <c r="W41" s="44"/>
      <c r="X41" s="44">
        <v>3</v>
      </c>
      <c r="Y41" s="45">
        <f t="shared" si="15"/>
        <v>0.11128880185656359</v>
      </c>
      <c r="AA41" s="43">
        <v>3</v>
      </c>
      <c r="AB41" s="44">
        <f t="shared" si="16"/>
        <v>7.088952755013099E-2</v>
      </c>
      <c r="AC41" s="44"/>
      <c r="AD41" s="44">
        <v>3</v>
      </c>
      <c r="AE41" s="45">
        <f t="shared" si="17"/>
        <v>0.10339011662661624</v>
      </c>
      <c r="AG41" s="43">
        <v>3</v>
      </c>
      <c r="AH41" s="44">
        <f t="shared" si="18"/>
        <v>6.004892134543701E-2</v>
      </c>
      <c r="AI41" s="44"/>
      <c r="AJ41" s="44">
        <v>3</v>
      </c>
      <c r="AK41" s="45">
        <f t="shared" si="19"/>
        <v>0.11856633059327841</v>
      </c>
      <c r="AM41" s="43">
        <v>3</v>
      </c>
      <c r="AN41" s="44">
        <f t="shared" si="20"/>
        <v>0.17631397780566779</v>
      </c>
      <c r="AO41" s="44"/>
      <c r="AP41" s="44">
        <v>3</v>
      </c>
      <c r="AQ41" s="45">
        <f>_xlfn.POISSON.DIST(AP41,$AQ$34,FALSE)</f>
        <v>8.1375938583077526E-2</v>
      </c>
      <c r="AS41" s="43">
        <v>3</v>
      </c>
      <c r="AT41" s="44">
        <f t="shared" si="22"/>
        <v>6.3011303347656825E-2</v>
      </c>
      <c r="AU41" s="44"/>
      <c r="AV41" s="44">
        <v>3</v>
      </c>
      <c r="AW41" s="45">
        <f t="shared" si="23"/>
        <v>5.3493874017848615E-2</v>
      </c>
      <c r="AY41" s="43">
        <v>3</v>
      </c>
      <c r="AZ41" s="44">
        <f t="shared" si="24"/>
        <v>0.13277434529316204</v>
      </c>
      <c r="BA41" s="44"/>
      <c r="BB41" s="44">
        <v>3</v>
      </c>
      <c r="BC41" s="45">
        <f t="shared" si="25"/>
        <v>0.13109418838943063</v>
      </c>
      <c r="BE41" s="43">
        <v>3</v>
      </c>
      <c r="BF41" s="44">
        <f t="shared" si="26"/>
        <v>0.11155987001787619</v>
      </c>
      <c r="BG41" s="44"/>
      <c r="BH41" s="44">
        <v>3</v>
      </c>
      <c r="BI41" s="45">
        <f t="shared" si="27"/>
        <v>7.6912707398697308E-2</v>
      </c>
    </row>
    <row r="42" spans="3:61" x14ac:dyDescent="0.25">
      <c r="C42" s="43">
        <v>4</v>
      </c>
      <c r="D42" s="44">
        <f t="shared" si="8"/>
        <v>2.7155225284890911E-2</v>
      </c>
      <c r="E42" s="44"/>
      <c r="F42" s="44">
        <v>4</v>
      </c>
      <c r="G42" s="45">
        <f t="shared" si="9"/>
        <v>5.0629859188025893E-2</v>
      </c>
      <c r="I42" s="43">
        <v>4</v>
      </c>
      <c r="J42" s="44">
        <f t="shared" si="10"/>
        <v>1.3788593264356311E-2</v>
      </c>
      <c r="K42" s="44"/>
      <c r="L42" s="44">
        <v>4</v>
      </c>
      <c r="M42" s="45">
        <f t="shared" si="11"/>
        <v>4.7208607306931057E-2</v>
      </c>
      <c r="O42" s="43">
        <v>4</v>
      </c>
      <c r="P42" s="44">
        <f t="shared" si="12"/>
        <v>4.7208607306931057E-2</v>
      </c>
      <c r="Q42" s="44"/>
      <c r="R42" s="44">
        <v>4</v>
      </c>
      <c r="S42" s="45">
        <f t="shared" si="13"/>
        <v>2.7941335679859267E-2</v>
      </c>
      <c r="U42" s="43">
        <v>4</v>
      </c>
      <c r="V42" s="44">
        <f t="shared" si="14"/>
        <v>1.2765019207053493E-2</v>
      </c>
      <c r="W42" s="44"/>
      <c r="X42" s="44">
        <v>4</v>
      </c>
      <c r="Y42" s="45">
        <f t="shared" si="15"/>
        <v>3.8630184408939922E-2</v>
      </c>
      <c r="AA42" s="43">
        <v>4</v>
      </c>
      <c r="AB42" s="44">
        <f t="shared" si="16"/>
        <v>1.9082923667532767E-2</v>
      </c>
      <c r="AC42" s="44"/>
      <c r="AD42" s="44">
        <v>4</v>
      </c>
      <c r="AE42" s="45">
        <f t="shared" si="17"/>
        <v>3.4315080425216325E-2</v>
      </c>
      <c r="AG42" s="43">
        <v>4</v>
      </c>
      <c r="AH42" s="44">
        <f t="shared" si="18"/>
        <v>1.4857042773979924E-2</v>
      </c>
      <c r="AI42" s="44"/>
      <c r="AJ42" s="44">
        <v>4</v>
      </c>
      <c r="AK42" s="45">
        <f t="shared" si="19"/>
        <v>4.2836185450738404E-2</v>
      </c>
      <c r="AM42" s="43">
        <v>4</v>
      </c>
      <c r="AN42" s="44">
        <f>_xlfn.POISSON.DIST(AM42,$AQ$33,FALSE)</f>
        <v>8.6181702432691201E-2</v>
      </c>
      <c r="AO42" s="44"/>
      <c r="AP42" s="44">
        <v>4</v>
      </c>
      <c r="AQ42" s="45">
        <f t="shared" si="21"/>
        <v>2.3571138215804595E-2</v>
      </c>
      <c r="AS42" s="43">
        <v>4</v>
      </c>
      <c r="AT42" s="44">
        <f t="shared" si="22"/>
        <v>1.597022591012134E-2</v>
      </c>
      <c r="AU42" s="44"/>
      <c r="AV42" s="44">
        <v>4</v>
      </c>
      <c r="AW42" s="45">
        <f t="shared" si="23"/>
        <v>1.2505389554993732E-2</v>
      </c>
      <c r="AY42" s="43">
        <v>4</v>
      </c>
      <c r="AZ42" s="44">
        <f t="shared" si="24"/>
        <v>5.173162165092763E-2</v>
      </c>
      <c r="BA42" s="44"/>
      <c r="BB42" s="44">
        <v>4</v>
      </c>
      <c r="BC42" s="45">
        <f t="shared" si="25"/>
        <v>5.0629859188025893E-2</v>
      </c>
      <c r="BE42" s="43">
        <v>4</v>
      </c>
      <c r="BF42" s="44">
        <f t="shared" si="26"/>
        <v>3.8782816753341554E-2</v>
      </c>
      <c r="BG42" s="44"/>
      <c r="BH42" s="44">
        <v>4</v>
      </c>
      <c r="BI42" s="45">
        <f t="shared" si="27"/>
        <v>2.1612402168233423E-2</v>
      </c>
    </row>
    <row r="43" spans="3:61" x14ac:dyDescent="0.25">
      <c r="C43" s="43">
        <v>5</v>
      </c>
      <c r="D43" s="44">
        <f t="shared" si="8"/>
        <v>6.6174563794423741E-3</v>
      </c>
      <c r="E43" s="44"/>
      <c r="F43" s="44">
        <v>5</v>
      </c>
      <c r="G43" s="45">
        <f t="shared" si="9"/>
        <v>1.5642997895738888E-2</v>
      </c>
      <c r="I43" s="43">
        <v>5</v>
      </c>
      <c r="J43" s="44">
        <f t="shared" si="10"/>
        <v>2.6626448660770977E-3</v>
      </c>
      <c r="K43" s="44"/>
      <c r="L43" s="44">
        <v>5</v>
      </c>
      <c r="M43" s="45">
        <f t="shared" si="11"/>
        <v>1.4179675091823123E-2</v>
      </c>
      <c r="O43" s="43">
        <v>5</v>
      </c>
      <c r="P43" s="44">
        <f t="shared" si="12"/>
        <v>1.4179675091823123E-2</v>
      </c>
      <c r="Q43" s="44"/>
      <c r="R43" s="44">
        <v>5</v>
      </c>
      <c r="S43" s="45">
        <f t="shared" si="13"/>
        <v>6.879401112971595E-3</v>
      </c>
      <c r="U43" s="43">
        <v>5</v>
      </c>
      <c r="V43" s="44">
        <f t="shared" si="14"/>
        <v>2.4033630117493805E-3</v>
      </c>
      <c r="W43" s="44"/>
      <c r="X43" s="44">
        <v>5</v>
      </c>
      <c r="Y43" s="45">
        <f t="shared" si="15"/>
        <v>1.0727340918933206E-2</v>
      </c>
      <c r="AA43" s="43">
        <v>5</v>
      </c>
      <c r="AB43" s="44">
        <f t="shared" si="16"/>
        <v>4.1095827638953928E-3</v>
      </c>
      <c r="AC43" s="44"/>
      <c r="AD43" s="44">
        <v>5</v>
      </c>
      <c r="AE43" s="45">
        <f t="shared" si="17"/>
        <v>9.1113137929157047E-3</v>
      </c>
      <c r="AG43" s="43">
        <v>5</v>
      </c>
      <c r="AH43" s="44">
        <f t="shared" si="18"/>
        <v>2.9406918897755306E-3</v>
      </c>
      <c r="AI43" s="44"/>
      <c r="AJ43" s="44">
        <v>5</v>
      </c>
      <c r="AK43" s="45">
        <f t="shared" si="19"/>
        <v>1.2380842182015375E-2</v>
      </c>
      <c r="AM43" s="43">
        <v>5</v>
      </c>
      <c r="AN43" s="44">
        <f t="shared" si="20"/>
        <v>3.3700270059737358E-2</v>
      </c>
      <c r="AO43" s="44"/>
      <c r="AP43" s="44">
        <v>5</v>
      </c>
      <c r="AQ43" s="45">
        <f t="shared" si="21"/>
        <v>5.4620426279578657E-3</v>
      </c>
      <c r="AS43" s="43">
        <v>5</v>
      </c>
      <c r="AT43" s="44">
        <f t="shared" si="22"/>
        <v>3.2381252514408826E-3</v>
      </c>
      <c r="AU43" s="44"/>
      <c r="AV43" s="44">
        <v>5</v>
      </c>
      <c r="AW43" s="45">
        <f t="shared" si="23"/>
        <v>2.3387316143148283E-3</v>
      </c>
      <c r="AY43" s="43">
        <v>5</v>
      </c>
      <c r="AZ43" s="44">
        <f t="shared" si="24"/>
        <v>1.612456486364644E-2</v>
      </c>
      <c r="BA43" s="44"/>
      <c r="BB43" s="44">
        <v>5</v>
      </c>
      <c r="BC43" s="45">
        <f t="shared" si="25"/>
        <v>1.5642997895738888E-2</v>
      </c>
      <c r="BE43" s="43">
        <v>5</v>
      </c>
      <c r="BF43" s="44">
        <f t="shared" si="26"/>
        <v>1.0786006653340523E-2</v>
      </c>
      <c r="BG43" s="44"/>
      <c r="BH43" s="44">
        <v>5</v>
      </c>
      <c r="BI43" s="45">
        <f t="shared" si="27"/>
        <v>4.8584525837598765E-3</v>
      </c>
    </row>
    <row r="44" spans="3:61" x14ac:dyDescent="0.25">
      <c r="C44" s="43">
        <v>6</v>
      </c>
      <c r="D44" s="44">
        <f t="shared" si="8"/>
        <v>1.3438398587627628E-3</v>
      </c>
      <c r="E44" s="44"/>
      <c r="F44" s="44">
        <v>6</v>
      </c>
      <c r="G44" s="45">
        <f t="shared" si="9"/>
        <v>4.0276526390176249E-3</v>
      </c>
      <c r="I44" s="43">
        <v>6</v>
      </c>
      <c r="J44" s="44">
        <f t="shared" si="10"/>
        <v>4.2847479959960975E-4</v>
      </c>
      <c r="K44" s="44"/>
      <c r="L44" s="44">
        <v>6</v>
      </c>
      <c r="M44" s="45">
        <f t="shared" si="11"/>
        <v>3.5491971552708318E-3</v>
      </c>
      <c r="O44" s="43">
        <v>6</v>
      </c>
      <c r="P44" s="44">
        <f t="shared" si="12"/>
        <v>3.5491971552708318E-3</v>
      </c>
      <c r="Q44" s="44"/>
      <c r="R44" s="44">
        <v>6</v>
      </c>
      <c r="S44" s="45">
        <f t="shared" si="13"/>
        <v>1.4114739125633054E-3</v>
      </c>
      <c r="U44" s="43">
        <v>6</v>
      </c>
      <c r="V44" s="44">
        <f t="shared" si="14"/>
        <v>3.7708219578793338E-4</v>
      </c>
      <c r="W44" s="44"/>
      <c r="X44" s="44">
        <v>6</v>
      </c>
      <c r="Y44" s="45">
        <f t="shared" si="15"/>
        <v>2.4824250119376309E-3</v>
      </c>
      <c r="AA44" s="43">
        <v>6</v>
      </c>
      <c r="AB44" s="44">
        <f t="shared" si="16"/>
        <v>7.3751236041991078E-4</v>
      </c>
      <c r="AC44" s="44"/>
      <c r="AD44" s="44">
        <v>6</v>
      </c>
      <c r="AE44" s="45">
        <f t="shared" si="17"/>
        <v>2.0160241989887148E-3</v>
      </c>
      <c r="AG44" s="43">
        <v>6</v>
      </c>
      <c r="AH44" s="44">
        <f t="shared" si="18"/>
        <v>4.8504879257986119E-4</v>
      </c>
      <c r="AI44" s="44"/>
      <c r="AJ44" s="44">
        <v>6</v>
      </c>
      <c r="AK44" s="45">
        <f>_xlfn.POISSON.DIST(AJ44,$AK$34,FALSE)</f>
        <v>2.9820048074434852E-3</v>
      </c>
      <c r="AM44" s="43">
        <v>6</v>
      </c>
      <c r="AN44" s="44">
        <f t="shared" si="20"/>
        <v>1.0981722048117171E-2</v>
      </c>
      <c r="AO44" s="44"/>
      <c r="AP44" s="44">
        <v>6</v>
      </c>
      <c r="AQ44" s="45">
        <f t="shared" si="21"/>
        <v>1.0547471727388863E-3</v>
      </c>
      <c r="AS44" s="43">
        <v>6</v>
      </c>
      <c r="AT44" s="44">
        <f t="shared" si="22"/>
        <v>5.4713560946841771E-4</v>
      </c>
      <c r="AU44" s="44"/>
      <c r="AV44" s="44">
        <v>6</v>
      </c>
      <c r="AW44" s="45">
        <f t="shared" si="23"/>
        <v>3.6448721700766323E-4</v>
      </c>
      <c r="AY44" s="43">
        <v>6</v>
      </c>
      <c r="AZ44" s="44">
        <f t="shared" si="24"/>
        <v>4.1883085519782703E-3</v>
      </c>
      <c r="BA44" s="44"/>
      <c r="BB44" s="44">
        <v>6</v>
      </c>
      <c r="BC44" s="45">
        <f t="shared" si="25"/>
        <v>4.0276526390176249E-3</v>
      </c>
      <c r="BE44" s="43">
        <v>6</v>
      </c>
      <c r="BF44" s="44">
        <f t="shared" si="26"/>
        <v>2.4997741539724999E-3</v>
      </c>
      <c r="BG44" s="44"/>
      <c r="BH44" s="44">
        <v>6</v>
      </c>
      <c r="BI44" s="45">
        <f t="shared" si="27"/>
        <v>9.1014722800140317E-4</v>
      </c>
    </row>
    <row r="45" spans="3:61" x14ac:dyDescent="0.25">
      <c r="C45" s="43">
        <v>7</v>
      </c>
      <c r="D45" s="44">
        <f t="shared" si="8"/>
        <v>2.3391450850809514E-4</v>
      </c>
      <c r="E45" s="44"/>
      <c r="F45" s="44">
        <v>7</v>
      </c>
      <c r="G45" s="45">
        <f t="shared" si="9"/>
        <v>8.8886793523698714E-4</v>
      </c>
      <c r="I45" s="43">
        <v>7</v>
      </c>
      <c r="J45" s="44">
        <f t="shared" si="10"/>
        <v>5.9100415390166579E-5</v>
      </c>
      <c r="K45" s="44"/>
      <c r="L45" s="44">
        <v>7</v>
      </c>
      <c r="M45" s="45">
        <f t="shared" si="11"/>
        <v>7.6146015025488475E-4</v>
      </c>
      <c r="O45" s="43">
        <v>7</v>
      </c>
      <c r="P45" s="44">
        <f>_xlfn.POISSON.DIST(O45,$S$33,FALSE)</f>
        <v>7.6146015025488475E-4</v>
      </c>
      <c r="Q45" s="44"/>
      <c r="R45" s="44">
        <v>7</v>
      </c>
      <c r="S45" s="45">
        <f>_xlfn.POISSON.DIST(R45,$S$34,FALSE)</f>
        <v>2.482265833232269E-4</v>
      </c>
      <c r="U45" s="43">
        <v>7</v>
      </c>
      <c r="V45" s="44">
        <f t="shared" si="14"/>
        <v>5.0711434061990991E-5</v>
      </c>
      <c r="W45" s="44"/>
      <c r="X45" s="44">
        <v>7</v>
      </c>
      <c r="Y45" s="45">
        <f t="shared" si="15"/>
        <v>4.9239473920996272E-4</v>
      </c>
      <c r="AA45" s="43">
        <v>7</v>
      </c>
      <c r="AB45" s="44">
        <f t="shared" si="16"/>
        <v>1.1344727948347885E-4</v>
      </c>
      <c r="AC45" s="44"/>
      <c r="AD45" s="44">
        <v>7</v>
      </c>
      <c r="AE45" s="45">
        <f t="shared" si="17"/>
        <v>3.8235228325860329E-4</v>
      </c>
      <c r="AG45" s="43">
        <v>7</v>
      </c>
      <c r="AH45" s="44">
        <f>_xlfn.POISSON.DIST(AG45,$AK$33,FALSE)</f>
        <v>6.8576377844333135E-5</v>
      </c>
      <c r="AI45" s="44"/>
      <c r="AJ45" s="44">
        <v>7</v>
      </c>
      <c r="AK45" s="45">
        <f t="shared" si="19"/>
        <v>6.156298952540403E-4</v>
      </c>
      <c r="AM45" s="43">
        <v>7</v>
      </c>
      <c r="AN45" s="44">
        <f t="shared" si="20"/>
        <v>3.0673315655503105E-3</v>
      </c>
      <c r="AO45" s="44"/>
      <c r="AP45" s="44">
        <v>7</v>
      </c>
      <c r="AQ45" s="45">
        <f t="shared" si="21"/>
        <v>1.7458015108115198E-4</v>
      </c>
      <c r="AS45" s="43">
        <v>7</v>
      </c>
      <c r="AT45" s="44">
        <f>_xlfn.POISSON.DIST(AS45,$AW$33,FALSE)</f>
        <v>7.9240923657072763E-5</v>
      </c>
      <c r="AU45" s="44"/>
      <c r="AV45" s="44">
        <v>7</v>
      </c>
      <c r="AW45" s="45">
        <f t="shared" si="23"/>
        <v>4.8689736857671872E-5</v>
      </c>
      <c r="AY45" s="43">
        <v>7</v>
      </c>
      <c r="AZ45" s="44">
        <f>_xlfn.POISSON.DIST(AY45,$BC$33,FALSE)</f>
        <v>9.3248648036158184E-4</v>
      </c>
      <c r="BA45" s="44"/>
      <c r="BB45" s="44">
        <v>7</v>
      </c>
      <c r="BC45" s="45">
        <f t="shared" si="25"/>
        <v>8.8886793523698714E-4</v>
      </c>
      <c r="BE45" s="43">
        <v>7</v>
      </c>
      <c r="BF45" s="44">
        <f t="shared" si="26"/>
        <v>4.9658554472125933E-4</v>
      </c>
      <c r="BG45" s="44"/>
      <c r="BH45" s="44">
        <v>7</v>
      </c>
      <c r="BI45" s="45">
        <f t="shared" si="27"/>
        <v>1.4614317666391863E-4</v>
      </c>
    </row>
    <row r="46" spans="3:61" ht="15.75" thickBot="1" x14ac:dyDescent="0.3">
      <c r="C46" s="46">
        <v>8</v>
      </c>
      <c r="D46" s="47">
        <f t="shared" si="8"/>
        <v>3.5626639079852393E-5</v>
      </c>
      <c r="E46" s="47"/>
      <c r="F46" s="47">
        <v>8</v>
      </c>
      <c r="G46" s="48">
        <f t="shared" si="9"/>
        <v>1.7164475004838715E-4</v>
      </c>
      <c r="I46" s="46">
        <v>8</v>
      </c>
      <c r="J46" s="47">
        <f>_xlfn.POISSON.DIST(I46,$M$33,FALSE)</f>
        <v>7.1328622237174062E-6</v>
      </c>
      <c r="K46" s="47"/>
      <c r="L46" s="47">
        <v>8</v>
      </c>
      <c r="M46" s="48">
        <f>_xlfn.POISSON.DIST(L46,$M$34,FALSE)</f>
        <v>1.4294609264505701E-4</v>
      </c>
      <c r="O46" s="46">
        <v>8</v>
      </c>
      <c r="P46" s="47">
        <f>_xlfn.POISSON.DIST(O46,$S$34,FALSE)</f>
        <v>3.8197221787026455E-5</v>
      </c>
      <c r="Q46" s="47"/>
      <c r="R46" s="47">
        <v>8</v>
      </c>
      <c r="S46" s="48">
        <f>_xlfn.POISSON.DIST(R46,$S$34,FALSE)</f>
        <v>3.8197221787026455E-5</v>
      </c>
      <c r="U46" s="46">
        <v>8</v>
      </c>
      <c r="V46" s="47">
        <f>_xlfn.POISSON.DIST(U46,$Y$33,FALSE)</f>
        <v>5.9673815859796591E-6</v>
      </c>
      <c r="W46" s="47"/>
      <c r="X46" s="47">
        <v>8</v>
      </c>
      <c r="Y46" s="48">
        <f>_xlfn.POISSON.DIST(X46,$Y$34,FALSE)</f>
        <v>8.5459180350367435E-5</v>
      </c>
      <c r="AA46" s="46">
        <v>8</v>
      </c>
      <c r="AB46" s="47">
        <f>_xlfn.POISSON.DIST(AA46,$AE$33,FALSE)</f>
        <v>1.5269574008244852E-5</v>
      </c>
      <c r="AC46" s="47"/>
      <c r="AD46" s="47">
        <v>8</v>
      </c>
      <c r="AE46" s="48">
        <f>_xlfn.POISSON.DIST(AD46,$AE$34,FALSE)</f>
        <v>6.3451177824701375E-5</v>
      </c>
      <c r="AG46" s="46">
        <v>8</v>
      </c>
      <c r="AH46" s="47">
        <f>_xlfn.POISSON.DIST(AG46,$AK$33,FALSE)</f>
        <v>8.4834344738424047E-6</v>
      </c>
      <c r="AI46" s="47"/>
      <c r="AJ46" s="47">
        <v>8</v>
      </c>
      <c r="AK46" s="48">
        <f>_xlfn.POISSON.DIST(AJ46,$AK$34,FALSE)</f>
        <v>1.1120879017746942E-4</v>
      </c>
      <c r="AM46" s="46">
        <v>8</v>
      </c>
      <c r="AN46" s="47">
        <f>_xlfn.POISSON.DIST(AM46,$AQ$33,FALSE)</f>
        <v>7.4965087718689141E-4</v>
      </c>
      <c r="AO46" s="47"/>
      <c r="AP46" s="47">
        <v>8</v>
      </c>
      <c r="AQ46" s="48">
        <f>_xlfn.POISSON.DIST(AP46,$AQ$34,FALSE)</f>
        <v>2.5284211417535758E-5</v>
      </c>
      <c r="AS46" s="46">
        <v>8</v>
      </c>
      <c r="AT46" s="47">
        <f>_xlfn.POISSON.DIST(AS46,$AW$33,FALSE)</f>
        <v>1.0041813015261059E-5</v>
      </c>
      <c r="AU46" s="47"/>
      <c r="AV46" s="47">
        <v>8</v>
      </c>
      <c r="AW46" s="48">
        <f>_xlfn.POISSON.DIST(AV46,$AW$34,FALSE)</f>
        <v>5.6911575195709548E-6</v>
      </c>
      <c r="AY46" s="46">
        <v>8</v>
      </c>
      <c r="AZ46" s="47">
        <f>_xlfn.POISSON.DIST(AY46,$BC$33,FALSE)</f>
        <v>1.8165797650954383E-4</v>
      </c>
      <c r="BA46" s="47"/>
      <c r="BB46" s="47">
        <v>8</v>
      </c>
      <c r="BC46" s="48">
        <f>_xlfn.POISSON.DIST(BB46,$BC$34,FALSE)</f>
        <v>1.7164475004838715E-4</v>
      </c>
      <c r="BE46" s="46">
        <v>8</v>
      </c>
      <c r="BF46" s="47">
        <f>_xlfn.POISSON.DIST(BE46,$BI$33,FALSE)</f>
        <v>8.6316818853396282E-5</v>
      </c>
      <c r="BG46" s="47"/>
      <c r="BH46" s="47">
        <v>8</v>
      </c>
      <c r="BI46" s="48">
        <f>_xlfn.POISSON.DIST(BH46,$BI$34,FALSE)</f>
        <v>2.0533051136991226E-5</v>
      </c>
    </row>
    <row r="47" spans="3:61" ht="15.75" thickBot="1" x14ac:dyDescent="0.3">
      <c r="C47" s="49"/>
      <c r="D47" s="50"/>
      <c r="E47" s="50"/>
      <c r="F47" s="50"/>
      <c r="G47" s="51"/>
      <c r="I47" s="49"/>
      <c r="J47" s="50"/>
      <c r="K47" s="50"/>
      <c r="L47" s="50"/>
      <c r="M47" s="51"/>
      <c r="O47" s="49"/>
      <c r="P47" s="50"/>
      <c r="Q47" s="50"/>
      <c r="R47" s="50"/>
      <c r="S47" s="51"/>
      <c r="U47" s="49"/>
      <c r="V47" s="50"/>
      <c r="W47" s="50"/>
      <c r="X47" s="50"/>
      <c r="Y47" s="51"/>
      <c r="AA47" s="49"/>
      <c r="AB47" s="50"/>
      <c r="AC47" s="50"/>
      <c r="AD47" s="50"/>
      <c r="AE47" s="51"/>
      <c r="AG47" s="49"/>
      <c r="AH47" s="50"/>
      <c r="AI47" s="50"/>
      <c r="AJ47" s="50"/>
      <c r="AK47" s="51"/>
      <c r="AM47" s="49"/>
      <c r="AN47" s="50"/>
      <c r="AO47" s="50"/>
      <c r="AP47" s="50"/>
      <c r="AQ47" s="51"/>
      <c r="AS47" s="49"/>
      <c r="AT47" s="50"/>
      <c r="AU47" s="50"/>
      <c r="AV47" s="50"/>
      <c r="AW47" s="51"/>
      <c r="AY47" s="49"/>
      <c r="AZ47" s="50"/>
      <c r="BA47" s="50"/>
      <c r="BB47" s="50"/>
      <c r="BC47" s="51"/>
      <c r="BE47" s="49"/>
      <c r="BF47" s="50"/>
      <c r="BG47" s="50"/>
      <c r="BH47" s="50"/>
      <c r="BI47" s="51"/>
    </row>
    <row r="48" spans="3:61" x14ac:dyDescent="0.25">
      <c r="C48" s="40" t="s">
        <v>30</v>
      </c>
      <c r="D48" s="42" t="s">
        <v>26</v>
      </c>
      <c r="E48" s="50"/>
      <c r="F48" s="50"/>
      <c r="G48" s="51"/>
      <c r="I48" s="40" t="s">
        <v>19</v>
      </c>
      <c r="J48" s="42" t="s">
        <v>30</v>
      </c>
      <c r="K48" s="50"/>
      <c r="L48" s="50"/>
      <c r="M48" s="51"/>
      <c r="O48" s="40" t="s">
        <v>30</v>
      </c>
      <c r="P48" s="42" t="s">
        <v>14</v>
      </c>
      <c r="Q48" s="50"/>
      <c r="R48" s="50"/>
      <c r="S48" s="51"/>
      <c r="U48" s="40" t="s">
        <v>18</v>
      </c>
      <c r="V48" s="42" t="s">
        <v>30</v>
      </c>
      <c r="W48" s="50"/>
      <c r="X48" s="50"/>
      <c r="Y48" s="51"/>
      <c r="AA48" s="40" t="s">
        <v>30</v>
      </c>
      <c r="AB48" s="42" t="s">
        <v>28</v>
      </c>
      <c r="AC48" s="50"/>
      <c r="AD48" s="50"/>
      <c r="AE48" s="51"/>
      <c r="AG48" s="40" t="s">
        <v>29</v>
      </c>
      <c r="AH48" s="42" t="s">
        <v>30</v>
      </c>
      <c r="AI48" s="50"/>
      <c r="AJ48" s="50"/>
      <c r="AK48" s="51"/>
      <c r="AM48" s="40" t="s">
        <v>30</v>
      </c>
      <c r="AN48" s="42" t="s">
        <v>13</v>
      </c>
      <c r="AO48" s="50"/>
      <c r="AP48" s="50"/>
      <c r="AQ48" s="51"/>
      <c r="AS48" s="40" t="s">
        <v>20</v>
      </c>
      <c r="AT48" s="42" t="s">
        <v>30</v>
      </c>
      <c r="AU48" s="50"/>
      <c r="AV48" s="50"/>
      <c r="AW48" s="51"/>
      <c r="AY48" s="40" t="s">
        <v>30</v>
      </c>
      <c r="AZ48" s="42" t="s">
        <v>25</v>
      </c>
      <c r="BA48" s="50"/>
      <c r="BB48" s="50"/>
      <c r="BC48" s="51"/>
      <c r="BE48" s="40" t="s">
        <v>30</v>
      </c>
      <c r="BF48" s="42" t="s">
        <v>12</v>
      </c>
      <c r="BG48" s="50"/>
      <c r="BH48" s="50"/>
      <c r="BI48" s="51"/>
    </row>
    <row r="49" spans="3:61" x14ac:dyDescent="0.25">
      <c r="C49" s="43">
        <f t="shared" ref="C49:C56" si="28">D39*SUM($G$38,G38)</f>
        <v>0.15372923913262612</v>
      </c>
      <c r="D49" s="45">
        <f>G39*SUM($D$38,D38)</f>
        <v>0.19490907838348467</v>
      </c>
      <c r="E49" s="50"/>
      <c r="F49" s="50"/>
      <c r="G49" s="51"/>
      <c r="I49" s="43">
        <f>J39*SUM($M$38,M38)</f>
        <v>0.16377340546166594</v>
      </c>
      <c r="J49" s="45">
        <f>M39*SUM($J$38,J38)</f>
        <v>0.25473885132135216</v>
      </c>
      <c r="K49" s="50"/>
      <c r="L49" s="50"/>
      <c r="M49" s="51"/>
      <c r="O49" s="43">
        <f>P39*SUM($S$38,S38)</f>
        <v>0.19533571157888605</v>
      </c>
      <c r="P49" s="45">
        <f>S39*SUM($P$38,P38)</f>
        <v>0.16011795225858372</v>
      </c>
      <c r="Q49" s="50"/>
      <c r="R49" s="50"/>
      <c r="S49" s="51"/>
      <c r="U49" s="43">
        <f>V39*SUM($Y$38,Y38)</f>
        <v>0.18321279296669118</v>
      </c>
      <c r="V49" s="45">
        <f>Y39*SUM($V$38,V38)</f>
        <v>0.27022355083047095</v>
      </c>
      <c r="W49" s="50"/>
      <c r="X49" s="50"/>
      <c r="Y49" s="51"/>
      <c r="AA49" s="43">
        <f>AB39*SUM($AE$38,AE38)</f>
        <v>0.19451361135692197</v>
      </c>
      <c r="AB49" s="45">
        <f>AE39*SUM($AB$38,AB38)</f>
        <v>0.23982428690692623</v>
      </c>
      <c r="AC49" s="50"/>
      <c r="AD49" s="50"/>
      <c r="AE49" s="51"/>
      <c r="AG49" s="43">
        <f>AH39*SUM($AK$38,AK38)</f>
        <v>0.17341895776210739</v>
      </c>
      <c r="AH49" s="45">
        <f>AK39*SUM($AH$38,AH38)</f>
        <v>0.2532321366261101</v>
      </c>
      <c r="AI49" s="50"/>
      <c r="AJ49" s="50"/>
      <c r="AK49" s="51"/>
      <c r="AM49" s="43">
        <f>AN39*SUM($AQ$38,AQ38)</f>
        <v>0.1737420783488389</v>
      </c>
      <c r="AN49" s="45">
        <f>AQ39*SUM($AN$38,AN38)</f>
        <v>0.10295826865116377</v>
      </c>
      <c r="AO49" s="50"/>
      <c r="AP49" s="50"/>
      <c r="AQ49" s="51"/>
      <c r="AS49" s="43">
        <f>AT39*SUM($AW$38,AW38)</f>
        <v>0.28879544322566941</v>
      </c>
      <c r="AT49" s="45">
        <f>AW39*SUM($AT$38,AT38)</f>
        <v>0.26637343676404907</v>
      </c>
      <c r="AU49" s="50"/>
      <c r="AV49" s="50"/>
      <c r="AW49" s="51"/>
      <c r="AY49" s="43">
        <f>AZ39*SUM($BC$38,BC38)</f>
        <v>0.13995114579465087</v>
      </c>
      <c r="AZ49" s="45">
        <f>BC39*SUM($AZ$38,AZ38)</f>
        <v>0.13872598424897381</v>
      </c>
      <c r="BA49" s="50"/>
      <c r="BB49" s="50"/>
      <c r="BC49" s="51"/>
      <c r="BE49" s="43">
        <f>BF39*SUM($BI$38,BI38)</f>
        <v>0.22498891311938102</v>
      </c>
      <c r="BF49" s="45">
        <f>BI39*SUM($BF$38,BF38)</f>
        <v>0.18185896298177887</v>
      </c>
      <c r="BG49" s="50"/>
      <c r="BH49" s="50"/>
      <c r="BI49" s="51"/>
    </row>
    <row r="50" spans="3:61" x14ac:dyDescent="0.25">
      <c r="C50" s="43">
        <f t="shared" si="28"/>
        <v>0.11916933284678494</v>
      </c>
      <c r="D50" s="45">
        <f>G40*SUM($D$38,D39)</f>
        <v>0.16699557992087805</v>
      </c>
      <c r="E50" s="50"/>
      <c r="F50" s="50"/>
      <c r="G50" s="51"/>
      <c r="I50" s="43">
        <f t="shared" ref="I50:I56" si="29">J40*SUM($M$38,M39)</f>
        <v>9.8901086749503098E-2</v>
      </c>
      <c r="J50" s="45">
        <f t="shared" ref="J50:J56" si="30">M40*SUM($J$38,J39)</f>
        <v>0.18798740258008059</v>
      </c>
      <c r="K50" s="50"/>
      <c r="L50" s="50"/>
      <c r="M50" s="51"/>
      <c r="O50" s="43">
        <f t="shared" ref="O50:O55" si="31">P40*SUM($S$38,S39)</f>
        <v>0.16362318125129152</v>
      </c>
      <c r="P50" s="45">
        <f t="shared" ref="P50:P57" si="32">S40*SUM($P$38,P39)</f>
        <v>0.1232843347694</v>
      </c>
      <c r="Q50" s="50"/>
      <c r="R50" s="50"/>
      <c r="S50" s="51"/>
      <c r="U50" s="43">
        <f t="shared" ref="U50:U56" si="33">V40*SUM($Y$38,Y39)</f>
        <v>0.10298709428487431</v>
      </c>
      <c r="V50" s="45">
        <f t="shared" ref="V50:V56" si="34">Y40*SUM($V$38,V39)</f>
        <v>0.18210022676547075</v>
      </c>
      <c r="W50" s="50"/>
      <c r="X50" s="50"/>
      <c r="Y50" s="51"/>
      <c r="AA50" s="43">
        <f t="shared" ref="AA50:AA55" si="35">AB40*SUM($AE$38,AE39)</f>
        <v>0.12187663644522834</v>
      </c>
      <c r="AB50" s="45">
        <f t="shared" ref="AB50:AB55" si="36">AE40*SUM($AB$38,AB39)</f>
        <v>0.16530557272881891</v>
      </c>
      <c r="AC50" s="50"/>
      <c r="AD50" s="50"/>
      <c r="AE50" s="51"/>
      <c r="AG50" s="43">
        <f t="shared" ref="AG50:AG56" si="37">AH40*SUM($AK$38,AK39)</f>
        <v>0.10491248109328472</v>
      </c>
      <c r="AH50" s="45">
        <f>AK40*SUM($AH$38,AH39)</f>
        <v>0.18203196806140795</v>
      </c>
      <c r="AI50" s="50"/>
      <c r="AJ50" s="50"/>
      <c r="AK50" s="51"/>
      <c r="AM50" s="43">
        <f>AN40*SUM($AQ$38,AQ39)</f>
        <v>0.18332066345901465</v>
      </c>
      <c r="AN50" s="45">
        <f>AQ40*SUM($AN$38,AN39)</f>
        <v>8.8131416936857193E-2</v>
      </c>
      <c r="AO50" s="50"/>
      <c r="AP50" s="50"/>
      <c r="AQ50" s="51"/>
      <c r="AS50" s="43">
        <f>AT40*SUM($AW$38,AW39)</f>
        <v>0.14163936873959676</v>
      </c>
      <c r="AT50" s="45">
        <f>AW40*SUM($AT$38,AT39)</f>
        <v>0.12540087781468903</v>
      </c>
      <c r="AU50" s="50"/>
      <c r="AV50" s="50"/>
      <c r="AW50" s="51"/>
      <c r="AY50" s="43">
        <f t="shared" ref="AY50:AY56" si="38">AZ40*SUM($BC$38,BC39)</f>
        <v>0.13876461103732837</v>
      </c>
      <c r="AZ50" s="45">
        <f t="shared" ref="AZ50:AZ56" si="39">BC40*SUM($AZ$38,AZ39)</f>
        <v>0.13707666727928361</v>
      </c>
      <c r="BA50" s="50"/>
      <c r="BB50" s="50"/>
      <c r="BC50" s="51"/>
      <c r="BE50" s="43">
        <f t="shared" ref="BE50:BE57" si="40">BF40*SUM($BI$38,BI39)</f>
        <v>0.1661293053633717</v>
      </c>
      <c r="BF50" s="45">
        <f t="shared" ref="BF50:BF57" si="41">BI40*SUM($BF$38,BF39)</f>
        <v>0.1221631534625985</v>
      </c>
      <c r="BG50" s="50"/>
      <c r="BH50" s="50"/>
      <c r="BI50" s="51"/>
    </row>
    <row r="51" spans="3:61" x14ac:dyDescent="0.25">
      <c r="C51" s="43">
        <f t="shared" si="28"/>
        <v>4.1713968588386288E-2</v>
      </c>
      <c r="D51" s="45">
        <f>G41*SUM($D$38,D40)</f>
        <v>6.7537163767218591E-2</v>
      </c>
      <c r="E51" s="50"/>
      <c r="F51" s="50"/>
      <c r="G51" s="51"/>
      <c r="I51" s="43">
        <f t="shared" si="29"/>
        <v>2.7070894805853733E-2</v>
      </c>
      <c r="J51" s="45">
        <f t="shared" si="30"/>
        <v>7.0196148146236592E-2</v>
      </c>
      <c r="K51" s="50"/>
      <c r="L51" s="50"/>
      <c r="M51" s="51"/>
      <c r="O51" s="43">
        <f t="shared" si="31"/>
        <v>6.4533292519351984E-2</v>
      </c>
      <c r="P51" s="45">
        <f t="shared" si="32"/>
        <v>4.3024876100820841E-2</v>
      </c>
      <c r="Q51" s="50"/>
      <c r="R51" s="50"/>
      <c r="S51" s="51"/>
      <c r="U51" s="43">
        <f t="shared" si="33"/>
        <v>2.6572594942336891E-2</v>
      </c>
      <c r="V51" s="45">
        <f t="shared" si="34"/>
        <v>6.2648436462299367E-2</v>
      </c>
      <c r="W51" s="50"/>
      <c r="X51" s="50"/>
      <c r="Y51" s="51"/>
      <c r="AA51" s="43">
        <f t="shared" si="35"/>
        <v>3.5355928207396824E-2</v>
      </c>
      <c r="AB51" s="45">
        <f t="shared" si="36"/>
        <v>5.5644601943852963E-2</v>
      </c>
      <c r="AC51" s="50"/>
      <c r="AD51" s="50"/>
      <c r="AE51" s="51"/>
      <c r="AG51" s="43">
        <f t="shared" si="37"/>
        <v>2.8934476789762197E-2</v>
      </c>
      <c r="AH51" s="45">
        <f t="shared" ref="AH51:AH56" si="42">AK41*SUM($AH$38,AH40)</f>
        <v>6.5653799705261653E-2</v>
      </c>
      <c r="AI51" s="50"/>
      <c r="AJ51" s="50"/>
      <c r="AK51" s="51"/>
      <c r="AM51" s="43">
        <f t="shared" ref="AM51:AM55" si="43">AN41*SUM($AQ$38,AQ40)</f>
        <v>9.2497860761992456E-2</v>
      </c>
      <c r="AN51" s="45">
        <f t="shared" ref="AN51:AN55" si="44">AQ41*SUM($AN$38,AN40)</f>
        <v>3.3532635385169332E-2</v>
      </c>
      <c r="AO51" s="50"/>
      <c r="AP51" s="50"/>
      <c r="AQ51" s="51"/>
      <c r="AS51" s="43">
        <f t="shared" ref="AS51:AS55" si="45">AT41*SUM($AW$38,AW40)</f>
        <v>3.5549239455935328E-2</v>
      </c>
      <c r="AT51" s="45">
        <f t="shared" ref="AT51:AT56" si="46">AW41*SUM($AT$38,AT40)</f>
        <v>2.9384074853908784E-2</v>
      </c>
      <c r="AU51" s="50"/>
      <c r="AV51" s="50"/>
      <c r="AW51" s="51"/>
      <c r="AY51" s="43">
        <f t="shared" si="38"/>
        <v>6.2128369818099147E-2</v>
      </c>
      <c r="AZ51" s="45">
        <f t="shared" si="39"/>
        <v>6.10950195056131E-2</v>
      </c>
      <c r="BA51" s="50"/>
      <c r="BB51" s="50"/>
      <c r="BC51" s="51"/>
      <c r="BE51" s="43">
        <f t="shared" si="40"/>
        <v>5.9155973223091629E-2</v>
      </c>
      <c r="BF51" s="45">
        <f t="shared" si="41"/>
        <v>3.7657493935402304E-2</v>
      </c>
      <c r="BG51" s="50"/>
      <c r="BH51" s="50"/>
      <c r="BI51" s="51"/>
    </row>
    <row r="52" spans="3:61" x14ac:dyDescent="0.25">
      <c r="C52" s="43">
        <f t="shared" si="28"/>
        <v>9.3533558451412268E-3</v>
      </c>
      <c r="D52" s="45">
        <f t="shared" ref="D52:D55" si="47">G42*SUM($D$38,D41)</f>
        <v>1.9484139138370136E-2</v>
      </c>
      <c r="E52" s="50"/>
      <c r="F52" s="50"/>
      <c r="G52" s="51"/>
      <c r="I52" s="43">
        <f t="shared" si="29"/>
        <v>4.8048345097096712E-3</v>
      </c>
      <c r="J52" s="45">
        <f t="shared" si="30"/>
        <v>2.0672988014738942E-2</v>
      </c>
      <c r="K52" s="50"/>
      <c r="L52" s="50"/>
      <c r="M52" s="51"/>
      <c r="O52" s="43">
        <f t="shared" si="31"/>
        <v>1.8070357818540508E-2</v>
      </c>
      <c r="P52" s="45">
        <f t="shared" si="32"/>
        <v>9.7365620515485751E-3</v>
      </c>
      <c r="Q52" s="50"/>
      <c r="R52" s="50"/>
      <c r="S52" s="51"/>
      <c r="U52" s="43">
        <f t="shared" si="33"/>
        <v>4.6049351870746909E-3</v>
      </c>
      <c r="V52" s="45">
        <f t="shared" si="34"/>
        <v>1.716439116166802E-2</v>
      </c>
      <c r="W52" s="50"/>
      <c r="X52" s="50"/>
      <c r="Y52" s="51"/>
      <c r="AA52" s="43">
        <f t="shared" si="35"/>
        <v>7.0321318709640123E-3</v>
      </c>
      <c r="AB52" s="45">
        <f t="shared" si="36"/>
        <v>1.4123532071490677E-2</v>
      </c>
      <c r="AC52" s="50"/>
      <c r="AD52" s="50"/>
      <c r="AE52" s="51"/>
      <c r="AG52" s="43">
        <f>AH42*SUM($AK$38,AK41)</f>
        <v>5.2635503347103294E-3</v>
      </c>
      <c r="AH52" s="45">
        <f>AK42*SUM($AH$38,AH41)</f>
        <v>1.8494566194800898E-2</v>
      </c>
      <c r="AI52" s="50"/>
      <c r="AJ52" s="50"/>
      <c r="AK52" s="51"/>
      <c r="AM52" s="43">
        <f t="shared" si="43"/>
        <v>3.4066944933633728E-2</v>
      </c>
      <c r="AN52" s="45">
        <f t="shared" si="44"/>
        <v>7.4921328221151029E-3</v>
      </c>
      <c r="AO52" s="50"/>
      <c r="AP52" s="50"/>
      <c r="AQ52" s="51"/>
      <c r="AS52" s="43">
        <f t="shared" si="45"/>
        <v>7.1234333007111792E-3</v>
      </c>
      <c r="AT52" s="45">
        <f t="shared" si="46"/>
        <v>5.3254029095623611E-3</v>
      </c>
      <c r="AU52" s="50"/>
      <c r="AV52" s="50"/>
      <c r="AW52" s="51"/>
      <c r="AY52" s="43">
        <f t="shared" si="38"/>
        <v>1.7818458903250532E-2</v>
      </c>
      <c r="AZ52" s="45">
        <f t="shared" si="39"/>
        <v>1.737766384271943E-2</v>
      </c>
      <c r="BA52" s="50"/>
      <c r="BB52" s="50"/>
      <c r="BC52" s="51"/>
      <c r="BE52" s="43">
        <f t="shared" si="40"/>
        <v>1.558647079439285E-2</v>
      </c>
      <c r="BF52" s="45">
        <f t="shared" si="41"/>
        <v>7.7911510401732749E-3</v>
      </c>
      <c r="BG52" s="50"/>
      <c r="BH52" s="50"/>
      <c r="BI52" s="51"/>
    </row>
    <row r="53" spans="3:61" x14ac:dyDescent="0.25">
      <c r="C53" s="43">
        <f t="shared" si="28"/>
        <v>1.7468499353439563E-3</v>
      </c>
      <c r="D53" s="45">
        <f t="shared" si="47"/>
        <v>5.0502383045692052E-3</v>
      </c>
      <c r="E53" s="50"/>
      <c r="F53" s="50"/>
      <c r="G53" s="51"/>
      <c r="I53" s="43">
        <f t="shared" si="29"/>
        <v>7.1874154068729545E-4</v>
      </c>
      <c r="J53" s="45">
        <f t="shared" si="30"/>
        <v>5.594903152159744E-3</v>
      </c>
      <c r="K53" s="50"/>
      <c r="L53" s="50"/>
      <c r="M53" s="51"/>
      <c r="O53" s="43">
        <f t="shared" si="31"/>
        <v>4.5364893226025734E-3</v>
      </c>
      <c r="P53" s="45">
        <f t="shared" si="32"/>
        <v>1.8569924280694254E-3</v>
      </c>
      <c r="Q53" s="50"/>
      <c r="R53" s="50"/>
      <c r="S53" s="51"/>
      <c r="U53" s="43">
        <f t="shared" si="33"/>
        <v>6.9237960774490152E-4</v>
      </c>
      <c r="V53" s="45">
        <f t="shared" si="34"/>
        <v>4.321527269978938E-3</v>
      </c>
      <c r="W53" s="50"/>
      <c r="X53" s="50"/>
      <c r="Y53" s="51"/>
      <c r="AA53" s="43">
        <f t="shared" si="35"/>
        <v>1.2305277140627494E-3</v>
      </c>
      <c r="AB53" s="45">
        <f t="shared" si="36"/>
        <v>3.2780431610994428E-3</v>
      </c>
      <c r="AC53" s="50"/>
      <c r="AD53" s="50"/>
      <c r="AE53" s="51"/>
      <c r="AG53" s="43">
        <f t="shared" si="37"/>
        <v>8.1912874897248789E-4</v>
      </c>
      <c r="AH53" s="45">
        <f t="shared" si="42"/>
        <v>4.7859275603182256E-3</v>
      </c>
      <c r="AI53" s="50"/>
      <c r="AJ53" s="50"/>
      <c r="AK53" s="51"/>
      <c r="AM53" s="43">
        <f t="shared" si="43"/>
        <v>1.1373412669108494E-2</v>
      </c>
      <c r="AN53" s="45">
        <f t="shared" si="44"/>
        <v>1.2438147036279486E-3</v>
      </c>
      <c r="AO53" s="50"/>
      <c r="AP53" s="50"/>
      <c r="AQ53" s="51"/>
      <c r="AS53" s="43">
        <f t="shared" si="45"/>
        <v>1.3116224912684289E-3</v>
      </c>
      <c r="AT53" s="45">
        <f t="shared" si="46"/>
        <v>8.8592918020829017E-4</v>
      </c>
      <c r="AU53" s="50"/>
      <c r="AV53" s="50"/>
      <c r="AW53" s="51"/>
      <c r="AY53" s="43">
        <f t="shared" si="38"/>
        <v>4.2564987926499561E-3</v>
      </c>
      <c r="AZ53" s="45">
        <f t="shared" si="39"/>
        <v>4.10138799063158E-3</v>
      </c>
      <c r="BA53" s="50"/>
      <c r="BB53" s="50"/>
      <c r="BC53" s="51"/>
      <c r="BE53" s="43">
        <f t="shared" si="40"/>
        <v>3.738331149092217E-3</v>
      </c>
      <c r="BF53" s="45">
        <f t="shared" si="41"/>
        <v>1.3978613312159713E-3</v>
      </c>
      <c r="BG53" s="50"/>
      <c r="BH53" s="50"/>
      <c r="BI53" s="51"/>
    </row>
    <row r="54" spans="3:61" x14ac:dyDescent="0.25">
      <c r="C54" s="43">
        <f t="shared" si="28"/>
        <v>3.0772478667466323E-4</v>
      </c>
      <c r="D54" s="45">
        <f t="shared" si="47"/>
        <v>1.2175819898883721E-3</v>
      </c>
      <c r="E54" s="50"/>
      <c r="F54" s="50"/>
      <c r="G54" s="51"/>
      <c r="I54" s="43">
        <f t="shared" si="29"/>
        <v>1.0150836017934114E-4</v>
      </c>
      <c r="J54" s="45">
        <f t="shared" si="30"/>
        <v>1.3609257336201126E-3</v>
      </c>
      <c r="K54" s="50"/>
      <c r="L54" s="50"/>
      <c r="M54" s="51"/>
      <c r="O54" s="43">
        <f t="shared" si="31"/>
        <v>1.0607381509921488E-3</v>
      </c>
      <c r="P54" s="45">
        <f t="shared" si="32"/>
        <v>3.3438699880157519E-4</v>
      </c>
      <c r="Q54" s="50"/>
      <c r="R54" s="50"/>
      <c r="S54" s="51"/>
      <c r="U54" s="43">
        <f t="shared" si="33"/>
        <v>9.8111121786082707E-5</v>
      </c>
      <c r="V54" s="45">
        <f t="shared" si="34"/>
        <v>9.74327042507124E-4</v>
      </c>
      <c r="W54" s="50"/>
      <c r="X54" s="50"/>
      <c r="Y54" s="51"/>
      <c r="AA54" s="43">
        <f t="shared" si="35"/>
        <v>2.0224440163765987E-4</v>
      </c>
      <c r="AB54" s="45">
        <f t="shared" si="36"/>
        <v>6.9513296729138989E-4</v>
      </c>
      <c r="AC54" s="50"/>
      <c r="AD54" s="50"/>
      <c r="AE54" s="51"/>
      <c r="AG54" s="43">
        <f t="shared" si="37"/>
        <v>1.2033785255541797E-4</v>
      </c>
      <c r="AH54" s="45">
        <f t="shared" si="42"/>
        <v>1.1171865630433084E-3</v>
      </c>
      <c r="AI54" s="50"/>
      <c r="AJ54" s="50"/>
      <c r="AK54" s="51"/>
      <c r="AM54" s="43">
        <f t="shared" si="43"/>
        <v>3.5073225118112737E-3</v>
      </c>
      <c r="AN54" s="45">
        <f t="shared" si="44"/>
        <v>1.8483206637018217E-4</v>
      </c>
      <c r="AO54" s="50"/>
      <c r="AP54" s="50"/>
      <c r="AQ54" s="51"/>
      <c r="AS54" s="43">
        <f t="shared" si="45"/>
        <v>2.1605809339805902E-4</v>
      </c>
      <c r="AT54" s="45">
        <f t="shared" si="46"/>
        <v>1.3342981976319202E-4</v>
      </c>
      <c r="AU54" s="50"/>
      <c r="AV54" s="50"/>
      <c r="AW54" s="51"/>
      <c r="AY54" s="43">
        <f t="shared" si="38"/>
        <v>9.5907733892622218E-4</v>
      </c>
      <c r="AZ54" s="45">
        <f t="shared" si="39"/>
        <v>9.1258461139694276E-4</v>
      </c>
      <c r="BA54" s="50"/>
      <c r="BB54" s="50"/>
      <c r="BC54" s="51"/>
      <c r="BE54" s="43">
        <f t="shared" si="40"/>
        <v>8.2451774362189993E-4</v>
      </c>
      <c r="BF54" s="45">
        <f t="shared" si="41"/>
        <v>2.3638397229099276E-4</v>
      </c>
      <c r="BG54" s="50"/>
      <c r="BH54" s="50"/>
      <c r="BI54" s="51"/>
    </row>
    <row r="55" spans="3:61" x14ac:dyDescent="0.25">
      <c r="C55" s="43">
        <f t="shared" si="28"/>
        <v>5.0846893606008791E-5</v>
      </c>
      <c r="D55" s="45">
        <f t="shared" si="47"/>
        <v>2.6402221518070858E-4</v>
      </c>
      <c r="E55" s="50"/>
      <c r="F55" s="50"/>
      <c r="G55" s="51"/>
      <c r="I55" s="43">
        <f t="shared" si="29"/>
        <v>1.3372992423295924E-5</v>
      </c>
      <c r="J55" s="45">
        <f t="shared" si="30"/>
        <v>2.9027767763430666E-4</v>
      </c>
      <c r="K55" s="50"/>
      <c r="L55" s="50"/>
      <c r="M55" s="51"/>
      <c r="O55" s="43">
        <f t="shared" si="31"/>
        <v>2.2341175457646175E-4</v>
      </c>
      <c r="P55" s="45">
        <f t="shared" si="32"/>
        <v>5.616766305494475E-5</v>
      </c>
      <c r="Q55" s="50"/>
      <c r="R55" s="50"/>
      <c r="S55" s="51"/>
      <c r="U55" s="43">
        <f t="shared" si="33"/>
        <v>1.2776241707993636E-5</v>
      </c>
      <c r="V55" s="45">
        <f t="shared" si="34"/>
        <v>1.9226229101124267E-4</v>
      </c>
      <c r="W55" s="50"/>
      <c r="X55" s="50"/>
      <c r="Y55" s="51"/>
      <c r="AA55" s="43">
        <f t="shared" si="35"/>
        <v>3.0305150390299205E-5</v>
      </c>
      <c r="AB55" s="45">
        <f t="shared" si="36"/>
        <v>1.3054723222407518E-4</v>
      </c>
      <c r="AC55" s="50"/>
      <c r="AD55" s="50"/>
      <c r="AE55" s="51"/>
      <c r="AG55" s="43">
        <f t="shared" si="37"/>
        <v>1.6368871916374126E-5</v>
      </c>
      <c r="AH55" s="45">
        <f t="shared" si="42"/>
        <v>2.2912952645671138E-4</v>
      </c>
      <c r="AI55" s="50"/>
      <c r="AJ55" s="50"/>
      <c r="AK55" s="51"/>
      <c r="AM55" s="43">
        <f t="shared" si="43"/>
        <v>9.6612016734628234E-4</v>
      </c>
      <c r="AN55" s="45">
        <f t="shared" si="44"/>
        <v>2.6626915533573282E-5</v>
      </c>
      <c r="AO55" s="50"/>
      <c r="AP55" s="50"/>
      <c r="AQ55" s="51"/>
      <c r="AS55" s="43">
        <f t="shared" si="45"/>
        <v>3.113496576600397E-5</v>
      </c>
      <c r="AT55" s="45">
        <f t="shared" si="46"/>
        <v>1.7693093456157179E-5</v>
      </c>
      <c r="AU55" s="50"/>
      <c r="AV55" s="50"/>
      <c r="AW55" s="51"/>
      <c r="AY55" s="43">
        <f t="shared" si="38"/>
        <v>2.0269816164201755E-4</v>
      </c>
      <c r="AZ55" s="45">
        <f t="shared" si="39"/>
        <v>1.9078973744395697E-4</v>
      </c>
      <c r="BA55" s="50"/>
      <c r="BB55" s="50"/>
      <c r="BC55" s="51"/>
      <c r="BE55" s="43">
        <f t="shared" si="40"/>
        <v>1.6183156250385667E-4</v>
      </c>
      <c r="BF55" s="45">
        <f t="shared" si="41"/>
        <v>3.6745415285638954E-5</v>
      </c>
      <c r="BG55" s="50"/>
      <c r="BH55" s="50"/>
      <c r="BI55" s="51"/>
    </row>
    <row r="56" spans="3:61" x14ac:dyDescent="0.25">
      <c r="C56" s="43">
        <f t="shared" si="28"/>
        <v>7.6324747891837385E-6</v>
      </c>
      <c r="D56" s="45">
        <f>G46*SUM($D$38,D45)</f>
        <v>5.0793469502282992E-5</v>
      </c>
      <c r="E56" s="50"/>
      <c r="F56" s="50"/>
      <c r="G56" s="51"/>
      <c r="I56" s="43">
        <f t="shared" si="29"/>
        <v>1.5941093991232645E-6</v>
      </c>
      <c r="J56" s="45">
        <f t="shared" si="30"/>
        <v>5.4439952260436491E-5</v>
      </c>
      <c r="K56" s="50"/>
      <c r="L56" s="50"/>
      <c r="M56" s="51"/>
      <c r="O56" s="43">
        <f>P46*SUM($S$38,S45)</f>
        <v>1.1162599274064863E-5</v>
      </c>
      <c r="P56" s="45">
        <f t="shared" si="32"/>
        <v>8.5366222368109497E-6</v>
      </c>
      <c r="Q56" s="50"/>
      <c r="R56" s="50"/>
      <c r="S56" s="51"/>
      <c r="U56" s="43">
        <f t="shared" si="33"/>
        <v>1.4915472010122268E-6</v>
      </c>
      <c r="V56" s="45">
        <f t="shared" si="34"/>
        <v>3.334081972677706E-5</v>
      </c>
      <c r="W56" s="50"/>
      <c r="X56" s="50"/>
      <c r="Y56" s="51"/>
      <c r="AA56" s="43">
        <f>AB46*SUM($AE$38,AE45)</f>
        <v>4.0540129531857208E-6</v>
      </c>
      <c r="AB56" s="45">
        <f>AE46*SUM($AB$38,AB45)</f>
        <v>2.1624652842404209E-5</v>
      </c>
      <c r="AC56" s="50"/>
      <c r="AD56" s="50"/>
      <c r="AE56" s="51"/>
      <c r="AG56" s="43">
        <f t="shared" si="37"/>
        <v>2.0048825379108418E-6</v>
      </c>
      <c r="AH56" s="45">
        <f t="shared" si="42"/>
        <v>4.1344165523193096E-5</v>
      </c>
      <c r="AI56" s="50"/>
      <c r="AJ56" s="50"/>
      <c r="AK56" s="51"/>
      <c r="AM56" s="43">
        <f>AN46*SUM($AQ$38,AQ45)</f>
        <v>2.3545838947227718E-4</v>
      </c>
      <c r="AN56" s="45">
        <f>AQ46*SUM($AN$38,AN45)</f>
        <v>3.6562316907622257E-6</v>
      </c>
      <c r="AO56" s="50"/>
      <c r="AP56" s="50"/>
      <c r="AQ56" s="51"/>
      <c r="AS56" s="43">
        <f>AT46*SUM($AW$38,AW45)</f>
        <v>3.9424100940337663E-6</v>
      </c>
      <c r="AT56" s="45">
        <f t="shared" si="46"/>
        <v>2.0654153070055386E-6</v>
      </c>
      <c r="AU56" s="50"/>
      <c r="AV56" s="50"/>
      <c r="AW56" s="51"/>
      <c r="AY56" s="43">
        <f t="shared" si="38"/>
        <v>3.8917505601793336E-5</v>
      </c>
      <c r="AZ56" s="45">
        <f t="shared" si="39"/>
        <v>3.6283587610542545E-5</v>
      </c>
      <c r="BA56" s="50"/>
      <c r="BB56" s="50"/>
      <c r="BC56" s="51"/>
      <c r="BE56" s="43">
        <f t="shared" si="40"/>
        <v>2.8063719906728068E-5</v>
      </c>
      <c r="BF56" s="45">
        <f>BI46*SUM($BF$38,BF45)</f>
        <v>5.1215828839117658E-6</v>
      </c>
      <c r="BG56" s="50"/>
      <c r="BH56" s="50"/>
      <c r="BI56" s="51"/>
    </row>
    <row r="57" spans="3:61" ht="15.75" thickBot="1" x14ac:dyDescent="0.3">
      <c r="C57" s="46">
        <f t="shared" ref="C57" si="48">D47*SUM($G$38,G46)</f>
        <v>0</v>
      </c>
      <c r="D57" s="48">
        <f>G47*SUM($D$38,D46)</f>
        <v>0</v>
      </c>
      <c r="E57" s="52"/>
      <c r="F57" s="52"/>
      <c r="G57" s="53"/>
      <c r="I57" s="46">
        <f>J47*SUM($M$38,M46)</f>
        <v>0</v>
      </c>
      <c r="J57" s="48">
        <f>M47*SUM($J$38,J46)</f>
        <v>0</v>
      </c>
      <c r="K57" s="52"/>
      <c r="L57" s="52"/>
      <c r="M57" s="53"/>
      <c r="O57" s="46">
        <f>P47*SUM($S$38,S46)</f>
        <v>0</v>
      </c>
      <c r="P57" s="48">
        <f t="shared" si="32"/>
        <v>0</v>
      </c>
      <c r="Q57" s="52"/>
      <c r="R57" s="52"/>
      <c r="S57" s="53"/>
      <c r="U57" s="46">
        <f>V47*SUM($Y$38,Y46)</f>
        <v>0</v>
      </c>
      <c r="V57" s="48">
        <f>Y47*SUM($V$38,V46)</f>
        <v>0</v>
      </c>
      <c r="W57" s="52"/>
      <c r="X57" s="52"/>
      <c r="Y57" s="53"/>
      <c r="AA57" s="46">
        <f>AB47*SUM($AE$38,AE46)</f>
        <v>0</v>
      </c>
      <c r="AB57" s="48">
        <f>AE47*SUM($AB$38,AB46)</f>
        <v>0</v>
      </c>
      <c r="AC57" s="52"/>
      <c r="AD57" s="52"/>
      <c r="AE57" s="53"/>
      <c r="AG57" s="46">
        <f>AH47*SUM($AK$38,AK46)</f>
        <v>0</v>
      </c>
      <c r="AH57" s="48">
        <f>AK47*SUM($AH$38,AH46)</f>
        <v>0</v>
      </c>
      <c r="AI57" s="52"/>
      <c r="AJ57" s="52"/>
      <c r="AK57" s="53"/>
      <c r="AM57" s="46">
        <f>AN47*SUM($AQ$38,AQ46)</f>
        <v>0</v>
      </c>
      <c r="AN57" s="48">
        <f>AQ47*SUM($AN$38,AN46)</f>
        <v>0</v>
      </c>
      <c r="AO57" s="52"/>
      <c r="AP57" s="52"/>
      <c r="AQ57" s="53"/>
      <c r="AS57" s="46">
        <f>AT47*SUM($AW$38,AW46)</f>
        <v>0</v>
      </c>
      <c r="AT57" s="48">
        <f>AW47*SUM($AT$38,AT46)</f>
        <v>0</v>
      </c>
      <c r="AU57" s="52"/>
      <c r="AV57" s="52"/>
      <c r="AW57" s="53"/>
      <c r="AY57" s="46">
        <f>AZ47*SUM($BC$38,BC46)</f>
        <v>0</v>
      </c>
      <c r="AZ57" s="48">
        <f>BC47*SUM($AZ$38,AZ46)</f>
        <v>0</v>
      </c>
      <c r="BA57" s="52"/>
      <c r="BB57" s="52"/>
      <c r="BC57" s="53"/>
      <c r="BE57" s="46">
        <f t="shared" si="40"/>
        <v>0</v>
      </c>
      <c r="BF57" s="48">
        <f t="shared" si="41"/>
        <v>0</v>
      </c>
      <c r="BG57" s="52"/>
      <c r="BH57" s="52"/>
      <c r="BI57" s="53"/>
    </row>
    <row r="58" spans="3:61" x14ac:dyDescent="0.25">
      <c r="C58" s="44"/>
      <c r="D58" s="44"/>
      <c r="E58" s="50"/>
      <c r="F58" s="50"/>
      <c r="G58" s="50"/>
      <c r="I58" s="44"/>
      <c r="J58" s="44"/>
      <c r="K58" s="50"/>
      <c r="L58" s="50"/>
      <c r="M58" s="50"/>
      <c r="O58" s="44"/>
      <c r="P58" s="44"/>
      <c r="Q58" s="50"/>
      <c r="R58" s="50"/>
      <c r="S58" s="50"/>
      <c r="U58" s="44"/>
      <c r="V58" s="44"/>
      <c r="W58" s="50"/>
      <c r="X58" s="50"/>
      <c r="Y58" s="50"/>
      <c r="AA58" s="44"/>
      <c r="AB58" s="44"/>
      <c r="AC58" s="50"/>
      <c r="AD58" s="50"/>
      <c r="AE58" s="50"/>
      <c r="AG58" s="44"/>
      <c r="AH58" s="44"/>
      <c r="AI58" s="50"/>
      <c r="AJ58" s="50"/>
      <c r="AK58" s="50"/>
      <c r="AM58" s="44"/>
      <c r="AN58" s="44"/>
      <c r="AO58" s="50"/>
      <c r="AP58" s="50"/>
      <c r="AQ58" s="50"/>
      <c r="AS58" s="44"/>
      <c r="AT58" s="44"/>
      <c r="AU58" s="50"/>
      <c r="AV58" s="50"/>
      <c r="AW58" s="50"/>
      <c r="AY58" s="44"/>
      <c r="AZ58" s="44"/>
      <c r="BA58" s="50"/>
      <c r="BB58" s="50"/>
      <c r="BC58" s="50"/>
      <c r="BE58" s="44"/>
      <c r="BF58" s="44"/>
      <c r="BG58" s="50"/>
      <c r="BH58" s="50"/>
      <c r="BI58" s="50"/>
    </row>
    <row r="60" spans="3:61" ht="15.75" thickBot="1" x14ac:dyDescent="0.3">
      <c r="C60" t="s">
        <v>55</v>
      </c>
      <c r="I60" t="s">
        <v>56</v>
      </c>
      <c r="O60" t="s">
        <v>57</v>
      </c>
      <c r="U60" t="s">
        <v>58</v>
      </c>
      <c r="AA60" t="s">
        <v>59</v>
      </c>
      <c r="AG60" t="s">
        <v>60</v>
      </c>
      <c r="AM60" t="s">
        <v>61</v>
      </c>
      <c r="AS60" t="s">
        <v>62</v>
      </c>
      <c r="AY60" t="s">
        <v>63</v>
      </c>
      <c r="BE60" t="s">
        <v>64</v>
      </c>
    </row>
    <row r="61" spans="3:61" ht="21.75" thickBot="1" x14ac:dyDescent="0.4">
      <c r="C61" s="23"/>
      <c r="D61" s="24" t="s">
        <v>84</v>
      </c>
      <c r="E61" s="25" t="s">
        <v>35</v>
      </c>
      <c r="F61" s="26" t="s">
        <v>36</v>
      </c>
      <c r="G61" s="27" t="s">
        <v>37</v>
      </c>
      <c r="I61" s="23"/>
      <c r="J61" s="24" t="s">
        <v>84</v>
      </c>
      <c r="K61" s="25" t="s">
        <v>38</v>
      </c>
      <c r="L61" s="26" t="s">
        <v>36</v>
      </c>
      <c r="M61" s="27" t="s">
        <v>37</v>
      </c>
      <c r="O61" s="23"/>
      <c r="P61" s="24" t="s">
        <v>84</v>
      </c>
      <c r="Q61" s="25" t="s">
        <v>38</v>
      </c>
      <c r="R61" s="26" t="s">
        <v>36</v>
      </c>
      <c r="S61" s="27" t="s">
        <v>37</v>
      </c>
      <c r="U61" s="23"/>
      <c r="V61" s="24" t="s">
        <v>116</v>
      </c>
      <c r="W61" s="25" t="s">
        <v>38</v>
      </c>
      <c r="X61" s="26" t="s">
        <v>36</v>
      </c>
      <c r="Y61" s="27" t="s">
        <v>37</v>
      </c>
      <c r="AA61" s="23"/>
      <c r="AB61" s="24" t="s">
        <v>84</v>
      </c>
      <c r="AC61" s="25" t="s">
        <v>38</v>
      </c>
      <c r="AD61" s="26" t="s">
        <v>36</v>
      </c>
      <c r="AE61" s="27" t="s">
        <v>37</v>
      </c>
      <c r="AG61" s="23"/>
      <c r="AH61" s="24" t="s">
        <v>84</v>
      </c>
      <c r="AI61" s="25" t="s">
        <v>38</v>
      </c>
      <c r="AJ61" s="26" t="s">
        <v>36</v>
      </c>
      <c r="AK61" s="27" t="s">
        <v>37</v>
      </c>
      <c r="AM61" s="23"/>
      <c r="AN61" s="24" t="s">
        <v>84</v>
      </c>
      <c r="AO61" s="25" t="s">
        <v>38</v>
      </c>
      <c r="AP61" s="26" t="s">
        <v>36</v>
      </c>
      <c r="AQ61" s="27" t="s">
        <v>37</v>
      </c>
      <c r="AS61" s="23"/>
      <c r="AT61" s="24" t="s">
        <v>89</v>
      </c>
      <c r="AU61" s="25" t="s">
        <v>38</v>
      </c>
      <c r="AV61" s="26" t="s">
        <v>36</v>
      </c>
      <c r="AW61" s="27" t="s">
        <v>37</v>
      </c>
      <c r="AY61" s="23"/>
      <c r="AZ61" s="24" t="s">
        <v>84</v>
      </c>
      <c r="BA61" s="25" t="s">
        <v>38</v>
      </c>
      <c r="BB61" s="26" t="s">
        <v>36</v>
      </c>
      <c r="BC61" s="27" t="s">
        <v>37</v>
      </c>
      <c r="BE61" s="23"/>
      <c r="BF61" s="24" t="s">
        <v>84</v>
      </c>
      <c r="BG61" s="25" t="s">
        <v>38</v>
      </c>
      <c r="BH61" s="26" t="s">
        <v>36</v>
      </c>
      <c r="BI61" s="27" t="s">
        <v>37</v>
      </c>
    </row>
    <row r="62" spans="3:61" ht="21" x14ac:dyDescent="0.35">
      <c r="C62" s="28"/>
      <c r="D62" s="28" t="s">
        <v>30</v>
      </c>
      <c r="E62" s="29">
        <f>SUM(D78:D86)</f>
        <v>0.43580567490578098</v>
      </c>
      <c r="F62" s="30" t="s">
        <v>27</v>
      </c>
      <c r="G62" s="31">
        <f>N24*O27*J28</f>
        <v>1.1827674870126463</v>
      </c>
      <c r="I62" s="28"/>
      <c r="J62" s="28" t="s">
        <v>30</v>
      </c>
      <c r="K62" s="29">
        <f>SUM(J78:J86)</f>
        <v>0.45748920372907198</v>
      </c>
      <c r="L62" s="30" t="s">
        <v>22</v>
      </c>
      <c r="M62" s="31">
        <f>N19*O27*J28</f>
        <v>1.231043710972346</v>
      </c>
      <c r="O62" s="28"/>
      <c r="P62" s="28" t="s">
        <v>30</v>
      </c>
      <c r="Q62" s="29">
        <f>SUM(O78:O86)</f>
        <v>0.41300413086459975</v>
      </c>
      <c r="R62" s="30" t="s">
        <v>30</v>
      </c>
      <c r="S62" s="31">
        <f>N27*O9*J28</f>
        <v>1.2751220024138112</v>
      </c>
      <c r="U62" s="28"/>
      <c r="V62" s="28" t="s">
        <v>30</v>
      </c>
      <c r="W62" s="29">
        <f>SUM(V78:V86)</f>
        <v>0.4667774751074274</v>
      </c>
      <c r="X62" s="30" t="s">
        <v>113</v>
      </c>
      <c r="Y62" s="31">
        <f>N13*O27*J28</f>
        <v>1.1344912630529467</v>
      </c>
      <c r="AA62" s="28"/>
      <c r="AB62" s="28" t="s">
        <v>89</v>
      </c>
      <c r="AC62" s="29">
        <f>SUM(AA78:AA86)</f>
        <v>0.50133859707449924</v>
      </c>
      <c r="AD62" s="30" t="s">
        <v>30</v>
      </c>
      <c r="AE62" s="31">
        <f>N27*O14*J28</f>
        <v>1.5584824473946584</v>
      </c>
      <c r="AG62" s="28"/>
      <c r="AH62" s="28" t="s">
        <v>30</v>
      </c>
      <c r="AI62" s="29">
        <f>SUM(AG78:AG86)</f>
        <v>0.41350119341137515</v>
      </c>
      <c r="AJ62" s="30" t="s">
        <v>30</v>
      </c>
      <c r="AK62" s="31">
        <f>N27*O12*J28</f>
        <v>1.7001626698850818</v>
      </c>
      <c r="AM62" s="28"/>
      <c r="AN62" s="28" t="s">
        <v>89</v>
      </c>
      <c r="AO62" s="29">
        <f>SUM(AN78:AN86)</f>
        <v>0.49899481277231744</v>
      </c>
      <c r="AP62" s="30" t="s">
        <v>23</v>
      </c>
      <c r="AQ62" s="31">
        <f>N20*O27*J28</f>
        <v>0.98966259117384681</v>
      </c>
      <c r="AS62" s="28"/>
      <c r="AT62" s="28" t="s">
        <v>24</v>
      </c>
      <c r="AU62" s="29">
        <f>SUM(AT78:AT86)</f>
        <v>0.39930272664005512</v>
      </c>
      <c r="AV62" s="30" t="s">
        <v>24</v>
      </c>
      <c r="AW62" s="31">
        <f>N21*O27*J28</f>
        <v>1.4724248307708454</v>
      </c>
      <c r="AY62" s="28"/>
      <c r="AZ62" s="28" t="s">
        <v>30</v>
      </c>
      <c r="BA62" s="29">
        <f>SUM(AY78:AY86)</f>
        <v>0.41520136334844193</v>
      </c>
      <c r="BB62" s="30" t="s">
        <v>30</v>
      </c>
      <c r="BC62" s="31">
        <f>N27*O18*J28</f>
        <v>1.1901138689195574</v>
      </c>
      <c r="BE62" s="28"/>
      <c r="BF62" s="28" t="s">
        <v>26</v>
      </c>
      <c r="BG62" s="29">
        <f>SUM(BF78:BF86)</f>
        <v>0.32607895050335239</v>
      </c>
      <c r="BH62" s="30" t="s">
        <v>26</v>
      </c>
      <c r="BI62" s="31">
        <f>N23*O27*J28</f>
        <v>1.5448391667103951</v>
      </c>
    </row>
    <row r="63" spans="3:61" ht="21.75" thickBot="1" x14ac:dyDescent="0.4">
      <c r="C63" s="28" t="s">
        <v>94</v>
      </c>
      <c r="D63" s="28" t="s">
        <v>39</v>
      </c>
      <c r="E63" s="29">
        <f>1-E62-E64</f>
        <v>0.17099168279661398</v>
      </c>
      <c r="F63" s="32" t="s">
        <v>30</v>
      </c>
      <c r="G63" s="33">
        <f>N27*O24*J28</f>
        <v>1.2751220024138112</v>
      </c>
      <c r="I63" s="28" t="s">
        <v>110</v>
      </c>
      <c r="J63" s="28" t="s">
        <v>39</v>
      </c>
      <c r="K63" s="29">
        <f>1-K62-K64</f>
        <v>0.23130744696389588</v>
      </c>
      <c r="L63" s="32" t="s">
        <v>30</v>
      </c>
      <c r="M63" s="33">
        <f>N27*O19*J28</f>
        <v>1.6151545363908275</v>
      </c>
      <c r="O63" s="28" t="s">
        <v>112</v>
      </c>
      <c r="P63" s="28" t="s">
        <v>39</v>
      </c>
      <c r="Q63" s="29">
        <f>1-Q62-Q64</f>
        <v>0.18286526688237703</v>
      </c>
      <c r="R63" s="32" t="s">
        <v>111</v>
      </c>
      <c r="S63" s="33">
        <f>N9*O27*J28</f>
        <v>1.255181822952196</v>
      </c>
      <c r="U63" s="28" t="s">
        <v>115</v>
      </c>
      <c r="V63" s="28" t="s">
        <v>39</v>
      </c>
      <c r="W63" s="29">
        <f>1-W62-W64</f>
        <v>0.17980201225465098</v>
      </c>
      <c r="X63" s="32" t="s">
        <v>30</v>
      </c>
      <c r="Y63" s="33">
        <f>N27*O13*J28</f>
        <v>1.3884661804061502</v>
      </c>
      <c r="AA63" s="28" t="s">
        <v>104</v>
      </c>
      <c r="AB63" s="28" t="s">
        <v>39</v>
      </c>
      <c r="AC63" s="29">
        <f>1-AC62-AC64</f>
        <v>0.1955247211651317</v>
      </c>
      <c r="AD63" s="32" t="s">
        <v>17</v>
      </c>
      <c r="AE63" s="33">
        <f>N14*O27*J28</f>
        <v>1.0862150390932466</v>
      </c>
      <c r="AG63" s="28" t="s">
        <v>117</v>
      </c>
      <c r="AH63" s="28" t="s">
        <v>39</v>
      </c>
      <c r="AI63" s="29">
        <f>1-AI62-AI64</f>
        <v>0.27434460980868652</v>
      </c>
      <c r="AJ63" s="32" t="s">
        <v>15</v>
      </c>
      <c r="AK63" s="33">
        <f>N12*O27*J28</f>
        <v>1.4000104948312959</v>
      </c>
      <c r="AM63" s="28" t="s">
        <v>118</v>
      </c>
      <c r="AN63" s="28" t="s">
        <v>39</v>
      </c>
      <c r="AO63" s="29">
        <f>1-AO62-AO64</f>
        <v>0.13456808284209876</v>
      </c>
      <c r="AP63" s="32" t="s">
        <v>108</v>
      </c>
      <c r="AQ63" s="33">
        <f>N27*O20*J28</f>
        <v>1.2467859579157268</v>
      </c>
      <c r="AS63" s="28" t="s">
        <v>120</v>
      </c>
      <c r="AT63" s="28" t="s">
        <v>39</v>
      </c>
      <c r="AU63" s="29">
        <f>1-AU62-AU64</f>
        <v>0.29949171127056329</v>
      </c>
      <c r="AV63" s="32" t="s">
        <v>30</v>
      </c>
      <c r="AW63" s="33">
        <f>N27*O21*J28</f>
        <v>1.7851708033793359</v>
      </c>
      <c r="AY63" s="28" t="s">
        <v>105</v>
      </c>
      <c r="AZ63" s="28" t="s">
        <v>39</v>
      </c>
      <c r="BA63" s="29">
        <f>1-BA62-BA64</f>
        <v>0.16161066209123631</v>
      </c>
      <c r="BB63" s="32" t="s">
        <v>21</v>
      </c>
      <c r="BC63" s="33">
        <f>N18*O27*J28</f>
        <v>1.2069055989924964</v>
      </c>
      <c r="BE63" s="28" t="s">
        <v>93</v>
      </c>
      <c r="BF63" s="28" t="s">
        <v>39</v>
      </c>
      <c r="BG63" s="29">
        <f>1-BG62-BG64</f>
        <v>0.21841245230755574</v>
      </c>
      <c r="BH63" s="32" t="s">
        <v>30</v>
      </c>
      <c r="BI63" s="33">
        <f>N27*O23*J28</f>
        <v>1.2184499134176419</v>
      </c>
    </row>
    <row r="64" spans="3:61" ht="16.5" thickBot="1" x14ac:dyDescent="0.3">
      <c r="C64" s="34"/>
      <c r="D64" s="34" t="s">
        <v>41</v>
      </c>
      <c r="E64" s="35">
        <f>SUM(C78:C86)</f>
        <v>0.39320264229760499</v>
      </c>
      <c r="F64" s="12"/>
      <c r="G64" s="36"/>
      <c r="I64" s="34"/>
      <c r="J64" s="34" t="s">
        <v>41</v>
      </c>
      <c r="K64" s="35">
        <f>SUM(I78:I86)</f>
        <v>0.31120334930703214</v>
      </c>
      <c r="L64" s="12"/>
      <c r="M64" s="36"/>
      <c r="O64" s="34"/>
      <c r="P64" s="34" t="s">
        <v>41</v>
      </c>
      <c r="Q64" s="35">
        <f>SUM(P78:P86)</f>
        <v>0.40413060225302322</v>
      </c>
      <c r="R64" s="12"/>
      <c r="S64" s="36"/>
      <c r="U64" s="34"/>
      <c r="V64" s="34" t="s">
        <v>41</v>
      </c>
      <c r="W64" s="35">
        <f>SUM(U78:U86)</f>
        <v>0.35342051263792162</v>
      </c>
      <c r="X64" s="12"/>
      <c r="Y64" s="36"/>
      <c r="AA64" s="34"/>
      <c r="AB64" s="34" t="s">
        <v>41</v>
      </c>
      <c r="AC64" s="35">
        <f>SUM(AB78:AB86)</f>
        <v>0.30313668176036906</v>
      </c>
      <c r="AD64" s="12"/>
      <c r="AE64" s="36"/>
      <c r="AG64" s="34"/>
      <c r="AH64" s="34" t="s">
        <v>41</v>
      </c>
      <c r="AI64" s="35">
        <f>SUM(AH78:AH86)</f>
        <v>0.31215419677993833</v>
      </c>
      <c r="AJ64" s="12"/>
      <c r="AK64" s="36"/>
      <c r="AM64" s="34"/>
      <c r="AN64" s="34" t="s">
        <v>41</v>
      </c>
      <c r="AO64" s="35">
        <f>SUM(AM78:AM86)</f>
        <v>0.36643710438558386</v>
      </c>
      <c r="AP64" s="12"/>
      <c r="AQ64" s="36"/>
      <c r="AS64" s="34"/>
      <c r="AT64" s="34" t="s">
        <v>41</v>
      </c>
      <c r="AU64" s="35">
        <f>SUM(AS78:AS86)</f>
        <v>0.30120556208938165</v>
      </c>
      <c r="AV64" s="12"/>
      <c r="AW64" s="36"/>
      <c r="AY64" s="34"/>
      <c r="AZ64" s="34" t="s">
        <v>41</v>
      </c>
      <c r="BA64" s="35">
        <f>SUM(AZ78:AZ86)</f>
        <v>0.42318797456032176</v>
      </c>
      <c r="BB64" s="12"/>
      <c r="BC64" s="36"/>
      <c r="BE64" s="34"/>
      <c r="BF64" s="34" t="s">
        <v>41</v>
      </c>
      <c r="BG64" s="35">
        <f>SUM(BE78:BE86)</f>
        <v>0.45550859718909192</v>
      </c>
      <c r="BH64" s="12"/>
      <c r="BI64" s="36"/>
    </row>
    <row r="65" spans="3:61" ht="21.75" thickBot="1" x14ac:dyDescent="0.4">
      <c r="C65" s="37" t="s">
        <v>94</v>
      </c>
      <c r="D65" s="38"/>
      <c r="E65" s="38"/>
      <c r="F65" s="38"/>
      <c r="G65" s="39"/>
      <c r="I65" s="37" t="s">
        <v>110</v>
      </c>
      <c r="J65" s="38"/>
      <c r="K65" s="38"/>
      <c r="L65" s="38"/>
      <c r="M65" s="39"/>
      <c r="O65" s="37" t="s">
        <v>112</v>
      </c>
      <c r="P65" s="38"/>
      <c r="Q65" s="38"/>
      <c r="R65" s="38"/>
      <c r="S65" s="39"/>
      <c r="U65" s="37" t="s">
        <v>115</v>
      </c>
      <c r="V65" s="38"/>
      <c r="W65" s="38"/>
      <c r="X65" s="38"/>
      <c r="Y65" s="39"/>
      <c r="AA65" s="37" t="s">
        <v>104</v>
      </c>
      <c r="AB65" s="38"/>
      <c r="AC65" s="38"/>
      <c r="AD65" s="38"/>
      <c r="AE65" s="39"/>
      <c r="AG65" s="37" t="s">
        <v>117</v>
      </c>
      <c r="AH65" s="38"/>
      <c r="AI65" s="38"/>
      <c r="AJ65" s="38"/>
      <c r="AK65" s="39"/>
      <c r="AM65" s="37" t="s">
        <v>119</v>
      </c>
      <c r="AN65" s="38"/>
      <c r="AO65" s="38"/>
      <c r="AP65" s="38"/>
      <c r="AQ65" s="39"/>
      <c r="AS65" s="37" t="s">
        <v>120</v>
      </c>
      <c r="AT65" s="38"/>
      <c r="AU65" s="38"/>
      <c r="AV65" s="38"/>
      <c r="AW65" s="39"/>
      <c r="AY65" s="37" t="s">
        <v>105</v>
      </c>
      <c r="AZ65" s="38"/>
      <c r="BA65" s="38"/>
      <c r="BB65" s="38"/>
      <c r="BC65" s="39"/>
      <c r="BE65" s="37" t="s">
        <v>93</v>
      </c>
      <c r="BF65" s="38"/>
      <c r="BG65" s="38"/>
      <c r="BH65" s="38"/>
      <c r="BI65" s="39"/>
    </row>
    <row r="66" spans="3:61" x14ac:dyDescent="0.25">
      <c r="C66" s="40" t="s">
        <v>42</v>
      </c>
      <c r="D66" s="41" t="s">
        <v>43</v>
      </c>
      <c r="E66" s="41"/>
      <c r="F66" s="41" t="s">
        <v>42</v>
      </c>
      <c r="G66" s="42" t="s">
        <v>43</v>
      </c>
      <c r="I66" s="40" t="s">
        <v>42</v>
      </c>
      <c r="J66" s="41" t="s">
        <v>43</v>
      </c>
      <c r="K66" s="41"/>
      <c r="L66" s="41" t="s">
        <v>42</v>
      </c>
      <c r="M66" s="42" t="s">
        <v>43</v>
      </c>
      <c r="O66" s="40" t="s">
        <v>42</v>
      </c>
      <c r="P66" s="41" t="s">
        <v>43</v>
      </c>
      <c r="Q66" s="41"/>
      <c r="R66" s="41" t="s">
        <v>42</v>
      </c>
      <c r="S66" s="42" t="s">
        <v>43</v>
      </c>
      <c r="U66" s="40" t="s">
        <v>42</v>
      </c>
      <c r="V66" s="41" t="s">
        <v>43</v>
      </c>
      <c r="W66" s="41"/>
      <c r="X66" s="41" t="s">
        <v>42</v>
      </c>
      <c r="Y66" s="42" t="s">
        <v>43</v>
      </c>
      <c r="AA66" s="40" t="s">
        <v>42</v>
      </c>
      <c r="AB66" s="41" t="s">
        <v>43</v>
      </c>
      <c r="AC66" s="41"/>
      <c r="AD66" s="41" t="s">
        <v>42</v>
      </c>
      <c r="AE66" s="42" t="s">
        <v>43</v>
      </c>
      <c r="AG66" s="40" t="s">
        <v>42</v>
      </c>
      <c r="AH66" s="41" t="s">
        <v>43</v>
      </c>
      <c r="AI66" s="41"/>
      <c r="AJ66" s="41" t="s">
        <v>42</v>
      </c>
      <c r="AK66" s="42" t="s">
        <v>43</v>
      </c>
      <c r="AM66" s="40" t="s">
        <v>42</v>
      </c>
      <c r="AN66" s="41" t="s">
        <v>43</v>
      </c>
      <c r="AO66" s="41"/>
      <c r="AP66" s="41" t="s">
        <v>42</v>
      </c>
      <c r="AQ66" s="42" t="s">
        <v>43</v>
      </c>
      <c r="AS66" s="40" t="s">
        <v>42</v>
      </c>
      <c r="AT66" s="41" t="s">
        <v>43</v>
      </c>
      <c r="AU66" s="41"/>
      <c r="AV66" s="41" t="s">
        <v>42</v>
      </c>
      <c r="AW66" s="42" t="s">
        <v>43</v>
      </c>
      <c r="AY66" s="40" t="s">
        <v>42</v>
      </c>
      <c r="AZ66" s="41" t="s">
        <v>43</v>
      </c>
      <c r="BA66" s="41"/>
      <c r="BB66" s="41" t="s">
        <v>42</v>
      </c>
      <c r="BC66" s="42" t="s">
        <v>43</v>
      </c>
      <c r="BE66" s="40" t="s">
        <v>42</v>
      </c>
      <c r="BF66" s="41" t="s">
        <v>43</v>
      </c>
      <c r="BG66" s="41"/>
      <c r="BH66" s="41" t="s">
        <v>42</v>
      </c>
      <c r="BI66" s="42" t="s">
        <v>43</v>
      </c>
    </row>
    <row r="67" spans="3:61" x14ac:dyDescent="0.25">
      <c r="C67" s="43">
        <v>0</v>
      </c>
      <c r="D67" s="44">
        <f t="shared" ref="D67:D75" si="49">_xlfn.POISSON.DIST(C67,$G$62,FALSE)</f>
        <v>0.30642952431954773</v>
      </c>
      <c r="E67" s="44"/>
      <c r="F67" s="44">
        <v>0</v>
      </c>
      <c r="G67" s="45">
        <f>_xlfn.POISSON.DIST(F67,$G$63,FALSE)</f>
        <v>0.27939687904831367</v>
      </c>
      <c r="I67" s="43">
        <v>0</v>
      </c>
      <c r="J67" s="44">
        <f>_xlfn.POISSON.DIST(I67,$M$62,FALSE)</f>
        <v>0.29198766785694202</v>
      </c>
      <c r="K67" s="44"/>
      <c r="L67" s="44">
        <v>0</v>
      </c>
      <c r="M67" s="45">
        <f>_xlfn.POISSON.DIST(L67,$M$63,FALSE)</f>
        <v>0.1988599369692215</v>
      </c>
      <c r="O67" s="43">
        <v>0</v>
      </c>
      <c r="P67" s="44">
        <f t="shared" ref="P67:P75" si="50">_xlfn.POISSON.DIST(O67,$S$62,FALSE)</f>
        <v>0.27939687904831367</v>
      </c>
      <c r="Q67" s="44"/>
      <c r="R67" s="44">
        <v>0</v>
      </c>
      <c r="S67" s="45">
        <f>_xlfn.POISSON.DIST(R67,$S$63,FALSE)</f>
        <v>0.2850240196040888</v>
      </c>
      <c r="U67" s="43">
        <v>0</v>
      </c>
      <c r="V67" s="44">
        <f>_xlfn.POISSON.DIST(U67,$Y$62,FALSE)</f>
        <v>0.32158568224432577</v>
      </c>
      <c r="W67" s="44"/>
      <c r="X67" s="44">
        <v>0</v>
      </c>
      <c r="Y67" s="45">
        <f>_xlfn.POISSON.DIST(X67,$Y$63,FALSE)</f>
        <v>0.24945763435170848</v>
      </c>
      <c r="AA67" s="43">
        <v>0</v>
      </c>
      <c r="AB67" s="44">
        <f>_xlfn.POISSON.DIST(AA67,$AE$62,FALSE)</f>
        <v>0.21045520583364216</v>
      </c>
      <c r="AC67" s="44"/>
      <c r="AD67" s="44">
        <v>0</v>
      </c>
      <c r="AE67" s="45">
        <f>_xlfn.POISSON.DIST(AD67,$AE$63,FALSE)</f>
        <v>0.33749147133976515</v>
      </c>
      <c r="AG67" s="43">
        <v>0</v>
      </c>
      <c r="AH67" s="44">
        <f>_xlfn.POISSON.DIST(AG67,$AK$62,FALSE)</f>
        <v>0.18265380936177886</v>
      </c>
      <c r="AI67" s="44"/>
      <c r="AJ67" s="44">
        <v>0</v>
      </c>
      <c r="AK67" s="45">
        <f>_xlfn.POISSON.DIST(AJ67,$AK$63,FALSE)</f>
        <v>0.24659437596165207</v>
      </c>
      <c r="AM67" s="43">
        <v>0</v>
      </c>
      <c r="AN67" s="44">
        <f>_xlfn.POISSON.DIST(AM67,$AQ$62,FALSE)</f>
        <v>0.3717020854305898</v>
      </c>
      <c r="AO67" s="44"/>
      <c r="AP67" s="44">
        <v>0</v>
      </c>
      <c r="AQ67" s="45">
        <f>_xlfn.POISSON.DIST(AP67,$AQ$63,FALSE)</f>
        <v>0.28742711672811155</v>
      </c>
      <c r="AS67" s="43">
        <v>0</v>
      </c>
      <c r="AT67" s="44">
        <f>_xlfn.POISSON.DIST(AS67,$AW$62,FALSE)</f>
        <v>0.22936863020763543</v>
      </c>
      <c r="AU67" s="44"/>
      <c r="AV67" s="44">
        <v>0</v>
      </c>
      <c r="AW67" s="45">
        <f>_xlfn.POISSON.DIST(AV67,$AW$63,FALSE)</f>
        <v>0.16776840314262356</v>
      </c>
      <c r="AY67" s="43">
        <v>0</v>
      </c>
      <c r="AZ67" s="44">
        <f>_xlfn.POISSON.DIST(AY67,$BC$62,FALSE)</f>
        <v>0.30418662469226987</v>
      </c>
      <c r="BA67" s="44"/>
      <c r="BB67" s="44">
        <v>0</v>
      </c>
      <c r="BC67" s="45">
        <f>_xlfn.POISSON.DIST(BB67,$BC$63,FALSE)</f>
        <v>0.29912145053234945</v>
      </c>
      <c r="BE67" s="43">
        <v>0</v>
      </c>
      <c r="BF67" s="44">
        <f>_xlfn.POISSON.DIST(BE67,$BI$62,FALSE)</f>
        <v>0.21334618163192978</v>
      </c>
      <c r="BG67" s="44"/>
      <c r="BH67" s="44">
        <v>0</v>
      </c>
      <c r="BI67" s="45">
        <f>_xlfn.POISSON.DIST(BH67,$BI$63,FALSE)</f>
        <v>0.29568815411266541</v>
      </c>
    </row>
    <row r="68" spans="3:61" x14ac:dyDescent="0.25">
      <c r="C68" s="43">
        <v>1</v>
      </c>
      <c r="D68" s="44">
        <f t="shared" si="49"/>
        <v>0.36243487842591204</v>
      </c>
      <c r="E68" s="44"/>
      <c r="F68" s="44">
        <v>1</v>
      </c>
      <c r="G68" s="45">
        <f t="shared" ref="G68:G75" si="51">_xlfn.POISSON.DIST(F68,$G$63,FALSE)</f>
        <v>0.35626510788025517</v>
      </c>
      <c r="I68" s="43">
        <v>1</v>
      </c>
      <c r="J68" s="44">
        <f t="shared" ref="J68:J75" si="52">_xlfn.POISSON.DIST(I68,$M$62,FALSE)</f>
        <v>0.3594495821967707</v>
      </c>
      <c r="K68" s="44"/>
      <c r="L68" s="44">
        <v>1</v>
      </c>
      <c r="M68" s="45">
        <f t="shared" ref="M68:M75" si="53">_xlfn.POISSON.DIST(L68,$M$63,FALSE)</f>
        <v>0.3211895293022321</v>
      </c>
      <c r="O68" s="43">
        <v>1</v>
      </c>
      <c r="P68" s="44">
        <f t="shared" si="50"/>
        <v>0.35626510788025517</v>
      </c>
      <c r="Q68" s="44"/>
      <c r="R68" s="44">
        <v>1</v>
      </c>
      <c r="S68" s="45">
        <f t="shared" ref="S68:S75" si="54">_xlfn.POISSON.DIST(R68,$S$63,FALSE)</f>
        <v>0.35775696851182259</v>
      </c>
      <c r="U68" s="43">
        <v>1</v>
      </c>
      <c r="V68" s="44">
        <f t="shared" ref="V68:V75" si="55">_xlfn.POISSON.DIST(U68,$Y$62,FALSE)</f>
        <v>0.3648361468291087</v>
      </c>
      <c r="W68" s="44"/>
      <c r="X68" s="44">
        <v>1</v>
      </c>
      <c r="Y68" s="45">
        <f t="shared" ref="Y68:Y75" si="56">_xlfn.POISSON.DIST(X68,$Y$63,FALSE)</f>
        <v>0.34636348874147066</v>
      </c>
      <c r="AA68" s="43">
        <v>1</v>
      </c>
      <c r="AB68" s="44">
        <f t="shared" ref="AB68:AB75" si="57">_xlfn.POISSON.DIST(AA68,$AE$62,FALSE)</f>
        <v>0.32799074425456115</v>
      </c>
      <c r="AC68" s="44"/>
      <c r="AD68" s="44">
        <v>1</v>
      </c>
      <c r="AE68" s="45">
        <f t="shared" ref="AE68:AE75" si="58">_xlfn.POISSON.DIST(AD68,$AE$63,FALSE)</f>
        <v>0.36658831173496031</v>
      </c>
      <c r="AG68" s="43">
        <v>1</v>
      </c>
      <c r="AH68" s="44">
        <f t="shared" ref="AH68:AH75" si="59">_xlfn.POISSON.DIST(AG68,$AK$62,FALSE)</f>
        <v>0.31054118818920273</v>
      </c>
      <c r="AI68" s="44"/>
      <c r="AJ68" s="44">
        <v>1</v>
      </c>
      <c r="AK68" s="45">
        <f t="shared" ref="AK68:AK73" si="60">_xlfn.POISSON.DIST(AJ68,$AK$63,FALSE)</f>
        <v>0.3452347143126871</v>
      </c>
      <c r="AM68" s="43">
        <v>1</v>
      </c>
      <c r="AN68" s="44">
        <f t="shared" ref="AN68:AN75" si="61">_xlfn.POISSON.DIST(AM68,$AQ$62,FALSE)</f>
        <v>0.36785964901196005</v>
      </c>
      <c r="AO68" s="44"/>
      <c r="AP68" s="44">
        <v>1</v>
      </c>
      <c r="AQ68" s="45">
        <f t="shared" ref="AQ68:AQ75" si="62">_xlfn.POISSON.DIST(AP68,$AQ$63,FALSE)</f>
        <v>0.35836009306081396</v>
      </c>
      <c r="AS68" s="43">
        <v>1</v>
      </c>
      <c r="AT68" s="44">
        <f t="shared" ref="AT68:AT75" si="63">_xlfn.POISSON.DIST(AS68,$AW$62,FALSE)</f>
        <v>0.33772806651761822</v>
      </c>
      <c r="AU68" s="44"/>
      <c r="AV68" s="44">
        <v>1</v>
      </c>
      <c r="AW68" s="45">
        <f t="shared" ref="AW68:AW75" si="64">_xlfn.POISSON.DIST(AV68,$AW$63,FALSE)</f>
        <v>0.29949525501978558</v>
      </c>
      <c r="AY68" s="43">
        <v>1</v>
      </c>
      <c r="AZ68" s="44">
        <f t="shared" ref="AZ68:AZ75" si="65">_xlfn.POISSON.DIST(AY68,$BC$62,FALSE)</f>
        <v>0.36201672078609864</v>
      </c>
      <c r="BA68" s="44"/>
      <c r="BB68" s="44">
        <v>1</v>
      </c>
      <c r="BC68" s="45">
        <f t="shared" ref="BC68:BC75" si="66">_xlfn.POISSON.DIST(BB68,$BC$63,FALSE)</f>
        <v>0.36101135342624957</v>
      </c>
      <c r="BE68" s="43">
        <v>1</v>
      </c>
      <c r="BF68" s="44">
        <f t="shared" ref="BF68:BF75" si="67">_xlfn.POISSON.DIST(BE68,$BI$62,FALSE)</f>
        <v>0.32958553745311503</v>
      </c>
      <c r="BG68" s="44"/>
      <c r="BH68" s="44">
        <v>1</v>
      </c>
      <c r="BI68" s="45">
        <f t="shared" ref="BI68:BI75" si="68">_xlfn.POISSON.DIST(BH68,$BI$63,FALSE)</f>
        <v>0.36028120577719946</v>
      </c>
    </row>
    <row r="69" spans="3:61" x14ac:dyDescent="0.25">
      <c r="C69" s="43">
        <v>2</v>
      </c>
      <c r="D69" s="44">
        <f t="shared" si="49"/>
        <v>0.21433809518077507</v>
      </c>
      <c r="E69" s="44"/>
      <c r="F69" s="44">
        <v>2</v>
      </c>
      <c r="G69" s="45">
        <f t="shared" si="51"/>
        <v>0.22714073887522182</v>
      </c>
      <c r="I69" s="43">
        <v>2</v>
      </c>
      <c r="J69" s="44">
        <f t="shared" si="52"/>
        <v>0.22124907378748596</v>
      </c>
      <c r="K69" s="44"/>
      <c r="L69" s="44">
        <v>2</v>
      </c>
      <c r="M69" s="45">
        <f t="shared" si="53"/>
        <v>0.25938536264686746</v>
      </c>
      <c r="O69" s="43">
        <v>2</v>
      </c>
      <c r="P69" s="44">
        <f t="shared" si="50"/>
        <v>0.22714073887522182</v>
      </c>
      <c r="Q69" s="44"/>
      <c r="R69" s="44">
        <v>2</v>
      </c>
      <c r="S69" s="45">
        <f t="shared" si="54"/>
        <v>0.22452502195526047</v>
      </c>
      <c r="U69" s="43">
        <v>2</v>
      </c>
      <c r="V69" s="44">
        <f t="shared" si="55"/>
        <v>0.20695171051176298</v>
      </c>
      <c r="W69" s="44"/>
      <c r="X69" s="44">
        <v>2</v>
      </c>
      <c r="Y69" s="45">
        <f t="shared" si="56"/>
        <v>0.24045699512250926</v>
      </c>
      <c r="AA69" s="43">
        <v>2</v>
      </c>
      <c r="AB69" s="44">
        <f t="shared" si="57"/>
        <v>0.25558390891432203</v>
      </c>
      <c r="AC69" s="44"/>
      <c r="AD69" s="44">
        <v>2</v>
      </c>
      <c r="AE69" s="45">
        <f t="shared" si="58"/>
        <v>0.19909686868115858</v>
      </c>
      <c r="AG69" s="43">
        <v>2</v>
      </c>
      <c r="AH69" s="44">
        <f t="shared" si="59"/>
        <v>0.26398526781052029</v>
      </c>
      <c r="AI69" s="44"/>
      <c r="AJ69" s="44">
        <v>2</v>
      </c>
      <c r="AK69" s="45">
        <f t="shared" si="60"/>
        <v>0.24166611160892312</v>
      </c>
      <c r="AM69" s="43">
        <v>2</v>
      </c>
      <c r="AN69" s="44">
        <f t="shared" si="61"/>
        <v>0.18202846671473907</v>
      </c>
      <c r="AO69" s="44"/>
      <c r="AP69" s="44">
        <v>2</v>
      </c>
      <c r="AQ69" s="45">
        <f t="shared" si="62"/>
        <v>0.22339916595279802</v>
      </c>
      <c r="AS69" s="43">
        <v>2</v>
      </c>
      <c r="AT69" s="44">
        <f t="shared" si="63"/>
        <v>0.24863959559438448</v>
      </c>
      <c r="AU69" s="44"/>
      <c r="AV69" s="44">
        <v>2</v>
      </c>
      <c r="AW69" s="45">
        <f t="shared" si="64"/>
        <v>0.26732509250598491</v>
      </c>
      <c r="AY69" s="43">
        <v>2</v>
      </c>
      <c r="AZ69" s="44">
        <f t="shared" si="65"/>
        <v>0.21542056009415758</v>
      </c>
      <c r="BA69" s="44"/>
      <c r="BB69" s="44">
        <v>2</v>
      </c>
      <c r="BC69" s="45">
        <f t="shared" si="66"/>
        <v>0.21785331187499987</v>
      </c>
      <c r="BE69" s="43">
        <v>2</v>
      </c>
      <c r="BF69" s="44">
        <f t="shared" si="67"/>
        <v>0.25457832351943399</v>
      </c>
      <c r="BG69" s="44"/>
      <c r="BH69" s="44">
        <v>2</v>
      </c>
      <c r="BI69" s="45">
        <f t="shared" si="68"/>
        <v>0.21949230199261624</v>
      </c>
    </row>
    <row r="70" spans="3:61" x14ac:dyDescent="0.25">
      <c r="C70" s="43">
        <v>3</v>
      </c>
      <c r="D70" s="44">
        <f t="shared" si="49"/>
        <v>8.4504043402680876E-2</v>
      </c>
      <c r="E70" s="44"/>
      <c r="F70" s="44">
        <v>3</v>
      </c>
      <c r="G70" s="45">
        <f>_xlfn.POISSON.DIST(F70,$G$63,FALSE)</f>
        <v>9.6544051261441804E-2</v>
      </c>
      <c r="I70" s="43">
        <v>3</v>
      </c>
      <c r="J70" s="44">
        <f t="shared" si="52"/>
        <v>9.078909361484705E-2</v>
      </c>
      <c r="K70" s="44"/>
      <c r="L70" s="44">
        <v>3</v>
      </c>
      <c r="M70" s="45">
        <f t="shared" si="53"/>
        <v>0.13964914838415596</v>
      </c>
      <c r="O70" s="43">
        <v>3</v>
      </c>
      <c r="P70" s="44">
        <f t="shared" si="50"/>
        <v>9.6544051261441804E-2</v>
      </c>
      <c r="Q70" s="44"/>
      <c r="R70" s="44">
        <v>3</v>
      </c>
      <c r="S70" s="45">
        <f t="shared" si="54"/>
        <v>9.3939908785395237E-2</v>
      </c>
      <c r="U70" s="43">
        <v>3</v>
      </c>
      <c r="V70" s="44">
        <f t="shared" si="55"/>
        <v>7.8261635816485917E-2</v>
      </c>
      <c r="W70" s="44"/>
      <c r="X70" s="44">
        <v>3</v>
      </c>
      <c r="Y70" s="45">
        <f t="shared" si="56"/>
        <v>0.11128880185656359</v>
      </c>
      <c r="AA70" s="43">
        <v>3</v>
      </c>
      <c r="AB70" s="44">
        <f>_xlfn.POISSON.DIST(AA70,$AE$62,FALSE)</f>
        <v>0.13277434529316204</v>
      </c>
      <c r="AC70" s="44"/>
      <c r="AD70" s="44">
        <v>3</v>
      </c>
      <c r="AE70" s="45">
        <f t="shared" si="58"/>
        <v>7.2087337665949228E-2</v>
      </c>
      <c r="AG70" s="43">
        <v>3</v>
      </c>
      <c r="AH70" s="44">
        <f t="shared" si="59"/>
        <v>0.14960596591035422</v>
      </c>
      <c r="AI70" s="44"/>
      <c r="AJ70" s="44">
        <v>3</v>
      </c>
      <c r="AK70" s="45">
        <f t="shared" si="60"/>
        <v>0.11277836416585453</v>
      </c>
      <c r="AM70" s="43">
        <v>3</v>
      </c>
      <c r="AN70" s="44">
        <f t="shared" si="61"/>
        <v>6.004892134543701E-2</v>
      </c>
      <c r="AO70" s="44"/>
      <c r="AP70" s="44">
        <v>3</v>
      </c>
      <c r="AQ70" s="45">
        <f t="shared" si="62"/>
        <v>9.2843647706677898E-2</v>
      </c>
      <c r="AS70" s="43">
        <v>3</v>
      </c>
      <c r="AT70" s="44">
        <f t="shared" si="63"/>
        <v>0.12203437148866439</v>
      </c>
      <c r="AU70" s="44"/>
      <c r="AV70" s="44">
        <v>3</v>
      </c>
      <c r="AW70" s="45">
        <f t="shared" si="64"/>
        <v>0.15907365005078805</v>
      </c>
      <c r="AY70" s="43">
        <v>3</v>
      </c>
      <c r="AZ70" s="44">
        <f t="shared" si="65"/>
        <v>8.5458332072825272E-2</v>
      </c>
      <c r="BA70" s="44"/>
      <c r="BB70" s="44">
        <v>3</v>
      </c>
      <c r="BC70" s="45">
        <f t="shared" si="66"/>
        <v>8.7642793953665241E-2</v>
      </c>
      <c r="BE70" s="43">
        <v>3</v>
      </c>
      <c r="BF70" s="44">
        <f t="shared" si="67"/>
        <v>0.13109418838943063</v>
      </c>
      <c r="BG70" s="44"/>
      <c r="BH70" s="44">
        <v>3</v>
      </c>
      <c r="BI70" s="45">
        <f t="shared" si="68"/>
        <v>8.9146792119580695E-2</v>
      </c>
    </row>
    <row r="71" spans="3:61" x14ac:dyDescent="0.25">
      <c r="C71" s="43">
        <v>4</v>
      </c>
      <c r="D71" s="44">
        <f t="shared" si="49"/>
        <v>2.4987158764449121E-2</v>
      </c>
      <c r="E71" s="44"/>
      <c r="F71" s="44">
        <v>4</v>
      </c>
      <c r="G71" s="45">
        <f>_xlfn.POISSON.DIST(F71,$G$63,FALSE)</f>
        <v>3.0776360991407851E-2</v>
      </c>
      <c r="I71" s="43">
        <v>4</v>
      </c>
      <c r="J71" s="44">
        <f t="shared" si="52"/>
        <v>2.7941335679859267E-2</v>
      </c>
      <c r="K71" s="44"/>
      <c r="L71" s="44">
        <v>4</v>
      </c>
      <c r="M71" s="45">
        <f t="shared" si="53"/>
        <v>5.6388738878946347E-2</v>
      </c>
      <c r="O71" s="43">
        <v>4</v>
      </c>
      <c r="P71" s="44">
        <f t="shared" si="50"/>
        <v>3.0776360991407851E-2</v>
      </c>
      <c r="Q71" s="44"/>
      <c r="R71" s="44">
        <v>4</v>
      </c>
      <c r="S71" s="45">
        <f t="shared" si="54"/>
        <v>2.9477916489303847E-2</v>
      </c>
      <c r="U71" s="43">
        <v>4</v>
      </c>
      <c r="V71" s="44">
        <f t="shared" si="55"/>
        <v>2.2196785516508714E-2</v>
      </c>
      <c r="W71" s="44"/>
      <c r="X71" s="44">
        <v>4</v>
      </c>
      <c r="Y71" s="45">
        <f t="shared" si="56"/>
        <v>3.8630184408939922E-2</v>
      </c>
      <c r="AA71" s="43">
        <v>4</v>
      </c>
      <c r="AB71" s="44">
        <f>_xlfn.POISSON.DIST(AA71,$AE$62,FALSE)</f>
        <v>5.173162165092763E-2</v>
      </c>
      <c r="AC71" s="44"/>
      <c r="AD71" s="44">
        <v>4</v>
      </c>
      <c r="AE71" s="45">
        <f t="shared" si="58"/>
        <v>1.9575587575236773E-2</v>
      </c>
      <c r="AG71" s="43">
        <v>4</v>
      </c>
      <c r="AH71" s="44">
        <f t="shared" si="59"/>
        <v>6.358861960822107E-2</v>
      </c>
      <c r="AI71" s="44"/>
      <c r="AJ71" s="44">
        <v>4</v>
      </c>
      <c r="AK71" s="45">
        <f t="shared" si="60"/>
        <v>3.9472723355525562E-2</v>
      </c>
      <c r="AM71" s="43">
        <v>4</v>
      </c>
      <c r="AN71" s="44">
        <f t="shared" si="61"/>
        <v>1.4857042773979924E-2</v>
      </c>
      <c r="AO71" s="44"/>
      <c r="AP71" s="44">
        <v>4</v>
      </c>
      <c r="AQ71" s="45">
        <f t="shared" si="62"/>
        <v>2.8939039060590158E-2</v>
      </c>
      <c r="AS71" s="43">
        <v>4</v>
      </c>
      <c r="AT71" s="44">
        <f t="shared" si="63"/>
        <v>4.492160969685579E-2</v>
      </c>
      <c r="AU71" s="44"/>
      <c r="AV71" s="44">
        <v>4</v>
      </c>
      <c r="AW71" s="45">
        <f t="shared" si="64"/>
        <v>7.0993408914412207E-2</v>
      </c>
      <c r="AY71" s="43">
        <v>4</v>
      </c>
      <c r="AZ71" s="44">
        <f t="shared" si="65"/>
        <v>2.5426286553650593E-2</v>
      </c>
      <c r="BA71" s="44"/>
      <c r="BB71" s="44">
        <v>4</v>
      </c>
      <c r="BC71" s="45">
        <f t="shared" si="66"/>
        <v>2.6444144683506102E-2</v>
      </c>
      <c r="BE71" s="43">
        <v>4</v>
      </c>
      <c r="BF71" s="44">
        <f t="shared" si="67"/>
        <v>5.0629859188025893E-2</v>
      </c>
      <c r="BG71" s="44"/>
      <c r="BH71" s="44">
        <v>4</v>
      </c>
      <c r="BI71" s="45">
        <f t="shared" si="68"/>
        <v>2.7155225284890911E-2</v>
      </c>
    </row>
    <row r="72" spans="3:61" x14ac:dyDescent="0.25">
      <c r="C72" s="43">
        <v>5</v>
      </c>
      <c r="D72" s="44">
        <f t="shared" si="49"/>
        <v>5.9107997958827022E-3</v>
      </c>
      <c r="E72" s="44"/>
      <c r="F72" s="44">
        <v>5</v>
      </c>
      <c r="G72" s="45">
        <f>_xlfn.POISSON.DIST(F72,$G$63,FALSE)</f>
        <v>7.848723010874855E-3</v>
      </c>
      <c r="I72" s="43">
        <v>5</v>
      </c>
      <c r="J72" s="44">
        <f t="shared" si="52"/>
        <v>6.879401112971595E-3</v>
      </c>
      <c r="K72" s="44"/>
      <c r="L72" s="44">
        <v>5</v>
      </c>
      <c r="M72" s="45">
        <f t="shared" si="53"/>
        <v>1.8215305480337597E-2</v>
      </c>
      <c r="O72" s="43">
        <v>5</v>
      </c>
      <c r="P72" s="44">
        <f t="shared" si="50"/>
        <v>7.848723010874855E-3</v>
      </c>
      <c r="Q72" s="44"/>
      <c r="R72" s="44">
        <v>5</v>
      </c>
      <c r="S72" s="45">
        <f t="shared" si="54"/>
        <v>7.4000289911753964E-3</v>
      </c>
      <c r="U72" s="43">
        <v>5</v>
      </c>
      <c r="V72" s="44">
        <f t="shared" si="55"/>
        <v>5.0364118472678663E-3</v>
      </c>
      <c r="W72" s="44"/>
      <c r="X72" s="44">
        <v>5</v>
      </c>
      <c r="Y72" s="45">
        <f t="shared" si="56"/>
        <v>1.0727340918933206E-2</v>
      </c>
      <c r="AA72" s="43">
        <v>5</v>
      </c>
      <c r="AB72" s="44">
        <f t="shared" si="57"/>
        <v>1.612456486364644E-2</v>
      </c>
      <c r="AC72" s="44"/>
      <c r="AD72" s="44">
        <v>5</v>
      </c>
      <c r="AE72" s="45">
        <f t="shared" si="58"/>
        <v>4.2526595246618181E-3</v>
      </c>
      <c r="AG72" s="43">
        <v>5</v>
      </c>
      <c r="AH72" s="44">
        <f t="shared" si="59"/>
        <v>2.1622199457483979E-2</v>
      </c>
      <c r="AI72" s="44"/>
      <c r="AJ72" s="44">
        <v>5</v>
      </c>
      <c r="AK72" s="45">
        <f t="shared" si="60"/>
        <v>1.1052445391461631E-2</v>
      </c>
      <c r="AM72" s="43">
        <v>5</v>
      </c>
      <c r="AN72" s="44">
        <f>_xlfn.POISSON.DIST(AM72,$AQ$62,FALSE)</f>
        <v>2.9406918897755306E-3</v>
      </c>
      <c r="AO72" s="44"/>
      <c r="AP72" s="44">
        <v>5</v>
      </c>
      <c r="AQ72" s="45">
        <f t="shared" si="62"/>
        <v>7.2161575072637076E-3</v>
      </c>
      <c r="AS72" s="43">
        <v>5</v>
      </c>
      <c r="AT72" s="44">
        <f t="shared" si="63"/>
        <v>1.3228738711169368E-2</v>
      </c>
      <c r="AU72" s="44"/>
      <c r="AV72" s="44">
        <v>5</v>
      </c>
      <c r="AW72" s="45">
        <f t="shared" si="64"/>
        <v>2.5347072165275784E-2</v>
      </c>
      <c r="AY72" s="43">
        <v>5</v>
      </c>
      <c r="AZ72" s="44">
        <f t="shared" si="65"/>
        <v>6.0520352525244812E-3</v>
      </c>
      <c r="BA72" s="44"/>
      <c r="BB72" s="44">
        <v>5</v>
      </c>
      <c r="BC72" s="45">
        <f t="shared" si="66"/>
        <v>6.3831172558182275E-3</v>
      </c>
      <c r="BE72" s="43">
        <v>5</v>
      </c>
      <c r="BF72" s="44">
        <f t="shared" si="67"/>
        <v>1.5642997895738888E-2</v>
      </c>
      <c r="BG72" s="44"/>
      <c r="BH72" s="44">
        <v>5</v>
      </c>
      <c r="BI72" s="45">
        <f t="shared" si="68"/>
        <v>6.6174563794423741E-3</v>
      </c>
    </row>
    <row r="73" spans="3:61" x14ac:dyDescent="0.25">
      <c r="C73" s="43">
        <v>6</v>
      </c>
      <c r="D73" s="44">
        <f t="shared" si="49"/>
        <v>1.1651836368018402E-3</v>
      </c>
      <c r="E73" s="44"/>
      <c r="F73" s="44">
        <v>6</v>
      </c>
      <c r="G73" s="45">
        <f>_xlfn.POISSON.DIST(F73,$G$63,FALSE)</f>
        <v>1.668013233669682E-3</v>
      </c>
      <c r="I73" s="43">
        <v>6</v>
      </c>
      <c r="J73" s="44">
        <f t="shared" si="52"/>
        <v>1.4114739125633054E-3</v>
      </c>
      <c r="K73" s="44"/>
      <c r="L73" s="44">
        <v>6</v>
      </c>
      <c r="M73" s="45">
        <f>_xlfn.POISSON.DIST(L73,$M$63,FALSE)</f>
        <v>4.9034222130519937E-3</v>
      </c>
      <c r="O73" s="43">
        <v>6</v>
      </c>
      <c r="P73" s="44">
        <f t="shared" si="50"/>
        <v>1.668013233669682E-3</v>
      </c>
      <c r="Q73" s="44"/>
      <c r="R73" s="44">
        <v>6</v>
      </c>
      <c r="S73" s="45">
        <f t="shared" si="54"/>
        <v>1.5480636465071075E-3</v>
      </c>
      <c r="U73" s="43">
        <v>6</v>
      </c>
      <c r="V73" s="44">
        <f t="shared" si="55"/>
        <v>9.522942063102894E-4</v>
      </c>
      <c r="W73" s="44"/>
      <c r="X73" s="44">
        <v>6</v>
      </c>
      <c r="Y73" s="45">
        <f>_xlfn.POISSON.DIST(X73,$Y$63,FALSE)</f>
        <v>2.4824250119376309E-3</v>
      </c>
      <c r="AA73" s="43">
        <v>6</v>
      </c>
      <c r="AB73" s="44">
        <f t="shared" si="57"/>
        <v>4.1883085519782703E-3</v>
      </c>
      <c r="AC73" s="44"/>
      <c r="AD73" s="44">
        <v>6</v>
      </c>
      <c r="AE73" s="45">
        <f>_xlfn.POISSON.DIST(AD73,$AE$63,FALSE)</f>
        <v>7.6988378863846699E-4</v>
      </c>
      <c r="AG73" s="43">
        <v>6</v>
      </c>
      <c r="AH73" s="44">
        <f t="shared" si="59"/>
        <v>6.1268760597372966E-3</v>
      </c>
      <c r="AI73" s="44"/>
      <c r="AJ73" s="44">
        <v>6</v>
      </c>
      <c r="AK73" s="45">
        <f t="shared" si="60"/>
        <v>2.5789232569326799E-3</v>
      </c>
      <c r="AM73" s="43">
        <v>6</v>
      </c>
      <c r="AN73" s="44">
        <f t="shared" si="61"/>
        <v>4.8504879257986119E-4</v>
      </c>
      <c r="AO73" s="44"/>
      <c r="AP73" s="44">
        <v>6</v>
      </c>
      <c r="AQ73" s="45">
        <f t="shared" si="62"/>
        <v>1.49950064169409E-3</v>
      </c>
      <c r="AS73" s="43">
        <v>6</v>
      </c>
      <c r="AT73" s="44">
        <f t="shared" si="63"/>
        <v>3.2463872263508832E-3</v>
      </c>
      <c r="AU73" s="44"/>
      <c r="AV73" s="44">
        <v>6</v>
      </c>
      <c r="AW73" s="45">
        <f t="shared" si="64"/>
        <v>7.5414755300998995E-3</v>
      </c>
      <c r="AY73" s="43">
        <v>6</v>
      </c>
      <c r="AZ73" s="44">
        <f t="shared" si="65"/>
        <v>1.2004351815365789E-3</v>
      </c>
      <c r="BA73" s="44"/>
      <c r="BB73" s="44">
        <v>6</v>
      </c>
      <c r="BC73" s="45">
        <f t="shared" si="66"/>
        <v>1.2839699925121053E-3</v>
      </c>
      <c r="BE73" s="43">
        <v>6</v>
      </c>
      <c r="BF73" s="44">
        <f t="shared" si="67"/>
        <v>4.0276526390176249E-3</v>
      </c>
      <c r="BG73" s="44"/>
      <c r="BH73" s="44">
        <v>6</v>
      </c>
      <c r="BI73" s="45">
        <f t="shared" si="68"/>
        <v>1.3438398587627628E-3</v>
      </c>
    </row>
    <row r="74" spans="3:61" x14ac:dyDescent="0.25">
      <c r="C74" s="43">
        <v>7</v>
      </c>
      <c r="D74" s="44">
        <f t="shared" si="49"/>
        <v>1.9687733171548153E-4</v>
      </c>
      <c r="E74" s="44"/>
      <c r="F74" s="44">
        <v>7</v>
      </c>
      <c r="G74" s="45">
        <f t="shared" si="51"/>
        <v>3.0384576779566056E-4</v>
      </c>
      <c r="I74" s="43">
        <v>7</v>
      </c>
      <c r="J74" s="44">
        <f t="shared" si="52"/>
        <v>2.482265833232269E-4</v>
      </c>
      <c r="K74" s="44"/>
      <c r="L74" s="44">
        <v>7</v>
      </c>
      <c r="M74" s="45">
        <f t="shared" si="53"/>
        <v>1.1313978044643542E-3</v>
      </c>
      <c r="O74" s="43">
        <v>7</v>
      </c>
      <c r="P74" s="44">
        <f t="shared" si="50"/>
        <v>3.0384576779566056E-4</v>
      </c>
      <c r="Q74" s="44"/>
      <c r="R74" s="44">
        <v>7</v>
      </c>
      <c r="S74" s="45">
        <f t="shared" si="54"/>
        <v>2.7758590712411623E-4</v>
      </c>
      <c r="U74" s="43">
        <v>7</v>
      </c>
      <c r="V74" s="44">
        <f>_xlfn.POISSON.DIST(U74,$Y$62,FALSE)</f>
        <v>1.5433849384499507E-4</v>
      </c>
      <c r="W74" s="44"/>
      <c r="X74" s="44">
        <v>7</v>
      </c>
      <c r="Y74" s="45">
        <f>_xlfn.POISSON.DIST(X74,$Y$63,FALSE)</f>
        <v>4.9239473920996272E-4</v>
      </c>
      <c r="AA74" s="43">
        <v>7</v>
      </c>
      <c r="AB74" s="44">
        <f t="shared" si="57"/>
        <v>9.3248648036158184E-4</v>
      </c>
      <c r="AC74" s="44"/>
      <c r="AD74" s="44">
        <v>7</v>
      </c>
      <c r="AE74" s="45">
        <f t="shared" si="58"/>
        <v>1.1946562136759865E-4</v>
      </c>
      <c r="AG74" s="43">
        <v>7</v>
      </c>
      <c r="AH74" s="44">
        <f t="shared" si="59"/>
        <v>1.4880979942539926E-3</v>
      </c>
      <c r="AI74" s="44"/>
      <c r="AJ74" s="44">
        <v>7</v>
      </c>
      <c r="AK74" s="45">
        <f>_xlfn.POISSON.DIST(AJ74,$AK$63,FALSE)</f>
        <v>5.1578851786717979E-4</v>
      </c>
      <c r="AM74" s="43">
        <v>7</v>
      </c>
      <c r="AN74" s="44">
        <f t="shared" si="61"/>
        <v>6.8576377844333135E-5</v>
      </c>
      <c r="AO74" s="44"/>
      <c r="AP74" s="44">
        <v>7</v>
      </c>
      <c r="AQ74" s="45">
        <f t="shared" si="62"/>
        <v>2.6707947770711701E-4</v>
      </c>
      <c r="AS74" s="43">
        <v>7</v>
      </c>
      <c r="AT74" s="44">
        <f t="shared" si="63"/>
        <v>6.8286588033947488E-4</v>
      </c>
      <c r="AU74" s="44"/>
      <c r="AV74" s="44">
        <v>7</v>
      </c>
      <c r="AW74" s="45">
        <f t="shared" si="64"/>
        <v>1.9232602758191501E-3</v>
      </c>
      <c r="AY74" s="43">
        <v>7</v>
      </c>
      <c r="AZ74" s="44">
        <f t="shared" si="65"/>
        <v>2.0409350832652147E-4</v>
      </c>
      <c r="BA74" s="44"/>
      <c r="BB74" s="44">
        <v>7</v>
      </c>
      <c r="BC74" s="45">
        <f t="shared" si="66"/>
        <v>2.2137579612874515E-4</v>
      </c>
      <c r="BE74" s="43">
        <v>7</v>
      </c>
      <c r="BF74" s="44">
        <f t="shared" si="67"/>
        <v>8.8886793523698714E-4</v>
      </c>
      <c r="BG74" s="44"/>
      <c r="BH74" s="44">
        <v>7</v>
      </c>
      <c r="BI74" s="45">
        <f t="shared" si="68"/>
        <v>2.3391450850809514E-4</v>
      </c>
    </row>
    <row r="75" spans="3:61" ht="15.75" thickBot="1" x14ac:dyDescent="0.3">
      <c r="C75" s="46">
        <v>8</v>
      </c>
      <c r="D75" s="47">
        <f t="shared" si="49"/>
        <v>2.9107513360359387E-5</v>
      </c>
      <c r="E75" s="47"/>
      <c r="F75" s="47">
        <v>8</v>
      </c>
      <c r="G75" s="48">
        <f t="shared" si="51"/>
        <v>4.8430052982070563E-5</v>
      </c>
      <c r="I75" s="46">
        <v>8</v>
      </c>
      <c r="J75" s="47">
        <f t="shared" si="52"/>
        <v>3.8197221787026455E-5</v>
      </c>
      <c r="K75" s="47"/>
      <c r="L75" s="47">
        <v>8</v>
      </c>
      <c r="M75" s="48">
        <f t="shared" si="53"/>
        <v>2.2842278704290325E-4</v>
      </c>
      <c r="O75" s="46">
        <v>8</v>
      </c>
      <c r="P75" s="47">
        <f t="shared" si="50"/>
        <v>4.8430052982070563E-5</v>
      </c>
      <c r="Q75" s="47"/>
      <c r="R75" s="47">
        <v>8</v>
      </c>
      <c r="S75" s="48">
        <f t="shared" si="54"/>
        <v>4.3552598116235968E-5</v>
      </c>
      <c r="U75" s="46">
        <v>8</v>
      </c>
      <c r="V75" s="47">
        <f t="shared" si="55"/>
        <v>2.1886959102487209E-5</v>
      </c>
      <c r="W75" s="47"/>
      <c r="X75" s="47">
        <v>8</v>
      </c>
      <c r="Y75" s="48">
        <f t="shared" si="56"/>
        <v>8.5459180350367435E-5</v>
      </c>
      <c r="AA75" s="46">
        <v>8</v>
      </c>
      <c r="AB75" s="47">
        <f t="shared" si="57"/>
        <v>1.8165797650954383E-4</v>
      </c>
      <c r="AC75" s="47"/>
      <c r="AD75" s="47">
        <v>8</v>
      </c>
      <c r="AE75" s="48">
        <f t="shared" si="58"/>
        <v>1.6220669323013084E-5</v>
      </c>
      <c r="AG75" s="46">
        <v>8</v>
      </c>
      <c r="AH75" s="47">
        <f t="shared" si="59"/>
        <v>3.1625108237018812E-4</v>
      </c>
      <c r="AI75" s="47"/>
      <c r="AJ75" s="47">
        <v>8</v>
      </c>
      <c r="AK75" s="48">
        <f>_xlfn.POISSON.DIST(AJ75,$AK$63,FALSE)</f>
        <v>9.0263667265941407E-5</v>
      </c>
      <c r="AM75" s="46">
        <v>8</v>
      </c>
      <c r="AN75" s="47">
        <f t="shared" si="61"/>
        <v>8.4834344738424047E-6</v>
      </c>
      <c r="AO75" s="47"/>
      <c r="AP75" s="47">
        <v>8</v>
      </c>
      <c r="AQ75" s="48">
        <f t="shared" si="62"/>
        <v>4.1623867806587411E-5</v>
      </c>
      <c r="AS75" s="46">
        <v>8</v>
      </c>
      <c r="AT75" s="47">
        <f t="shared" si="63"/>
        <v>1.2568358478725459E-4</v>
      </c>
      <c r="AU75" s="47"/>
      <c r="AV75" s="47">
        <v>8</v>
      </c>
      <c r="AW75" s="48">
        <f t="shared" si="64"/>
        <v>4.2916851146145469E-4</v>
      </c>
      <c r="AY75" s="46">
        <v>8</v>
      </c>
      <c r="AZ75" s="47">
        <f t="shared" si="65"/>
        <v>3.0361814351980278E-5</v>
      </c>
      <c r="BA75" s="47"/>
      <c r="BB75" s="47">
        <v>8</v>
      </c>
      <c r="BC75" s="48">
        <f t="shared" si="66"/>
        <v>3.3397460978650521E-5</v>
      </c>
      <c r="BE75" s="46">
        <v>8</v>
      </c>
      <c r="BF75" s="47">
        <f t="shared" si="67"/>
        <v>1.7164475004838715E-4</v>
      </c>
      <c r="BG75" s="47"/>
      <c r="BH75" s="47">
        <v>8</v>
      </c>
      <c r="BI75" s="48">
        <f t="shared" si="68"/>
        <v>3.5626639079852393E-5</v>
      </c>
    </row>
    <row r="76" spans="3:61" ht="15.75" thickBot="1" x14ac:dyDescent="0.3">
      <c r="C76" s="49"/>
      <c r="D76" s="50"/>
      <c r="E76" s="50"/>
      <c r="F76" s="50"/>
      <c r="G76" s="51"/>
      <c r="I76" s="49"/>
      <c r="J76" s="50"/>
      <c r="K76" s="50"/>
      <c r="L76" s="50"/>
      <c r="M76" s="51"/>
      <c r="O76" s="49"/>
      <c r="P76" s="50"/>
      <c r="Q76" s="50"/>
      <c r="R76" s="50"/>
      <c r="S76" s="51"/>
      <c r="U76" s="49"/>
      <c r="V76" s="50"/>
      <c r="W76" s="50"/>
      <c r="X76" s="50"/>
      <c r="Y76" s="51"/>
      <c r="AA76" s="49"/>
      <c r="AB76" s="50"/>
      <c r="AC76" s="50"/>
      <c r="AD76" s="50"/>
      <c r="AE76" s="51"/>
      <c r="AG76" s="49"/>
      <c r="AH76" s="50"/>
      <c r="AI76" s="50"/>
      <c r="AJ76" s="50"/>
      <c r="AK76" s="51"/>
      <c r="AM76" s="49"/>
      <c r="AN76" s="50"/>
      <c r="AO76" s="50"/>
      <c r="AP76" s="50"/>
      <c r="AQ76" s="51"/>
      <c r="AS76" s="49"/>
      <c r="AT76" s="50"/>
      <c r="AU76" s="50"/>
      <c r="AV76" s="50"/>
      <c r="AW76" s="51"/>
      <c r="AY76" s="49"/>
      <c r="AZ76" s="50"/>
      <c r="BA76" s="50"/>
      <c r="BB76" s="50"/>
      <c r="BC76" s="51"/>
      <c r="BE76" s="49"/>
      <c r="BF76" s="50"/>
      <c r="BG76" s="50"/>
      <c r="BH76" s="50"/>
      <c r="BI76" s="51"/>
    </row>
    <row r="77" spans="3:61" x14ac:dyDescent="0.25">
      <c r="C77" s="40" t="s">
        <v>27</v>
      </c>
      <c r="D77" s="42" t="s">
        <v>30</v>
      </c>
      <c r="E77" s="50"/>
      <c r="F77" s="50"/>
      <c r="G77" s="51"/>
      <c r="I77" s="40" t="s">
        <v>22</v>
      </c>
      <c r="J77" s="42" t="s">
        <v>30</v>
      </c>
      <c r="K77" s="50"/>
      <c r="L77" s="50"/>
      <c r="M77" s="51"/>
      <c r="O77" s="40" t="s">
        <v>30</v>
      </c>
      <c r="P77" s="42" t="s">
        <v>111</v>
      </c>
      <c r="Q77" s="50"/>
      <c r="R77" s="50"/>
      <c r="S77" s="51"/>
      <c r="U77" s="40" t="s">
        <v>114</v>
      </c>
      <c r="V77" s="42" t="s">
        <v>30</v>
      </c>
      <c r="W77" s="50"/>
      <c r="X77" s="50"/>
      <c r="Y77" s="51"/>
      <c r="AA77" s="40" t="s">
        <v>30</v>
      </c>
      <c r="AB77" s="42" t="s">
        <v>17</v>
      </c>
      <c r="AC77" s="50"/>
      <c r="AD77" s="50"/>
      <c r="AE77" s="51"/>
      <c r="AG77" s="40" t="s">
        <v>30</v>
      </c>
      <c r="AH77" s="42" t="s">
        <v>15</v>
      </c>
      <c r="AI77" s="50"/>
      <c r="AJ77" s="50"/>
      <c r="AK77" s="51"/>
      <c r="AM77" s="40" t="s">
        <v>23</v>
      </c>
      <c r="AN77" s="42" t="s">
        <v>108</v>
      </c>
      <c r="AO77" s="50"/>
      <c r="AP77" s="50"/>
      <c r="AQ77" s="51"/>
      <c r="AS77" s="40" t="s">
        <v>24</v>
      </c>
      <c r="AT77" s="42" t="s">
        <v>30</v>
      </c>
      <c r="AU77" s="50"/>
      <c r="AV77" s="50"/>
      <c r="AW77" s="51"/>
      <c r="AY77" s="40" t="s">
        <v>30</v>
      </c>
      <c r="AZ77" s="42" t="s">
        <v>21</v>
      </c>
      <c r="BA77" s="50"/>
      <c r="BB77" s="50"/>
      <c r="BC77" s="51"/>
      <c r="BE77" s="40" t="s">
        <v>26</v>
      </c>
      <c r="BF77" s="42" t="s">
        <v>30</v>
      </c>
      <c r="BG77" s="50"/>
      <c r="BH77" s="50"/>
      <c r="BI77" s="51"/>
    </row>
    <row r="78" spans="3:61" x14ac:dyDescent="0.25">
      <c r="C78" s="43">
        <f>D68*SUM($G$67,G67)</f>
        <v>0.20252634778090964</v>
      </c>
      <c r="D78" s="45">
        <f>G68*SUM($D$67,D67)</f>
        <v>0.2183402950787979</v>
      </c>
      <c r="E78" s="50"/>
      <c r="F78" s="50"/>
      <c r="G78" s="51"/>
      <c r="I78" s="43">
        <f>J68*SUM($M$67,M67)</f>
        <v>0.14296024251852565</v>
      </c>
      <c r="J78" s="45">
        <f>M68*SUM($J$67,J67)</f>
        <v>0.1875667632020554</v>
      </c>
      <c r="K78" s="50"/>
      <c r="L78" s="50"/>
      <c r="M78" s="51"/>
      <c r="O78" s="43">
        <f>P68*SUM($S$67,S67)</f>
        <v>0.20308822618542932</v>
      </c>
      <c r="P78" s="45">
        <f>S68*SUM($P$67,P67)</f>
        <v>0.19991236091997813</v>
      </c>
      <c r="Q78" s="50"/>
      <c r="R78" s="50"/>
      <c r="S78" s="51"/>
      <c r="U78" s="43">
        <f>V68*SUM($Y$67,Y67)</f>
        <v>0.18202232422796405</v>
      </c>
      <c r="V78" s="45">
        <f>Y68*SUM($V$67,V67)</f>
        <v>0.22277107766290138</v>
      </c>
      <c r="W78" s="50"/>
      <c r="X78" s="50"/>
      <c r="Y78" s="51"/>
      <c r="AA78" s="43">
        <f>AB68*SUM($AE$67,AE67)</f>
        <v>0.22138815772859294</v>
      </c>
      <c r="AB78" s="45">
        <f>AE68*SUM($AB$67,AB67)</f>
        <v>0.15430083720477691</v>
      </c>
      <c r="AC78" s="50"/>
      <c r="AD78" s="50"/>
      <c r="AE78" s="51"/>
      <c r="AG78" s="43">
        <f>AH68*SUM($AK$67,AK67)</f>
        <v>0.1531554210238128</v>
      </c>
      <c r="AH78" s="45">
        <f>AK68*SUM($AH$67,AH67)</f>
        <v>0.12611687138627548</v>
      </c>
      <c r="AI78" s="50"/>
      <c r="AJ78" s="50"/>
      <c r="AK78" s="51"/>
      <c r="AM78" s="43">
        <f>AN68*SUM($AQ$67,AQ67)</f>
        <v>0.21146567655224557</v>
      </c>
      <c r="AN78" s="45">
        <f>AQ68*SUM($AN$67,AN67)</f>
        <v>0.26640638785160958</v>
      </c>
      <c r="AO78" s="50"/>
      <c r="AP78" s="50"/>
      <c r="AQ78" s="51"/>
      <c r="AS78" s="43">
        <f>AT68*SUM($AW$67,AW67)</f>
        <v>0.11332019683221312</v>
      </c>
      <c r="AT78" s="45">
        <f>AW68*SUM($AT$67,AT67)</f>
        <v>0.13738963279514932</v>
      </c>
      <c r="AU78" s="50"/>
      <c r="AV78" s="50"/>
      <c r="AW78" s="51"/>
      <c r="AY78" s="43">
        <f>AZ68*SUM($BC$67,BC67)</f>
        <v>0.21657393327700475</v>
      </c>
      <c r="AZ78" s="45">
        <f>BC68*SUM($AZ$67,AZ67)</f>
        <v>0.21962965014863794</v>
      </c>
      <c r="BA78" s="50"/>
      <c r="BB78" s="50"/>
      <c r="BC78" s="51"/>
      <c r="BE78" s="43">
        <f>BF68*SUM($BI$67,BI67)</f>
        <v>0.19490907838348467</v>
      </c>
      <c r="BF78" s="45">
        <f>BI68*SUM($BF$67,BF67)</f>
        <v>0.15372923913262612</v>
      </c>
      <c r="BG78" s="50"/>
      <c r="BH78" s="50"/>
      <c r="BI78" s="51"/>
    </row>
    <row r="79" spans="3:61" x14ac:dyDescent="0.25">
      <c r="C79" s="43">
        <f t="shared" ref="C79:C86" si="69">D69*SUM($G$67,G68)</f>
        <v>0.1362465794570962</v>
      </c>
      <c r="D79" s="45">
        <f>G69*SUM($D$67,D68)</f>
        <v>0.15192635464693768</v>
      </c>
      <c r="E79" s="50"/>
      <c r="F79" s="50"/>
      <c r="G79" s="51"/>
      <c r="I79" s="43">
        <f t="shared" ref="I79:I86" si="70">J69*SUM($M$67,M68)</f>
        <v>0.11506046273623553</v>
      </c>
      <c r="J79" s="45">
        <f t="shared" ref="J79:J86" si="71">M69*SUM($J$67,J68)</f>
        <v>0.16897328734686035</v>
      </c>
      <c r="K79" s="50"/>
      <c r="L79" s="50"/>
      <c r="M79" s="51"/>
      <c r="O79" s="43">
        <f t="shared" ref="O79:O86" si="72">P69*SUM($S$67,S68)</f>
        <v>0.14600174857559331</v>
      </c>
      <c r="P79" s="45">
        <f t="shared" ref="P79:P86" si="73">S69*SUM($P$67,P68)</f>
        <v>0.14272202157126143</v>
      </c>
      <c r="Q79" s="50"/>
      <c r="R79" s="50"/>
      <c r="S79" s="51"/>
      <c r="U79" s="43">
        <f t="shared" ref="U79:U86" si="74">V69*SUM($Y$67,Y68)</f>
        <v>0.1233062005831731</v>
      </c>
      <c r="V79" s="45">
        <f>Y69*SUM($V$67,V68)</f>
        <v>0.16505493040549474</v>
      </c>
      <c r="W79" s="50"/>
      <c r="X79" s="50"/>
      <c r="Y79" s="51"/>
      <c r="AA79" s="43">
        <f t="shared" ref="AA79:AA86" si="75">AB69*SUM($AE$67,AE68)</f>
        <v>0.17995146314578622</v>
      </c>
      <c r="AB79" s="45">
        <f>AE69*SUM($AB$67,AB68)</f>
        <v>0.10720290261661268</v>
      </c>
      <c r="AC79" s="50"/>
      <c r="AD79" s="50"/>
      <c r="AE79" s="51"/>
      <c r="AG79" s="43">
        <f t="shared" ref="AG79:AG86" si="76">AH69*SUM($AK$67,AK68)</f>
        <v>0.156234160894128</v>
      </c>
      <c r="AH79" s="45">
        <f t="shared" ref="AH79:AH86" si="77">AK69*SUM($AH$67,AH68)</f>
        <v>0.1191885173231181</v>
      </c>
      <c r="AI79" s="50"/>
      <c r="AJ79" s="50"/>
      <c r="AK79" s="51"/>
      <c r="AM79" s="43">
        <f>AN69*SUM($AQ$67,AQ68)</f>
        <v>0.11755165562186763</v>
      </c>
      <c r="AN79" s="45">
        <f>AQ69*SUM($AN$67,AN68)</f>
        <v>0.16521747464507033</v>
      </c>
      <c r="AO79" s="50"/>
      <c r="AP79" s="50"/>
      <c r="AQ79" s="51"/>
      <c r="AS79" s="43">
        <f t="shared" ref="AS79:AS86" si="78">AT69*SUM($AW$67,AW68)</f>
        <v>0.11618024700145411</v>
      </c>
      <c r="AT79" s="45">
        <f t="shared" ref="AT79:AT86" si="79">AW69*SUM($AT$67,AT68)</f>
        <v>0.15159917691191691</v>
      </c>
      <c r="AU79" s="50"/>
      <c r="AV79" s="50"/>
      <c r="AW79" s="51"/>
      <c r="AY79" s="43">
        <f t="shared" ref="AY79:AY86" si="80">AZ69*SUM($BC$67,BC68)</f>
        <v>0.14220617836528812</v>
      </c>
      <c r="AZ79" s="45">
        <f t="shared" ref="AZ79:AZ86" si="81">BC69*SUM($AZ$67,AZ68)</f>
        <v>0.14513460519466728</v>
      </c>
      <c r="BA79" s="50"/>
      <c r="BB79" s="50"/>
      <c r="BC79" s="51"/>
      <c r="BE79" s="43">
        <f t="shared" ref="BE79:BE86" si="82">BF69*SUM($BI$67,BI68)</f>
        <v>0.16699557992087805</v>
      </c>
      <c r="BF79" s="45">
        <f t="shared" ref="BF79:BF86" si="83">BI69*SUM($BF$67,BF68)</f>
        <v>0.11916933284678494</v>
      </c>
      <c r="BG79" s="50"/>
      <c r="BH79" s="50"/>
      <c r="BI79" s="51"/>
    </row>
    <row r="80" spans="3:61" x14ac:dyDescent="0.25">
      <c r="C80" s="43">
        <f t="shared" si="69"/>
        <v>4.2804476850101025E-2</v>
      </c>
      <c r="D80" s="45">
        <f t="shared" ref="D80:D85" si="84">G70*SUM($D$67,D69)</f>
        <v>5.0277015752338186E-2</v>
      </c>
      <c r="E80" s="50"/>
      <c r="F80" s="50"/>
      <c r="G80" s="51"/>
      <c r="I80" s="43">
        <f t="shared" si="70"/>
        <v>4.1603675405408734E-2</v>
      </c>
      <c r="J80" s="45">
        <f t="shared" si="71"/>
        <v>7.1673073890103439E-2</v>
      </c>
      <c r="K80" s="50"/>
      <c r="L80" s="50"/>
      <c r="M80" s="51"/>
      <c r="O80" s="43">
        <f t="shared" si="72"/>
        <v>4.9193928788524362E-2</v>
      </c>
      <c r="P80" s="45">
        <f t="shared" si="73"/>
        <v>4.7584097624108306E-2</v>
      </c>
      <c r="Q80" s="50"/>
      <c r="R80" s="50"/>
      <c r="S80" s="51"/>
      <c r="U80" s="43">
        <f t="shared" si="74"/>
        <v>3.8341520313079865E-2</v>
      </c>
      <c r="V80" s="45">
        <f t="shared" ref="V80:V86" si="85">Y70*SUM($V$67,V69)</f>
        <v>5.8820293176217092E-2</v>
      </c>
      <c r="W80" s="50"/>
      <c r="X80" s="50"/>
      <c r="Y80" s="51"/>
      <c r="AA80" s="43">
        <f>AB70*SUM($AE$67,AE69)</f>
        <v>7.1245165538222757E-2</v>
      </c>
      <c r="AB80" s="45">
        <f t="shared" ref="AB80:AB86" si="86">AE70*SUM($AB$67,AB69)</f>
        <v>3.3595519030376553E-2</v>
      </c>
      <c r="AC80" s="50"/>
      <c r="AD80" s="50"/>
      <c r="AE80" s="51"/>
      <c r="AG80" s="43">
        <f t="shared" si="76"/>
        <v>7.3046681858856391E-2</v>
      </c>
      <c r="AH80" s="45">
        <f t="shared" si="77"/>
        <v>5.0371224496038758E-2</v>
      </c>
      <c r="AI80" s="50"/>
      <c r="AJ80" s="50"/>
      <c r="AK80" s="51"/>
      <c r="AM80" s="43">
        <f t="shared" ref="AM80:AM86" si="87">AN70*SUM($AQ$67,AQ69)</f>
        <v>3.067456726988791E-2</v>
      </c>
      <c r="AN80" s="45">
        <f t="shared" ref="AN80:AN86" si="88">AQ70*SUM($AN$67,AN69)</f>
        <v>5.1410364307805149E-2</v>
      </c>
      <c r="AO80" s="50"/>
      <c r="AP80" s="50"/>
      <c r="AQ80" s="51"/>
      <c r="AS80" s="43">
        <f t="shared" si="78"/>
        <v>5.3096361280283867E-2</v>
      </c>
      <c r="AT80" s="45">
        <f t="shared" si="79"/>
        <v>7.6038513232628585E-2</v>
      </c>
      <c r="AU80" s="50"/>
      <c r="AV80" s="50"/>
      <c r="AW80" s="51"/>
      <c r="AY80" s="43">
        <f t="shared" si="80"/>
        <v>4.4179800919077201E-2</v>
      </c>
      <c r="AZ80" s="45">
        <f t="shared" si="81"/>
        <v>4.5539825433080917E-2</v>
      </c>
      <c r="BA80" s="50"/>
      <c r="BB80" s="50"/>
      <c r="BC80" s="51"/>
      <c r="BE80" s="43">
        <f t="shared" si="82"/>
        <v>6.7537163767218591E-2</v>
      </c>
      <c r="BF80" s="45">
        <f t="shared" si="83"/>
        <v>4.1713968588386288E-2</v>
      </c>
      <c r="BG80" s="50"/>
      <c r="BH80" s="50"/>
      <c r="BI80" s="51"/>
    </row>
    <row r="81" spans="3:61" x14ac:dyDescent="0.25">
      <c r="C81" s="43">
        <f t="shared" si="69"/>
        <v>9.3936957117045639E-3</v>
      </c>
      <c r="D81" s="45">
        <f t="shared" si="84"/>
        <v>1.2031512603878296E-2</v>
      </c>
      <c r="E81" s="50"/>
      <c r="F81" s="50"/>
      <c r="G81" s="51"/>
      <c r="I81" s="43">
        <f t="shared" si="70"/>
        <v>9.4583959845408513E-3</v>
      </c>
      <c r="J81" s="45">
        <f t="shared" si="71"/>
        <v>2.1584298851561445E-2</v>
      </c>
      <c r="K81" s="50"/>
      <c r="L81" s="50"/>
      <c r="M81" s="51"/>
      <c r="O81" s="43">
        <f t="shared" si="72"/>
        <v>1.1663130662836793E-2</v>
      </c>
      <c r="P81" s="45">
        <f t="shared" si="73"/>
        <v>1.1081955348582171E-2</v>
      </c>
      <c r="Q81" s="50"/>
      <c r="R81" s="50"/>
      <c r="S81" s="51"/>
      <c r="U81" s="43">
        <f t="shared" si="74"/>
        <v>8.0074112703599088E-3</v>
      </c>
      <c r="V81" s="45">
        <f t="shared" si="85"/>
        <v>1.544617563210921E-2</v>
      </c>
      <c r="W81" s="50"/>
      <c r="X81" s="50"/>
      <c r="Y81" s="51"/>
      <c r="AA81" s="43">
        <f t="shared" si="75"/>
        <v>2.1188175983721167E-2</v>
      </c>
      <c r="AB81" s="45">
        <f t="shared" si="86"/>
        <v>6.7189201364919633E-3</v>
      </c>
      <c r="AC81" s="50"/>
      <c r="AD81" s="50"/>
      <c r="AE81" s="51"/>
      <c r="AG81" s="43">
        <f t="shared" si="76"/>
        <v>2.28520164695321E-2</v>
      </c>
      <c r="AH81" s="45">
        <f t="shared" si="77"/>
        <v>1.3115198191486002E-2</v>
      </c>
      <c r="AI81" s="50"/>
      <c r="AJ81" s="50"/>
      <c r="AK81" s="51"/>
      <c r="AM81" s="43">
        <f t="shared" si="87"/>
        <v>5.6496990129017112E-3</v>
      </c>
      <c r="AN81" s="45">
        <f t="shared" si="88"/>
        <v>1.2494459249540565E-2</v>
      </c>
      <c r="AO81" s="50"/>
      <c r="AP81" s="50"/>
      <c r="AQ81" s="51"/>
      <c r="AS81" s="43">
        <f t="shared" si="78"/>
        <v>1.4682271146073416E-2</v>
      </c>
      <c r="AT81" s="45">
        <f t="shared" si="79"/>
        <v>2.4947296993177298E-2</v>
      </c>
      <c r="AU81" s="50"/>
      <c r="AV81" s="50"/>
      <c r="AW81" s="51"/>
      <c r="AY81" s="43">
        <f t="shared" si="80"/>
        <v>9.8339785090075862E-3</v>
      </c>
      <c r="AZ81" s="45">
        <f t="shared" si="81"/>
        <v>1.0303827611894656E-2</v>
      </c>
      <c r="BA81" s="50"/>
      <c r="BB81" s="50"/>
      <c r="BC81" s="51"/>
      <c r="BE81" s="43">
        <f t="shared" si="82"/>
        <v>1.9484139138370136E-2</v>
      </c>
      <c r="BF81" s="45">
        <f t="shared" si="83"/>
        <v>9.3533558451412268E-3</v>
      </c>
      <c r="BG81" s="50"/>
      <c r="BH81" s="50"/>
      <c r="BI81" s="51"/>
    </row>
    <row r="82" spans="3:61" x14ac:dyDescent="0.25">
      <c r="C82" s="43">
        <f t="shared" si="69"/>
        <v>1.8333719239150624E-3</v>
      </c>
      <c r="D82" s="45">
        <f t="shared" si="84"/>
        <v>2.6011977467091853E-3</v>
      </c>
      <c r="E82" s="50"/>
      <c r="F82" s="50"/>
      <c r="G82" s="51"/>
      <c r="I82" s="43">
        <f t="shared" si="70"/>
        <v>1.7559580247144119E-3</v>
      </c>
      <c r="J82" s="45">
        <f t="shared" si="71"/>
        <v>5.8276045314428438E-3</v>
      </c>
      <c r="K82" s="50"/>
      <c r="L82" s="50"/>
      <c r="M82" s="51"/>
      <c r="O82" s="43">
        <f t="shared" si="72"/>
        <v>2.4684385827809041E-3</v>
      </c>
      <c r="P82" s="45">
        <f t="shared" si="73"/>
        <v>2.2952909685807444E-3</v>
      </c>
      <c r="Q82" s="50"/>
      <c r="R82" s="50"/>
      <c r="S82" s="51"/>
      <c r="U82" s="43">
        <f t="shared" si="74"/>
        <v>1.4509289034596873E-3</v>
      </c>
      <c r="V82" s="45">
        <f t="shared" si="85"/>
        <v>3.6878717336226354E-3</v>
      </c>
      <c r="W82" s="50"/>
      <c r="X82" s="50"/>
      <c r="Y82" s="51"/>
      <c r="AA82" s="43">
        <f t="shared" si="75"/>
        <v>5.7575509521464131E-3</v>
      </c>
      <c r="AB82" s="45">
        <f t="shared" si="86"/>
        <v>1.1149913091431207E-3</v>
      </c>
      <c r="AC82" s="50"/>
      <c r="AD82" s="50"/>
      <c r="AE82" s="51"/>
      <c r="AG82" s="43">
        <f t="shared" si="76"/>
        <v>6.1853998796598929E-3</v>
      </c>
      <c r="AH82" s="45">
        <f t="shared" si="77"/>
        <v>2.7215809992517936E-3</v>
      </c>
      <c r="AI82" s="50"/>
      <c r="AJ82" s="50"/>
      <c r="AK82" s="51"/>
      <c r="AM82" s="43">
        <f t="shared" si="87"/>
        <v>9.3033538852729716E-4</v>
      </c>
      <c r="AN82" s="45">
        <f t="shared" si="88"/>
        <v>2.7894715549947199E-3</v>
      </c>
      <c r="AO82" s="50"/>
      <c r="AP82" s="50"/>
      <c r="AQ82" s="51"/>
      <c r="AS82" s="43">
        <f t="shared" si="78"/>
        <v>3.1585176259078546E-3</v>
      </c>
      <c r="AT82" s="45">
        <f t="shared" si="79"/>
        <v>6.9524545050899458E-3</v>
      </c>
      <c r="AU82" s="50"/>
      <c r="AV82" s="50"/>
      <c r="AW82" s="51"/>
      <c r="AY82" s="43">
        <f t="shared" si="80"/>
        <v>1.9703344592554733E-3</v>
      </c>
      <c r="AZ82" s="45">
        <f t="shared" si="81"/>
        <v>2.103957861514317E-3</v>
      </c>
      <c r="BA82" s="50"/>
      <c r="BB82" s="50"/>
      <c r="BC82" s="51"/>
      <c r="BE82" s="43">
        <f t="shared" si="82"/>
        <v>5.0502383045692052E-3</v>
      </c>
      <c r="BF82" s="45">
        <f t="shared" si="83"/>
        <v>1.7468499353439563E-3</v>
      </c>
      <c r="BG82" s="50"/>
      <c r="BH82" s="50"/>
      <c r="BI82" s="51"/>
    </row>
    <row r="83" spans="3:61" x14ac:dyDescent="0.25">
      <c r="C83" s="43">
        <f t="shared" si="69"/>
        <v>3.3469387526265944E-4</v>
      </c>
      <c r="D83" s="45">
        <f>G73*SUM($D$67,D72)</f>
        <v>5.2098779403321569E-4</v>
      </c>
      <c r="E83" s="50"/>
      <c r="F83" s="50"/>
      <c r="G83" s="51"/>
      <c r="I83" s="43">
        <f t="shared" si="70"/>
        <v>3.0639604178090731E-4</v>
      </c>
      <c r="J83" s="45">
        <f t="shared" si="71"/>
        <v>1.4654714247368166E-3</v>
      </c>
      <c r="K83" s="50"/>
      <c r="L83" s="50"/>
      <c r="M83" s="51"/>
      <c r="O83" s="43">
        <f t="shared" si="72"/>
        <v>4.8776718290016692E-4</v>
      </c>
      <c r="P83" s="45">
        <f t="shared" si="73"/>
        <v>4.4467447416687692E-4</v>
      </c>
      <c r="Q83" s="50"/>
      <c r="R83" s="50"/>
      <c r="S83" s="51"/>
      <c r="U83" s="43">
        <f t="shared" si="74"/>
        <v>2.47772644519218E-4</v>
      </c>
      <c r="V83" s="45">
        <f t="shared" si="85"/>
        <v>8.1081485582441837E-4</v>
      </c>
      <c r="W83" s="50"/>
      <c r="X83" s="50"/>
      <c r="Y83" s="51"/>
      <c r="AA83" s="43">
        <f t="shared" si="75"/>
        <v>1.4313298658878606E-3</v>
      </c>
      <c r="AB83" s="45">
        <f t="shared" si="86"/>
        <v>1.7444009229326365E-4</v>
      </c>
      <c r="AC83" s="50"/>
      <c r="AD83" s="50"/>
      <c r="AE83" s="51"/>
      <c r="AG83" s="43">
        <f t="shared" si="76"/>
        <v>1.5785701416158042E-3</v>
      </c>
      <c r="AH83" s="45">
        <f>AK73*SUM($AH$67,AH72)</f>
        <v>5.2681214997738217E-4</v>
      </c>
      <c r="AI83" s="50"/>
      <c r="AJ83" s="50"/>
      <c r="AK83" s="51"/>
      <c r="AM83" s="43">
        <f t="shared" si="87"/>
        <v>1.429163644096457E-4</v>
      </c>
      <c r="AN83" s="45">
        <f t="shared" si="88"/>
        <v>5.6177708499794386E-4</v>
      </c>
      <c r="AO83" s="50"/>
      <c r="AP83" s="50"/>
      <c r="AQ83" s="51"/>
      <c r="AS83" s="43">
        <f t="shared" si="78"/>
        <v>6.2692761225024388E-4</v>
      </c>
      <c r="AT83" s="45">
        <f t="shared" si="79"/>
        <v>1.8295421213677843E-3</v>
      </c>
      <c r="AU83" s="50"/>
      <c r="AV83" s="50"/>
      <c r="AW83" s="51"/>
      <c r="AY83" s="43">
        <f t="shared" si="80"/>
        <v>3.6673843129304319E-4</v>
      </c>
      <c r="AZ83" s="45">
        <f t="shared" si="81"/>
        <v>3.9833712988628317E-4</v>
      </c>
      <c r="BA83" s="50"/>
      <c r="BB83" s="50"/>
      <c r="BC83" s="51"/>
      <c r="BE83" s="43">
        <f t="shared" si="82"/>
        <v>1.2175819898883721E-3</v>
      </c>
      <c r="BF83" s="45">
        <f t="shared" si="83"/>
        <v>3.0772478667466323E-4</v>
      </c>
      <c r="BG83" s="50"/>
      <c r="BH83" s="50"/>
      <c r="BI83" s="51"/>
    </row>
    <row r="84" spans="3:61" x14ac:dyDescent="0.25">
      <c r="C84" s="43">
        <f t="shared" si="69"/>
        <v>5.5335306031376121E-5</v>
      </c>
      <c r="D84" s="45">
        <f t="shared" si="84"/>
        <v>9.3461350208879019E-5</v>
      </c>
      <c r="E84" s="50"/>
      <c r="F84" s="50"/>
      <c r="G84" s="51"/>
      <c r="I84" s="43">
        <f t="shared" si="70"/>
        <v>5.0579482456279217E-5</v>
      </c>
      <c r="J84" s="45">
        <f t="shared" si="71"/>
        <v>3.319511448297441E-4</v>
      </c>
      <c r="K84" s="50"/>
      <c r="L84" s="50"/>
      <c r="M84" s="51"/>
      <c r="O84" s="43">
        <f t="shared" si="72"/>
        <v>8.707371466407927E-5</v>
      </c>
      <c r="P84" s="45">
        <f t="shared" si="73"/>
        <v>7.8019653084836359E-5</v>
      </c>
      <c r="Q84" s="50"/>
      <c r="R84" s="50"/>
      <c r="S84" s="51"/>
      <c r="U84" s="43">
        <f t="shared" si="74"/>
        <v>3.8884049301403789E-5</v>
      </c>
      <c r="V84" s="45">
        <f t="shared" si="85"/>
        <v>1.5881600279972003E-4</v>
      </c>
      <c r="W84" s="50"/>
      <c r="X84" s="50"/>
      <c r="Y84" s="51"/>
      <c r="AA84" s="43">
        <f t="shared" si="75"/>
        <v>3.154241404860242E-4</v>
      </c>
      <c r="AB84" s="45">
        <f t="shared" si="86"/>
        <v>2.5642520818603244E-5</v>
      </c>
      <c r="AC84" s="50"/>
      <c r="AD84" s="50"/>
      <c r="AE84" s="51"/>
      <c r="AG84" s="43">
        <f t="shared" si="76"/>
        <v>3.707942867888259E-4</v>
      </c>
      <c r="AH84" s="45">
        <f t="shared" si="77"/>
        <v>9.7370909935514129E-5</v>
      </c>
      <c r="AI84" s="50"/>
      <c r="AJ84" s="50"/>
      <c r="AK84" s="51"/>
      <c r="AM84" s="43">
        <f t="shared" si="87"/>
        <v>1.9813540882036857E-5</v>
      </c>
      <c r="AN84" s="45">
        <f t="shared" si="88"/>
        <v>9.9403545417632808E-5</v>
      </c>
      <c r="AO84" s="50"/>
      <c r="AP84" s="50"/>
      <c r="AQ84" s="51"/>
      <c r="AS84" s="43">
        <f t="shared" si="78"/>
        <v>1.1971313463205584E-4</v>
      </c>
      <c r="AT84" s="45">
        <f t="shared" si="79"/>
        <v>4.473792225897649E-4</v>
      </c>
      <c r="AU84" s="50"/>
      <c r="AV84" s="50"/>
      <c r="AW84" s="51"/>
      <c r="AY84" s="43">
        <f t="shared" si="80"/>
        <v>6.1310796195223027E-5</v>
      </c>
      <c r="AZ84" s="45">
        <f t="shared" si="81"/>
        <v>6.7605303506980657E-5</v>
      </c>
      <c r="BA84" s="50"/>
      <c r="BB84" s="50"/>
      <c r="BC84" s="51"/>
      <c r="BE84" s="43">
        <f t="shared" si="82"/>
        <v>2.6402221518070858E-4</v>
      </c>
      <c r="BF84" s="45">
        <f t="shared" si="83"/>
        <v>5.0846893606008791E-5</v>
      </c>
      <c r="BG84" s="50"/>
      <c r="BH84" s="50"/>
      <c r="BI84" s="51"/>
    </row>
    <row r="85" spans="3:61" x14ac:dyDescent="0.25">
      <c r="C85" s="43">
        <f>D75*SUM($G$67,G74)</f>
        <v>8.1413925844871073E-6</v>
      </c>
      <c r="D85" s="45">
        <f t="shared" si="84"/>
        <v>1.4849932877672325E-5</v>
      </c>
      <c r="E85" s="50"/>
      <c r="F85" s="50"/>
      <c r="G85" s="51"/>
      <c r="I85" s="43">
        <f t="shared" si="70"/>
        <v>7.6391133698339344E-6</v>
      </c>
      <c r="J85" s="45">
        <f t="shared" si="71"/>
        <v>6.6753337482021064E-5</v>
      </c>
      <c r="K85" s="50"/>
      <c r="L85" s="50"/>
      <c r="M85" s="51"/>
      <c r="O85" s="43">
        <f>P75*SUM($S$67,S74)</f>
        <v>1.3817171870777837E-5</v>
      </c>
      <c r="P85" s="45">
        <f t="shared" si="73"/>
        <v>1.2181693260735919E-5</v>
      </c>
      <c r="Q85" s="50"/>
      <c r="R85" s="50"/>
      <c r="S85" s="51"/>
      <c r="U85" s="43">
        <f t="shared" si="74"/>
        <v>5.4706460643784196E-6</v>
      </c>
      <c r="V85" s="45">
        <f t="shared" si="85"/>
        <v>2.7495638458194293E-5</v>
      </c>
      <c r="W85" s="50"/>
      <c r="X85" s="50"/>
      <c r="Y85" s="51"/>
      <c r="AA85" s="43">
        <f t="shared" si="75"/>
        <v>6.1329719655850532E-5</v>
      </c>
      <c r="AB85" s="45">
        <f t="shared" si="86"/>
        <v>3.4288498559802897E-6</v>
      </c>
      <c r="AC85" s="50"/>
      <c r="AD85" s="50"/>
      <c r="AE85" s="51"/>
      <c r="AG85" s="43">
        <f t="shared" si="76"/>
        <v>7.8148856981323183E-5</v>
      </c>
      <c r="AH85" s="45">
        <f t="shared" si="77"/>
        <v>1.662132385530076E-5</v>
      </c>
      <c r="AI85" s="50"/>
      <c r="AJ85" s="50"/>
      <c r="AK85" s="51"/>
      <c r="AM85" s="43">
        <f>AN75*SUM($AQ$67,AQ74)</f>
        <v>2.4406348620168225E-6</v>
      </c>
      <c r="AN85" s="45">
        <f t="shared" si="88"/>
        <v>1.5474532881481777E-5</v>
      </c>
      <c r="AO85" s="50"/>
      <c r="AP85" s="50"/>
      <c r="AQ85" s="51"/>
      <c r="AS85" s="43">
        <f t="shared" si="78"/>
        <v>2.1327456566942111E-5</v>
      </c>
      <c r="AT85" s="45">
        <f t="shared" si="79"/>
        <v>9.8730858135556848E-5</v>
      </c>
      <c r="AU85" s="50"/>
      <c r="AV85" s="50"/>
      <c r="AW85" s="51"/>
      <c r="AY85" s="43">
        <f t="shared" si="80"/>
        <v>9.0885913205823296E-6</v>
      </c>
      <c r="AZ85" s="45">
        <f t="shared" si="81"/>
        <v>1.0165877133367825E-5</v>
      </c>
      <c r="BA85" s="50"/>
      <c r="BB85" s="50"/>
      <c r="BC85" s="51"/>
      <c r="BE85" s="43">
        <f t="shared" si="82"/>
        <v>5.0793469502282992E-5</v>
      </c>
      <c r="BF85" s="45">
        <f t="shared" si="83"/>
        <v>7.6324747891837385E-6</v>
      </c>
      <c r="BG85" s="50"/>
      <c r="BH85" s="50"/>
      <c r="BI85" s="51"/>
    </row>
    <row r="86" spans="3:61" ht="15.75" thickBot="1" x14ac:dyDescent="0.3">
      <c r="C86" s="46">
        <f t="shared" si="69"/>
        <v>0</v>
      </c>
      <c r="D86" s="48">
        <f>G76*SUM($D$67,D75)</f>
        <v>0</v>
      </c>
      <c r="E86" s="52"/>
      <c r="F86" s="52"/>
      <c r="G86" s="53"/>
      <c r="I86" s="46">
        <f t="shared" si="70"/>
        <v>0</v>
      </c>
      <c r="J86" s="48">
        <f t="shared" si="71"/>
        <v>0</v>
      </c>
      <c r="K86" s="52"/>
      <c r="L86" s="52"/>
      <c r="M86" s="53"/>
      <c r="O86" s="46">
        <f t="shared" si="72"/>
        <v>0</v>
      </c>
      <c r="P86" s="48">
        <f t="shared" si="73"/>
        <v>0</v>
      </c>
      <c r="Q86" s="52"/>
      <c r="R86" s="52"/>
      <c r="S86" s="53"/>
      <c r="U86" s="46">
        <f t="shared" si="74"/>
        <v>0</v>
      </c>
      <c r="V86" s="48">
        <f t="shared" si="85"/>
        <v>0</v>
      </c>
      <c r="W86" s="52"/>
      <c r="X86" s="52"/>
      <c r="Y86" s="53"/>
      <c r="AA86" s="46">
        <f t="shared" si="75"/>
        <v>0</v>
      </c>
      <c r="AB86" s="48">
        <f t="shared" si="86"/>
        <v>0</v>
      </c>
      <c r="AC86" s="52"/>
      <c r="AD86" s="52"/>
      <c r="AE86" s="53"/>
      <c r="AG86" s="46">
        <f t="shared" si="76"/>
        <v>0</v>
      </c>
      <c r="AH86" s="48">
        <f t="shared" si="77"/>
        <v>0</v>
      </c>
      <c r="AI86" s="52"/>
      <c r="AJ86" s="52"/>
      <c r="AK86" s="53"/>
      <c r="AM86" s="46">
        <f t="shared" si="87"/>
        <v>0</v>
      </c>
      <c r="AN86" s="48">
        <f t="shared" si="88"/>
        <v>0</v>
      </c>
      <c r="AO86" s="52"/>
      <c r="AP86" s="52"/>
      <c r="AQ86" s="53"/>
      <c r="AS86" s="46">
        <f t="shared" si="78"/>
        <v>0</v>
      </c>
      <c r="AT86" s="48">
        <f t="shared" si="79"/>
        <v>0</v>
      </c>
      <c r="AU86" s="52"/>
      <c r="AV86" s="52"/>
      <c r="AW86" s="53"/>
      <c r="AY86" s="46">
        <f t="shared" si="80"/>
        <v>0</v>
      </c>
      <c r="AZ86" s="48">
        <f t="shared" si="81"/>
        <v>0</v>
      </c>
      <c r="BA86" s="52"/>
      <c r="BB86" s="52"/>
      <c r="BC86" s="53"/>
      <c r="BE86" s="46">
        <f t="shared" si="82"/>
        <v>0</v>
      </c>
      <c r="BF86" s="48">
        <f t="shared" si="83"/>
        <v>0</v>
      </c>
      <c r="BG86" s="52"/>
      <c r="BH86" s="52"/>
      <c r="BI86" s="53"/>
    </row>
    <row r="89" spans="3:61" ht="15.75" thickBot="1" x14ac:dyDescent="0.3">
      <c r="C89" t="s">
        <v>65</v>
      </c>
      <c r="I89" t="s">
        <v>66</v>
      </c>
      <c r="O89" t="s">
        <v>67</v>
      </c>
      <c r="U89" t="s">
        <v>68</v>
      </c>
      <c r="AA89" t="s">
        <v>69</v>
      </c>
      <c r="AG89" t="s">
        <v>70</v>
      </c>
      <c r="AM89" t="s">
        <v>71</v>
      </c>
      <c r="AS89" t="s">
        <v>72</v>
      </c>
      <c r="AY89" t="s">
        <v>73</v>
      </c>
      <c r="BE89" t="s">
        <v>74</v>
      </c>
    </row>
    <row r="90" spans="3:61" ht="21.75" thickBot="1" x14ac:dyDescent="0.4">
      <c r="C90" s="23"/>
      <c r="D90" s="24" t="s">
        <v>84</v>
      </c>
      <c r="E90" s="25" t="s">
        <v>35</v>
      </c>
      <c r="F90" s="26" t="s">
        <v>36</v>
      </c>
      <c r="G90" s="27" t="s">
        <v>37</v>
      </c>
      <c r="I90" s="23"/>
      <c r="J90" s="24" t="s">
        <v>84</v>
      </c>
      <c r="K90" s="25" t="s">
        <v>38</v>
      </c>
      <c r="L90" s="26" t="s">
        <v>36</v>
      </c>
      <c r="M90" s="27" t="s">
        <v>37</v>
      </c>
      <c r="O90" s="23"/>
      <c r="P90" s="24" t="s">
        <v>84</v>
      </c>
      <c r="Q90" s="25" t="s">
        <v>38</v>
      </c>
      <c r="R90" s="26" t="s">
        <v>36</v>
      </c>
      <c r="S90" s="27" t="s">
        <v>37</v>
      </c>
      <c r="U90" s="23"/>
      <c r="V90" s="24" t="s">
        <v>84</v>
      </c>
      <c r="W90" s="25" t="s">
        <v>38</v>
      </c>
      <c r="X90" s="26" t="s">
        <v>36</v>
      </c>
      <c r="Y90" s="27" t="s">
        <v>37</v>
      </c>
      <c r="AA90" s="23"/>
      <c r="AB90" s="24" t="s">
        <v>84</v>
      </c>
      <c r="AC90" s="25" t="s">
        <v>38</v>
      </c>
      <c r="AD90" s="26" t="s">
        <v>36</v>
      </c>
      <c r="AE90" s="27" t="s">
        <v>37</v>
      </c>
      <c r="AG90" s="23"/>
      <c r="AH90" s="24" t="s">
        <v>84</v>
      </c>
      <c r="AI90" s="25" t="s">
        <v>38</v>
      </c>
      <c r="AJ90" s="26" t="s">
        <v>36</v>
      </c>
      <c r="AK90" s="27" t="s">
        <v>37</v>
      </c>
      <c r="AM90" s="23"/>
      <c r="AN90" s="24" t="s">
        <v>84</v>
      </c>
      <c r="AO90" s="25" t="s">
        <v>38</v>
      </c>
      <c r="AP90" s="26" t="s">
        <v>36</v>
      </c>
      <c r="AQ90" s="27" t="s">
        <v>37</v>
      </c>
      <c r="AS90" s="23"/>
      <c r="AT90" s="24" t="s">
        <v>84</v>
      </c>
      <c r="AU90" s="25" t="s">
        <v>38</v>
      </c>
      <c r="AV90" s="26" t="s">
        <v>36</v>
      </c>
      <c r="AW90" s="27" t="s">
        <v>37</v>
      </c>
      <c r="AY90" s="23"/>
      <c r="AZ90" s="24" t="s">
        <v>84</v>
      </c>
      <c r="BA90" s="25" t="s">
        <v>38</v>
      </c>
      <c r="BB90" s="26" t="s">
        <v>36</v>
      </c>
      <c r="BC90" s="27" t="s">
        <v>37</v>
      </c>
      <c r="BE90" s="23"/>
      <c r="BF90" s="24" t="s">
        <v>84</v>
      </c>
      <c r="BG90" s="25" t="s">
        <v>38</v>
      </c>
      <c r="BH90" s="26" t="s">
        <v>36</v>
      </c>
      <c r="BI90" s="27" t="s">
        <v>37</v>
      </c>
    </row>
    <row r="91" spans="3:61" ht="21" x14ac:dyDescent="0.35">
      <c r="C91" s="28"/>
      <c r="D91" s="28" t="s">
        <v>30</v>
      </c>
      <c r="E91" s="29">
        <f>SUM(C107:C115)</f>
        <v>0.54089593657808277</v>
      </c>
      <c r="F91" s="30" t="s">
        <v>30</v>
      </c>
      <c r="G91" s="31">
        <f>N27*O16*J28</f>
        <v>1.5018103583984888</v>
      </c>
      <c r="I91" s="28"/>
      <c r="J91" s="28" t="s">
        <v>30</v>
      </c>
      <c r="K91" s="29">
        <f>SUM(J107:J115)</f>
        <v>0.44742495637548213</v>
      </c>
      <c r="L91" s="30" t="s">
        <v>14</v>
      </c>
      <c r="M91" s="31">
        <f>N11*O27*J28</f>
        <v>1.231043710972346</v>
      </c>
      <c r="O91" s="28"/>
      <c r="P91" s="28" t="s">
        <v>30</v>
      </c>
      <c r="Q91" s="29">
        <f>SUM(O107:O115)</f>
        <v>0.53765806264313298</v>
      </c>
      <c r="R91" s="30" t="s">
        <v>30</v>
      </c>
      <c r="S91" s="31">
        <f>N27*O15*J28</f>
        <v>1.3884661804061502</v>
      </c>
      <c r="U91" s="28"/>
      <c r="V91" s="28" t="s">
        <v>30</v>
      </c>
      <c r="W91" s="29">
        <f>SUM(V107:V115)</f>
        <v>0.36024543915955504</v>
      </c>
      <c r="X91" s="30" t="s">
        <v>123</v>
      </c>
      <c r="Y91" s="31">
        <f>N25*O27*J28</f>
        <v>1.327596158891746</v>
      </c>
      <c r="AA91" s="28"/>
      <c r="AB91" s="28" t="s">
        <v>30</v>
      </c>
      <c r="AC91" s="29">
        <f>SUM(AA107:AA115)</f>
        <v>0.52558605840292205</v>
      </c>
      <c r="AD91" s="30" t="s">
        <v>30</v>
      </c>
      <c r="AE91" s="31">
        <f>N27*O26*J28</f>
        <v>1.4451382694023192</v>
      </c>
      <c r="AG91" s="28"/>
      <c r="AH91" s="28" t="s">
        <v>30</v>
      </c>
      <c r="AI91" s="29">
        <f>SUM(AH107:AH115)</f>
        <v>0.49970986124121808</v>
      </c>
      <c r="AJ91" s="30" t="s">
        <v>13</v>
      </c>
      <c r="AK91" s="31">
        <f>N10*O27*J28</f>
        <v>1.1586293750327963</v>
      </c>
      <c r="AM91" s="28"/>
      <c r="AN91" s="28" t="s">
        <v>30</v>
      </c>
      <c r="AO91" s="29">
        <f>SUM(AM107:AM115)</f>
        <v>0.42752290985094388</v>
      </c>
      <c r="AP91" s="30" t="s">
        <v>30</v>
      </c>
      <c r="AQ91" s="31">
        <f>N27*O17*J28</f>
        <v>0.93508946843679497</v>
      </c>
      <c r="AS91" s="28"/>
      <c r="AT91" s="28" t="s">
        <v>30</v>
      </c>
      <c r="AU91" s="29">
        <f>SUM(AT107:AT115)</f>
        <v>0.3641197773521489</v>
      </c>
      <c r="AV91" s="30" t="s">
        <v>25</v>
      </c>
      <c r="AW91" s="31">
        <f>N22*O27*J28</f>
        <v>1.5448391667103951</v>
      </c>
      <c r="AY91" s="28"/>
      <c r="AZ91" s="28" t="s">
        <v>108</v>
      </c>
      <c r="BA91" s="29">
        <f>SUM(AZ107:AZ115)</f>
        <v>0.41300413086459975</v>
      </c>
      <c r="BB91" s="30" t="s">
        <v>12</v>
      </c>
      <c r="BC91" s="31">
        <f>N9*O27*J28</f>
        <v>1.255181822952196</v>
      </c>
      <c r="BE91" s="28"/>
      <c r="BF91" s="28" t="s">
        <v>30</v>
      </c>
      <c r="BG91" s="29">
        <f>SUM(BE107:BE115)</f>
        <v>0.43580567490578098</v>
      </c>
      <c r="BH91" s="30" t="s">
        <v>30</v>
      </c>
      <c r="BI91" s="31">
        <f>N27*O24*J28</f>
        <v>1.2751220024138112</v>
      </c>
    </row>
    <row r="92" spans="3:61" ht="21.75" thickBot="1" x14ac:dyDescent="0.4">
      <c r="C92" s="28" t="s">
        <v>121</v>
      </c>
      <c r="D92" s="28" t="s">
        <v>39</v>
      </c>
      <c r="E92" s="29">
        <f>1-E91-E93</f>
        <v>0.16371862489249572</v>
      </c>
      <c r="F92" s="32" t="s">
        <v>19</v>
      </c>
      <c r="G92" s="33">
        <f>N16*O27*J28</f>
        <v>0.96552447919399698</v>
      </c>
      <c r="I92" s="28" t="s">
        <v>44</v>
      </c>
      <c r="J92" s="28" t="s">
        <v>39</v>
      </c>
      <c r="K92" s="29">
        <f>1-K91-K93</f>
        <v>0.21415523473200199</v>
      </c>
      <c r="L92" s="32" t="s">
        <v>30</v>
      </c>
      <c r="M92" s="33">
        <f>N27*O11*J28</f>
        <v>1.5018103583984888</v>
      </c>
      <c r="O92" s="28" t="s">
        <v>122</v>
      </c>
      <c r="P92" s="28" t="s">
        <v>39</v>
      </c>
      <c r="Q92" s="29">
        <f>1-Q91-Q93</f>
        <v>0.14415976145745002</v>
      </c>
      <c r="R92" s="32" t="s">
        <v>18</v>
      </c>
      <c r="S92" s="33">
        <f>N15*O27*J28</f>
        <v>0.94138636721414704</v>
      </c>
      <c r="U92" s="28" t="s">
        <v>124</v>
      </c>
      <c r="V92" s="28" t="s">
        <v>39</v>
      </c>
      <c r="W92" s="29">
        <f>1-W91-W93</f>
        <v>0.16073121917589889</v>
      </c>
      <c r="X92" s="32" t="s">
        <v>30</v>
      </c>
      <c r="Y92" s="33">
        <f>N27*O25*J28</f>
        <v>1.0767696909272184</v>
      </c>
      <c r="AA92" s="28" t="s">
        <v>87</v>
      </c>
      <c r="AB92" s="28" t="s">
        <v>39</v>
      </c>
      <c r="AC92" s="29">
        <f>1-AC91-AC93</f>
        <v>0.16092663526123108</v>
      </c>
      <c r="AD92" s="32" t="s">
        <v>29</v>
      </c>
      <c r="AE92" s="33">
        <f>N26*O27*J28</f>
        <v>0.98966259117384681</v>
      </c>
      <c r="AG92" s="28" t="s">
        <v>101</v>
      </c>
      <c r="AH92" s="28" t="s">
        <v>39</v>
      </c>
      <c r="AI92" s="29">
        <f>1-AI91-AI93</f>
        <v>0.26671675504625403</v>
      </c>
      <c r="AJ92" s="32" t="s">
        <v>30</v>
      </c>
      <c r="AK92" s="33">
        <f>N27*O10*J28</f>
        <v>1.9551870703678442</v>
      </c>
      <c r="AM92" s="28" t="s">
        <v>125</v>
      </c>
      <c r="AN92" s="28" t="s">
        <v>39</v>
      </c>
      <c r="AO92" s="29">
        <f>1-AO91-AO93</f>
        <v>9.7806847466616886E-2</v>
      </c>
      <c r="AP92" s="32" t="s">
        <v>20</v>
      </c>
      <c r="AQ92" s="33">
        <f>N17*O27*J28</f>
        <v>1.0138007031536969</v>
      </c>
      <c r="AS92" s="28" t="s">
        <v>126</v>
      </c>
      <c r="AT92" s="28" t="s">
        <v>39</v>
      </c>
      <c r="AU92" s="29">
        <f>1-AU91-AU93</f>
        <v>0.27636384184417806</v>
      </c>
      <c r="AV92" s="32" t="s">
        <v>30</v>
      </c>
      <c r="AW92" s="33">
        <f>N27*O22*J28</f>
        <v>1.5584824473946584</v>
      </c>
      <c r="AY92" s="28" t="s">
        <v>96</v>
      </c>
      <c r="AZ92" s="28" t="s">
        <v>39</v>
      </c>
      <c r="BA92" s="29">
        <f>1-BA91-BA93</f>
        <v>0.18286526688237703</v>
      </c>
      <c r="BB92" s="32" t="s">
        <v>30</v>
      </c>
      <c r="BC92" s="33">
        <f>N27*O9*J28</f>
        <v>1.2751220024138112</v>
      </c>
      <c r="BE92" s="28" t="s">
        <v>95</v>
      </c>
      <c r="BF92" s="28" t="s">
        <v>39</v>
      </c>
      <c r="BG92" s="29">
        <f>1-BG91-BG93</f>
        <v>0.17099168279661398</v>
      </c>
      <c r="BH92" s="32" t="s">
        <v>27</v>
      </c>
      <c r="BI92" s="33">
        <f>N24*O27*J28</f>
        <v>1.1827674870126463</v>
      </c>
    </row>
    <row r="93" spans="3:61" ht="16.5" thickBot="1" x14ac:dyDescent="0.3">
      <c r="C93" s="34"/>
      <c r="D93" s="34" t="s">
        <v>41</v>
      </c>
      <c r="E93" s="35">
        <f>SUM(D107:D115)</f>
        <v>0.29538543852942151</v>
      </c>
      <c r="F93" s="12"/>
      <c r="G93" s="36"/>
      <c r="I93" s="34"/>
      <c r="J93" s="34" t="s">
        <v>41</v>
      </c>
      <c r="K93" s="35">
        <f>SUM(I107:I115)</f>
        <v>0.33841980889251583</v>
      </c>
      <c r="L93" s="12"/>
      <c r="M93" s="36"/>
      <c r="O93" s="34"/>
      <c r="P93" s="34" t="s">
        <v>41</v>
      </c>
      <c r="Q93" s="35">
        <f>SUM(P107:P115)</f>
        <v>0.318182175899417</v>
      </c>
      <c r="R93" s="12"/>
      <c r="S93" s="36"/>
      <c r="U93" s="34"/>
      <c r="V93" s="34" t="s">
        <v>41</v>
      </c>
      <c r="W93" s="35">
        <f>SUM(U107:U115)</f>
        <v>0.47902334166454602</v>
      </c>
      <c r="X93" s="12"/>
      <c r="Y93" s="36"/>
      <c r="AA93" s="34"/>
      <c r="AB93" s="34" t="s">
        <v>41</v>
      </c>
      <c r="AC93" s="35">
        <f>SUM(AB107:AB115)</f>
        <v>0.31348730633584687</v>
      </c>
      <c r="AD93" s="12"/>
      <c r="AE93" s="36"/>
      <c r="AG93" s="34"/>
      <c r="AH93" s="34" t="s">
        <v>41</v>
      </c>
      <c r="AI93" s="35">
        <f>SUM(AG107:AG115)</f>
        <v>0.23357338371252787</v>
      </c>
      <c r="AJ93" s="12"/>
      <c r="AK93" s="36"/>
      <c r="AM93" s="34"/>
      <c r="AN93" s="34" t="s">
        <v>41</v>
      </c>
      <c r="AO93" s="35">
        <f>SUM(AN107:AN115)</f>
        <v>0.47467024268243924</v>
      </c>
      <c r="AP93" s="12"/>
      <c r="AQ93" s="36"/>
      <c r="AS93" s="34"/>
      <c r="AT93" s="34" t="s">
        <v>41</v>
      </c>
      <c r="AU93" s="35">
        <f>SUM(AS107:AS115)</f>
        <v>0.35951638080367299</v>
      </c>
      <c r="AV93" s="12"/>
      <c r="AW93" s="36"/>
      <c r="AY93" s="34"/>
      <c r="AZ93" s="34" t="s">
        <v>41</v>
      </c>
      <c r="BA93" s="35">
        <f>SUM(AY107:AY115)</f>
        <v>0.40413060225302322</v>
      </c>
      <c r="BB93" s="12"/>
      <c r="BC93" s="36"/>
      <c r="BE93" s="34"/>
      <c r="BF93" s="34" t="s">
        <v>41</v>
      </c>
      <c r="BG93" s="35">
        <f>SUM(BF107:BF115)</f>
        <v>0.39320264229760499</v>
      </c>
      <c r="BH93" s="12"/>
      <c r="BI93" s="36"/>
    </row>
    <row r="94" spans="3:61" ht="21.75" thickBot="1" x14ac:dyDescent="0.4">
      <c r="C94" s="37" t="s">
        <v>121</v>
      </c>
      <c r="D94" s="38"/>
      <c r="E94" s="38"/>
      <c r="F94" s="38"/>
      <c r="G94" s="39"/>
      <c r="I94" s="37" t="s">
        <v>44</v>
      </c>
      <c r="J94" s="38"/>
      <c r="K94" s="38"/>
      <c r="L94" s="38"/>
      <c r="M94" s="39"/>
      <c r="O94" s="37" t="s">
        <v>122</v>
      </c>
      <c r="P94" s="38"/>
      <c r="Q94" s="38"/>
      <c r="R94" s="38"/>
      <c r="S94" s="39"/>
      <c r="U94" s="37" t="s">
        <v>124</v>
      </c>
      <c r="V94" s="38"/>
      <c r="W94" s="38"/>
      <c r="X94" s="38"/>
      <c r="Y94" s="39"/>
      <c r="AA94" s="37" t="s">
        <v>87</v>
      </c>
      <c r="AB94" s="38"/>
      <c r="AC94" s="38"/>
      <c r="AD94" s="38"/>
      <c r="AE94" s="39"/>
      <c r="AG94" s="37" t="s">
        <v>101</v>
      </c>
      <c r="AH94" s="38"/>
      <c r="AI94" s="38"/>
      <c r="AJ94" s="38"/>
      <c r="AK94" s="39"/>
      <c r="AM94" s="37" t="s">
        <v>125</v>
      </c>
      <c r="AN94" s="38"/>
      <c r="AO94" s="38"/>
      <c r="AP94" s="38"/>
      <c r="AQ94" s="39"/>
      <c r="AS94" s="37" t="s">
        <v>126</v>
      </c>
      <c r="AT94" s="38"/>
      <c r="AU94" s="38"/>
      <c r="AV94" s="38"/>
      <c r="AW94" s="39"/>
      <c r="AY94" s="37" t="s">
        <v>96</v>
      </c>
      <c r="AZ94" s="38"/>
      <c r="BA94" s="38"/>
      <c r="BB94" s="38"/>
      <c r="BC94" s="39"/>
      <c r="BE94" s="37" t="s">
        <v>95</v>
      </c>
      <c r="BF94" s="38"/>
      <c r="BG94" s="38"/>
      <c r="BH94" s="38"/>
      <c r="BI94" s="39"/>
    </row>
    <row r="95" spans="3:61" x14ac:dyDescent="0.25">
      <c r="C95" s="40" t="s">
        <v>42</v>
      </c>
      <c r="D95" s="41" t="s">
        <v>43</v>
      </c>
      <c r="E95" s="41"/>
      <c r="F95" s="41" t="s">
        <v>42</v>
      </c>
      <c r="G95" s="42" t="s">
        <v>43</v>
      </c>
      <c r="I95" s="40" t="s">
        <v>42</v>
      </c>
      <c r="J95" s="41" t="s">
        <v>43</v>
      </c>
      <c r="K95" s="41"/>
      <c r="L95" s="41" t="s">
        <v>42</v>
      </c>
      <c r="M95" s="42" t="s">
        <v>43</v>
      </c>
      <c r="O95" s="40" t="s">
        <v>42</v>
      </c>
      <c r="P95" s="41" t="s">
        <v>43</v>
      </c>
      <c r="Q95" s="41"/>
      <c r="R95" s="41" t="s">
        <v>42</v>
      </c>
      <c r="S95" s="42" t="s">
        <v>43</v>
      </c>
      <c r="U95" s="40" t="s">
        <v>42</v>
      </c>
      <c r="V95" s="41" t="s">
        <v>43</v>
      </c>
      <c r="W95" s="41"/>
      <c r="X95" s="41" t="s">
        <v>42</v>
      </c>
      <c r="Y95" s="42" t="s">
        <v>43</v>
      </c>
      <c r="AA95" s="40" t="s">
        <v>42</v>
      </c>
      <c r="AB95" s="41" t="s">
        <v>43</v>
      </c>
      <c r="AC95" s="41"/>
      <c r="AD95" s="41" t="s">
        <v>42</v>
      </c>
      <c r="AE95" s="42" t="s">
        <v>43</v>
      </c>
      <c r="AG95" s="40" t="s">
        <v>42</v>
      </c>
      <c r="AH95" s="41" t="s">
        <v>43</v>
      </c>
      <c r="AI95" s="41"/>
      <c r="AJ95" s="41" t="s">
        <v>42</v>
      </c>
      <c r="AK95" s="42" t="s">
        <v>43</v>
      </c>
      <c r="AM95" s="40" t="s">
        <v>42</v>
      </c>
      <c r="AN95" s="41" t="s">
        <v>43</v>
      </c>
      <c r="AO95" s="41"/>
      <c r="AP95" s="41" t="s">
        <v>42</v>
      </c>
      <c r="AQ95" s="42" t="s">
        <v>43</v>
      </c>
      <c r="AS95" s="40" t="s">
        <v>42</v>
      </c>
      <c r="AT95" s="41" t="s">
        <v>43</v>
      </c>
      <c r="AU95" s="41"/>
      <c r="AV95" s="41" t="s">
        <v>42</v>
      </c>
      <c r="AW95" s="42" t="s">
        <v>43</v>
      </c>
      <c r="AY95" s="40" t="s">
        <v>42</v>
      </c>
      <c r="AZ95" s="41" t="s">
        <v>43</v>
      </c>
      <c r="BA95" s="41"/>
      <c r="BB95" s="41" t="s">
        <v>42</v>
      </c>
      <c r="BC95" s="42" t="s">
        <v>43</v>
      </c>
      <c r="BE95" s="40" t="s">
        <v>42</v>
      </c>
      <c r="BF95" s="41" t="s">
        <v>43</v>
      </c>
      <c r="BG95" s="41"/>
      <c r="BH95" s="41" t="s">
        <v>42</v>
      </c>
      <c r="BI95" s="42" t="s">
        <v>43</v>
      </c>
    </row>
    <row r="96" spans="3:61" x14ac:dyDescent="0.25">
      <c r="C96" s="43">
        <v>0</v>
      </c>
      <c r="D96" s="44">
        <f>_xlfn.POISSON.DIST(C96,$G$91,FALSE)</f>
        <v>0.22272658001161841</v>
      </c>
      <c r="E96" s="44"/>
      <c r="F96" s="44">
        <v>0</v>
      </c>
      <c r="G96" s="45">
        <f>_xlfn.POISSON.DIST(F96,$G$92,FALSE)</f>
        <v>0.38078343436878109</v>
      </c>
      <c r="I96" s="43">
        <v>0</v>
      </c>
      <c r="J96" s="44">
        <f>_xlfn.POISSON.DIST(I96,$M$91,FALSE)</f>
        <v>0.29198766785694202</v>
      </c>
      <c r="K96" s="44"/>
      <c r="L96" s="44">
        <v>0</v>
      </c>
      <c r="M96" s="45">
        <f>_xlfn.POISSON.DIST(L96,$M$92,FALSE)</f>
        <v>0.22272658001161841</v>
      </c>
      <c r="O96" s="43">
        <v>0</v>
      </c>
      <c r="P96" s="44">
        <f>_xlfn.POISSON.DIST(O96,$S$91,FALSE)</f>
        <v>0.24945763435170848</v>
      </c>
      <c r="Q96" s="44"/>
      <c r="R96" s="44">
        <v>0</v>
      </c>
      <c r="S96" s="45">
        <f>_xlfn.POISSON.DIST(R96,$S$92,FALSE)</f>
        <v>0.39008665695732242</v>
      </c>
      <c r="U96" s="43">
        <v>0</v>
      </c>
      <c r="V96" s="44">
        <f>_xlfn.POISSON.DIST(U96,$Y$91,FALSE)</f>
        <v>0.26511378735997859</v>
      </c>
      <c r="W96" s="44"/>
      <c r="X96" s="44">
        <v>0</v>
      </c>
      <c r="Y96" s="45">
        <f>_xlfn.POISSON.DIST(X96,$Y$92,FALSE)</f>
        <v>0.34069429788400801</v>
      </c>
      <c r="AA96" s="43">
        <v>0</v>
      </c>
      <c r="AB96" s="44">
        <f>_xlfn.POISSON.DIST(AA96,$AE$91,FALSE)</f>
        <v>0.23571348234020237</v>
      </c>
      <c r="AC96" s="44"/>
      <c r="AD96" s="44">
        <v>0</v>
      </c>
      <c r="AE96" s="45">
        <f>_xlfn.POISSON.DIST(AD96,$AE$92,FALSE)</f>
        <v>0.3717020854305898</v>
      </c>
      <c r="AG96" s="43">
        <v>0</v>
      </c>
      <c r="AH96" s="44">
        <f>_xlfn.POISSON.DIST(AG96,$AK$91,FALSE)</f>
        <v>0.31391614746314978</v>
      </c>
      <c r="AI96" s="44"/>
      <c r="AJ96" s="44">
        <v>0</v>
      </c>
      <c r="AK96" s="45">
        <f>_xlfn.POISSON.DIST(AJ96,$AK$92,FALSE)</f>
        <v>0.14153799665229799</v>
      </c>
      <c r="AM96" s="43">
        <v>0</v>
      </c>
      <c r="AN96" s="44">
        <f>_xlfn.POISSON.DIST(AM96,$AQ$91,FALSE)</f>
        <v>0.39255074305902127</v>
      </c>
      <c r="AO96" s="44"/>
      <c r="AP96" s="44">
        <v>0</v>
      </c>
      <c r="AQ96" s="45">
        <f>_xlfn.POISSON.DIST(AP96,$AQ$92,FALSE)</f>
        <v>0.36283731865195035</v>
      </c>
      <c r="AS96" s="43">
        <v>0</v>
      </c>
      <c r="AT96" s="44">
        <f>_xlfn.POISSON.DIST(AS96,$AW$91,FALSE)</f>
        <v>0.21334618163192978</v>
      </c>
      <c r="AU96" s="44"/>
      <c r="AV96" s="44">
        <v>0</v>
      </c>
      <c r="AW96" s="45">
        <f>_xlfn.POISSON.DIST(AV96,$AW$92,FALSE)</f>
        <v>0.21045520583364216</v>
      </c>
      <c r="AY96" s="43">
        <v>0</v>
      </c>
      <c r="AZ96" s="44">
        <f>_xlfn.POISSON.DIST(AY96,$BC$91,FALSE)</f>
        <v>0.2850240196040888</v>
      </c>
      <c r="BA96" s="44"/>
      <c r="BB96" s="44">
        <v>0</v>
      </c>
      <c r="BC96" s="45">
        <f>_xlfn.POISSON.DIST(BB96,$BC$92,FALSE)</f>
        <v>0.27939687904831367</v>
      </c>
      <c r="BE96" s="43">
        <v>0</v>
      </c>
      <c r="BF96" s="44">
        <f>_xlfn.POISSON.DIST(BE96,$BI$91,FALSE)</f>
        <v>0.27939687904831367</v>
      </c>
      <c r="BG96" s="44"/>
      <c r="BH96" s="44">
        <v>0</v>
      </c>
      <c r="BI96" s="45">
        <f>_xlfn.POISSON.DIST(BH96,$BI$92,FALSE)</f>
        <v>0.30642952431954773</v>
      </c>
    </row>
    <row r="97" spans="3:61" x14ac:dyDescent="0.25">
      <c r="C97" s="43">
        <v>1</v>
      </c>
      <c r="D97" s="44">
        <f t="shared" ref="D97:D103" si="89">_xlfn.POISSON.DIST(C97,$G$91,FALSE)</f>
        <v>0.33449308495211832</v>
      </c>
      <c r="E97" s="44"/>
      <c r="F97" s="44">
        <v>1</v>
      </c>
      <c r="G97" s="45">
        <f>_xlfn.POISSON.DIST(F97,$G$92,FALSE)</f>
        <v>0.36765572715461886</v>
      </c>
      <c r="I97" s="43">
        <v>1</v>
      </c>
      <c r="J97" s="44">
        <f t="shared" ref="J97:J104" si="90">_xlfn.POISSON.DIST(I97,$M$91,FALSE)</f>
        <v>0.3594495821967707</v>
      </c>
      <c r="K97" s="44"/>
      <c r="L97" s="44">
        <v>1</v>
      </c>
      <c r="M97" s="45">
        <f t="shared" ref="M97:M104" si="91">_xlfn.POISSON.DIST(L97,$M$92,FALSE)</f>
        <v>0.33449308495211832</v>
      </c>
      <c r="O97" s="43">
        <v>1</v>
      </c>
      <c r="P97" s="44">
        <f t="shared" ref="P97:P104" si="92">_xlfn.POISSON.DIST(O97,$S$91,FALSE)</f>
        <v>0.34636348874147066</v>
      </c>
      <c r="Q97" s="44"/>
      <c r="R97" s="44">
        <v>1</v>
      </c>
      <c r="S97" s="45">
        <f t="shared" ref="S97:S104" si="93">_xlfn.POISSON.DIST(R97,$S$92,FALSE)</f>
        <v>0.36722226089176491</v>
      </c>
      <c r="U97" s="43">
        <v>1</v>
      </c>
      <c r="V97" s="44">
        <f t="shared" ref="V97:V104" si="94">_xlfn.POISSON.DIST(U97,$Y$91,FALSE)</f>
        <v>0.35196404576835072</v>
      </c>
      <c r="W97" s="44"/>
      <c r="X97" s="44">
        <v>1</v>
      </c>
      <c r="Y97" s="45">
        <f t="shared" ref="Y97:Y104" si="95">_xlfn.POISSON.DIST(X97,$Y$92,FALSE)</f>
        <v>0.36684929383322901</v>
      </c>
      <c r="AA97" s="43">
        <v>1</v>
      </c>
      <c r="AB97" s="44">
        <f t="shared" ref="AB97:AB104" si="96">_xlfn.POISSON.DIST(AA97,$AE$91,FALSE)</f>
        <v>0.34063857394391411</v>
      </c>
      <c r="AC97" s="44"/>
      <c r="AD97" s="44">
        <v>1</v>
      </c>
      <c r="AE97" s="45">
        <f t="shared" ref="AE97:AE103" si="97">_xlfn.POISSON.DIST(AD97,$AE$92,FALSE)</f>
        <v>0.36785964901196005</v>
      </c>
      <c r="AG97" s="43">
        <v>1</v>
      </c>
      <c r="AH97" s="44">
        <f t="shared" ref="AH97:AH104" si="98">_xlfn.POISSON.DIST(AG97,$AK$91,FALSE)</f>
        <v>0.36371246974793237</v>
      </c>
      <c r="AI97" s="44"/>
      <c r="AJ97" s="44">
        <v>1</v>
      </c>
      <c r="AK97" s="45">
        <f t="shared" ref="AK97:AK104" si="99">_xlfn.POISSON.DIST(AJ97,$AK$92,FALSE)</f>
        <v>0.27673326102034024</v>
      </c>
      <c r="AM97" s="43">
        <v>1</v>
      </c>
      <c r="AN97" s="44">
        <f t="shared" ref="AN97:AN104" si="100">_xlfn.POISSON.DIST(AM97,$AQ$91,FALSE)</f>
        <v>0.367070065661529</v>
      </c>
      <c r="AO97" s="44"/>
      <c r="AP97" s="44">
        <v>1</v>
      </c>
      <c r="AQ97" s="45">
        <f t="shared" ref="AQ97:AQ104" si="101">_xlfn.POISSON.DIST(AP97,$AQ$92,FALSE)</f>
        <v>0.36784472877974922</v>
      </c>
      <c r="AS97" s="43">
        <v>1</v>
      </c>
      <c r="AT97" s="44">
        <f t="shared" ref="AT97:AT104" si="102">_xlfn.POISSON.DIST(AS97,$AW$91,FALSE)</f>
        <v>0.32958553745311503</v>
      </c>
      <c r="AU97" s="44"/>
      <c r="AV97" s="44">
        <v>1</v>
      </c>
      <c r="AW97" s="45">
        <f t="shared" ref="AW97:AW104" si="103">_xlfn.POISSON.DIST(AV97,$AW$92,FALSE)</f>
        <v>0.32799074425456115</v>
      </c>
      <c r="AY97" s="43">
        <v>1</v>
      </c>
      <c r="AZ97" s="44">
        <f>_xlfn.POISSON.DIST(AY97,$BC$91,FALSE)</f>
        <v>0.35775696851182259</v>
      </c>
      <c r="BA97" s="44"/>
      <c r="BB97" s="44">
        <v>1</v>
      </c>
      <c r="BC97" s="45">
        <f>_xlfn.POISSON.DIST(BB97,$BC$92,FALSE)</f>
        <v>0.35626510788025517</v>
      </c>
      <c r="BE97" s="43">
        <v>1</v>
      </c>
      <c r="BF97" s="44">
        <f t="shared" ref="BF97:BF104" si="104">_xlfn.POISSON.DIST(BE97,$BI$91,FALSE)</f>
        <v>0.35626510788025517</v>
      </c>
      <c r="BG97" s="44"/>
      <c r="BH97" s="44">
        <v>1</v>
      </c>
      <c r="BI97" s="45">
        <f t="shared" ref="BI97:BI104" si="105">_xlfn.POISSON.DIST(BH97,$BI$92,FALSE)</f>
        <v>0.36243487842591204</v>
      </c>
    </row>
    <row r="98" spans="3:61" x14ac:dyDescent="0.25">
      <c r="C98" s="43">
        <v>2</v>
      </c>
      <c r="D98" s="44">
        <f t="shared" si="89"/>
        <v>0.25117258989687857</v>
      </c>
      <c r="E98" s="44"/>
      <c r="F98" s="44">
        <v>2</v>
      </c>
      <c r="G98" s="45">
        <f t="shared" ref="G98:G103" si="106">_xlfn.POISSON.DIST(F98,$G$92,FALSE)</f>
        <v>0.1774903022418268</v>
      </c>
      <c r="I98" s="43">
        <v>2</v>
      </c>
      <c r="J98" s="44">
        <f t="shared" si="90"/>
        <v>0.22124907378748596</v>
      </c>
      <c r="K98" s="44"/>
      <c r="L98" s="44">
        <v>2</v>
      </c>
      <c r="M98" s="45">
        <f t="shared" si="91"/>
        <v>0.25117258989687857</v>
      </c>
      <c r="O98" s="43">
        <v>2</v>
      </c>
      <c r="P98" s="44">
        <f t="shared" si="92"/>
        <v>0.24045699512250926</v>
      </c>
      <c r="Q98" s="44"/>
      <c r="R98" s="44">
        <v>2</v>
      </c>
      <c r="S98" s="45">
        <f t="shared" si="93"/>
        <v>0.17284901507053213</v>
      </c>
      <c r="U98" s="43">
        <v>2</v>
      </c>
      <c r="V98" s="44">
        <f>_xlfn.POISSON.DIST(U98,$Y$91,FALSE)</f>
        <v>0.23363305761503056</v>
      </c>
      <c r="W98" s="44"/>
      <c r="X98" s="44">
        <v>2</v>
      </c>
      <c r="Y98" s="45">
        <f t="shared" si="95"/>
        <v>0.19750610036883712</v>
      </c>
      <c r="AA98" s="43">
        <v>2</v>
      </c>
      <c r="AB98" s="44">
        <f t="shared" si="96"/>
        <v>0.24613491962049105</v>
      </c>
      <c r="AC98" s="44"/>
      <c r="AD98" s="44">
        <v>2</v>
      </c>
      <c r="AE98" s="45">
        <f t="shared" si="97"/>
        <v>0.18202846671473907</v>
      </c>
      <c r="AG98" s="43">
        <v>2</v>
      </c>
      <c r="AH98" s="44">
        <f t="shared" si="98"/>
        <v>0.21070397575784092</v>
      </c>
      <c r="AI98" s="44"/>
      <c r="AJ98" s="44">
        <v>2</v>
      </c>
      <c r="AK98" s="45">
        <f t="shared" si="99"/>
        <v>0.27053264694384954</v>
      </c>
      <c r="AM98" s="43">
        <v>2</v>
      </c>
      <c r="AN98" s="44">
        <f t="shared" si="100"/>
        <v>0.17162167628924929</v>
      </c>
      <c r="AO98" s="44"/>
      <c r="AP98" s="44">
        <v>2</v>
      </c>
      <c r="AQ98" s="45">
        <f t="shared" si="101"/>
        <v>0.18646062234414532</v>
      </c>
      <c r="AS98" s="43">
        <v>2</v>
      </c>
      <c r="AT98" s="44">
        <f>_xlfn.POISSON.DIST(AS98,$AW$91,FALSE)</f>
        <v>0.25457832351943399</v>
      </c>
      <c r="AU98" s="44"/>
      <c r="AV98" s="44">
        <v>2</v>
      </c>
      <c r="AW98" s="45">
        <f>_xlfn.POISSON.DIST(AV98,$AW$92,FALSE)</f>
        <v>0.25558390891432203</v>
      </c>
      <c r="AY98" s="43">
        <v>2</v>
      </c>
      <c r="AZ98" s="44">
        <f t="shared" ref="AZ98:AZ104" si="107">_xlfn.POISSON.DIST(AY98,$BC$91,FALSE)</f>
        <v>0.22452502195526047</v>
      </c>
      <c r="BA98" s="44"/>
      <c r="BB98" s="44">
        <v>2</v>
      </c>
      <c r="BC98" s="45">
        <f t="shared" ref="BC98:BC104" si="108">_xlfn.POISSON.DIST(BB98,$BC$92,FALSE)</f>
        <v>0.22714073887522182</v>
      </c>
      <c r="BE98" s="43">
        <v>2</v>
      </c>
      <c r="BF98" s="44">
        <f>_xlfn.POISSON.DIST(BE98,$BI$91,FALSE)</f>
        <v>0.22714073887522182</v>
      </c>
      <c r="BG98" s="44"/>
      <c r="BH98" s="44">
        <v>2</v>
      </c>
      <c r="BI98" s="45">
        <f t="shared" si="105"/>
        <v>0.21433809518077507</v>
      </c>
    </row>
    <row r="99" spans="3:61" x14ac:dyDescent="0.25">
      <c r="C99" s="43">
        <v>3</v>
      </c>
      <c r="D99" s="44">
        <f t="shared" si="89"/>
        <v>0.12573786575096926</v>
      </c>
      <c r="E99" s="44"/>
      <c r="F99" s="44">
        <v>3</v>
      </c>
      <c r="G99" s="45">
        <f t="shared" si="106"/>
        <v>5.7123743878008323E-2</v>
      </c>
      <c r="I99" s="43">
        <v>3</v>
      </c>
      <c r="J99" s="44">
        <f t="shared" si="90"/>
        <v>9.078909361484705E-2</v>
      </c>
      <c r="K99" s="44"/>
      <c r="L99" s="44">
        <v>3</v>
      </c>
      <c r="M99" s="45">
        <f t="shared" si="91"/>
        <v>0.12573786575096926</v>
      </c>
      <c r="O99" s="43">
        <v>3</v>
      </c>
      <c r="P99" s="44">
        <f t="shared" si="92"/>
        <v>0.11128880185656359</v>
      </c>
      <c r="Q99" s="44"/>
      <c r="R99" s="44">
        <v>3</v>
      </c>
      <c r="S99" s="45">
        <f t="shared" si="93"/>
        <v>5.4239235457930537E-2</v>
      </c>
      <c r="U99" s="43">
        <v>3</v>
      </c>
      <c r="V99" s="44">
        <f t="shared" si="94"/>
        <v>0.10339011662661624</v>
      </c>
      <c r="W99" s="44"/>
      <c r="X99" s="44">
        <v>3</v>
      </c>
      <c r="Y99" s="45">
        <f>_xlfn.POISSON.DIST(X99,$Y$92,FALSE)</f>
        <v>7.088952755013099E-2</v>
      </c>
      <c r="AA99" s="43">
        <v>3</v>
      </c>
      <c r="AB99" s="44">
        <f t="shared" si="96"/>
        <v>0.11856633059327841</v>
      </c>
      <c r="AC99" s="44"/>
      <c r="AD99" s="44">
        <v>3</v>
      </c>
      <c r="AE99" s="45">
        <f t="shared" si="97"/>
        <v>6.004892134543701E-2</v>
      </c>
      <c r="AG99" s="43">
        <v>3</v>
      </c>
      <c r="AH99" s="44">
        <f t="shared" si="98"/>
        <v>8.1375938583077526E-2</v>
      </c>
      <c r="AI99" s="44"/>
      <c r="AJ99" s="44">
        <v>3</v>
      </c>
      <c r="AK99" s="45">
        <f t="shared" si="99"/>
        <v>0.17631397780566779</v>
      </c>
      <c r="AM99" s="43">
        <v>3</v>
      </c>
      <c r="AN99" s="44">
        <f t="shared" si="100"/>
        <v>5.3493874017848615E-2</v>
      </c>
      <c r="AO99" s="44"/>
      <c r="AP99" s="44">
        <v>3</v>
      </c>
      <c r="AQ99" s="45">
        <f t="shared" si="101"/>
        <v>6.3011303347656825E-2</v>
      </c>
      <c r="AS99" s="43">
        <v>3</v>
      </c>
      <c r="AT99" s="44">
        <f t="shared" si="102"/>
        <v>0.13109418838943063</v>
      </c>
      <c r="AU99" s="44"/>
      <c r="AV99" s="44">
        <v>3</v>
      </c>
      <c r="AW99" s="45">
        <f t="shared" si="103"/>
        <v>0.13277434529316204</v>
      </c>
      <c r="AY99" s="43">
        <v>3</v>
      </c>
      <c r="AZ99" s="44">
        <f t="shared" si="107"/>
        <v>9.3939908785395237E-2</v>
      </c>
      <c r="BA99" s="44"/>
      <c r="BB99" s="44">
        <v>3</v>
      </c>
      <c r="BC99" s="45">
        <f t="shared" si="108"/>
        <v>9.6544051261441804E-2</v>
      </c>
      <c r="BE99" s="43">
        <v>3</v>
      </c>
      <c r="BF99" s="44">
        <f t="shared" si="104"/>
        <v>9.6544051261441804E-2</v>
      </c>
      <c r="BG99" s="44"/>
      <c r="BH99" s="44">
        <v>3</v>
      </c>
      <c r="BI99" s="45">
        <f t="shared" si="105"/>
        <v>8.4504043402680876E-2</v>
      </c>
    </row>
    <row r="100" spans="3:61" x14ac:dyDescent="0.25">
      <c r="C100" s="43">
        <v>4</v>
      </c>
      <c r="D100" s="44">
        <f t="shared" si="89"/>
        <v>4.7208607306931057E-2</v>
      </c>
      <c r="E100" s="44"/>
      <c r="F100" s="44">
        <v>4</v>
      </c>
      <c r="G100" s="45">
        <f t="shared" si="106"/>
        <v>1.3788593264356311E-2</v>
      </c>
      <c r="I100" s="43">
        <v>4</v>
      </c>
      <c r="J100" s="44">
        <f t="shared" si="90"/>
        <v>2.7941335679859267E-2</v>
      </c>
      <c r="K100" s="44"/>
      <c r="L100" s="44">
        <v>4</v>
      </c>
      <c r="M100" s="45">
        <f t="shared" si="91"/>
        <v>4.7208607306931057E-2</v>
      </c>
      <c r="O100" s="43">
        <v>4</v>
      </c>
      <c r="P100" s="44">
        <f t="shared" si="92"/>
        <v>3.8630184408939922E-2</v>
      </c>
      <c r="Q100" s="44"/>
      <c r="R100" s="44">
        <v>4</v>
      </c>
      <c r="S100" s="45">
        <f t="shared" si="93"/>
        <v>1.2765019207053493E-2</v>
      </c>
      <c r="U100" s="43">
        <v>4</v>
      </c>
      <c r="V100" s="44">
        <f t="shared" si="94"/>
        <v>3.4315080425216325E-2</v>
      </c>
      <c r="W100" s="44"/>
      <c r="X100" s="44">
        <v>4</v>
      </c>
      <c r="Y100" s="45">
        <f t="shared" si="95"/>
        <v>1.9082923667532767E-2</v>
      </c>
      <c r="AA100" s="43">
        <v>4</v>
      </c>
      <c r="AB100" s="44">
        <f t="shared" si="96"/>
        <v>4.2836185450738404E-2</v>
      </c>
      <c r="AC100" s="44"/>
      <c r="AD100" s="44">
        <v>4</v>
      </c>
      <c r="AE100" s="45">
        <f t="shared" si="97"/>
        <v>1.4857042773979924E-2</v>
      </c>
      <c r="AG100" s="43">
        <v>4</v>
      </c>
      <c r="AH100" s="44">
        <f t="shared" si="98"/>
        <v>2.3571138215804595E-2</v>
      </c>
      <c r="AI100" s="44"/>
      <c r="AJ100" s="44">
        <v>4</v>
      </c>
      <c r="AK100" s="45">
        <f t="shared" si="99"/>
        <v>8.6181702432691201E-2</v>
      </c>
      <c r="AM100" s="43">
        <v>4</v>
      </c>
      <c r="AN100" s="44">
        <f t="shared" si="100"/>
        <v>1.2505389554993732E-2</v>
      </c>
      <c r="AO100" s="44"/>
      <c r="AP100" s="44">
        <v>4</v>
      </c>
      <c r="AQ100" s="45">
        <f t="shared" si="101"/>
        <v>1.597022591012134E-2</v>
      </c>
      <c r="AS100" s="43">
        <v>4</v>
      </c>
      <c r="AT100" s="44">
        <f t="shared" si="102"/>
        <v>5.0629859188025893E-2</v>
      </c>
      <c r="AU100" s="44"/>
      <c r="AV100" s="44">
        <v>4</v>
      </c>
      <c r="AW100" s="45">
        <f t="shared" si="103"/>
        <v>5.173162165092763E-2</v>
      </c>
      <c r="AY100" s="43">
        <v>4</v>
      </c>
      <c r="AZ100" s="44">
        <f t="shared" si="107"/>
        <v>2.9477916489303847E-2</v>
      </c>
      <c r="BA100" s="44"/>
      <c r="BB100" s="44">
        <v>4</v>
      </c>
      <c r="BC100" s="45">
        <f t="shared" si="108"/>
        <v>3.0776360991407851E-2</v>
      </c>
      <c r="BE100" s="43">
        <v>4</v>
      </c>
      <c r="BF100" s="44">
        <f t="shared" si="104"/>
        <v>3.0776360991407851E-2</v>
      </c>
      <c r="BG100" s="44"/>
      <c r="BH100" s="44">
        <v>4</v>
      </c>
      <c r="BI100" s="45">
        <f>_xlfn.POISSON.DIST(BH100,$BI$92,FALSE)</f>
        <v>2.4987158764449121E-2</v>
      </c>
    </row>
    <row r="101" spans="3:61" x14ac:dyDescent="0.25">
      <c r="C101" s="43">
        <v>5</v>
      </c>
      <c r="D101" s="44">
        <f t="shared" si="89"/>
        <v>1.4179675091823123E-2</v>
      </c>
      <c r="E101" s="44"/>
      <c r="F101" s="44">
        <v>5</v>
      </c>
      <c r="G101" s="45">
        <f t="shared" si="106"/>
        <v>2.6626448660770977E-3</v>
      </c>
      <c r="I101" s="43">
        <v>5</v>
      </c>
      <c r="J101" s="44">
        <f>_xlfn.POISSON.DIST(I101,$M$91,FALSE)</f>
        <v>6.879401112971595E-3</v>
      </c>
      <c r="K101" s="44"/>
      <c r="L101" s="44">
        <v>5</v>
      </c>
      <c r="M101" s="45">
        <f t="shared" si="91"/>
        <v>1.4179675091823123E-2</v>
      </c>
      <c r="O101" s="43">
        <v>5</v>
      </c>
      <c r="P101" s="44">
        <f t="shared" si="92"/>
        <v>1.0727340918933206E-2</v>
      </c>
      <c r="Q101" s="44"/>
      <c r="R101" s="44">
        <v>5</v>
      </c>
      <c r="S101" s="45">
        <f t="shared" si="93"/>
        <v>2.4033630117493805E-3</v>
      </c>
      <c r="U101" s="43">
        <v>5</v>
      </c>
      <c r="V101" s="44">
        <f t="shared" si="94"/>
        <v>9.1113137929157047E-3</v>
      </c>
      <c r="W101" s="44"/>
      <c r="X101" s="44">
        <v>5</v>
      </c>
      <c r="Y101" s="45">
        <f t="shared" si="95"/>
        <v>4.1095827638953928E-3</v>
      </c>
      <c r="AA101" s="43">
        <v>5</v>
      </c>
      <c r="AB101" s="44">
        <f t="shared" si="96"/>
        <v>1.2380842182015375E-2</v>
      </c>
      <c r="AC101" s="44"/>
      <c r="AD101" s="44">
        <v>5</v>
      </c>
      <c r="AE101" s="45">
        <f t="shared" si="97"/>
        <v>2.9406918897755306E-3</v>
      </c>
      <c r="AG101" s="43">
        <v>5</v>
      </c>
      <c r="AH101" s="44">
        <f t="shared" si="98"/>
        <v>5.4620426279578657E-3</v>
      </c>
      <c r="AI101" s="44"/>
      <c r="AJ101" s="44">
        <v>5</v>
      </c>
      <c r="AK101" s="45">
        <f t="shared" si="99"/>
        <v>3.3700270059737358E-2</v>
      </c>
      <c r="AM101" s="43">
        <v>5</v>
      </c>
      <c r="AN101" s="44">
        <f t="shared" si="100"/>
        <v>2.3387316143148283E-3</v>
      </c>
      <c r="AO101" s="44"/>
      <c r="AP101" s="44">
        <v>5</v>
      </c>
      <c r="AQ101" s="45">
        <f t="shared" si="101"/>
        <v>3.2381252514408826E-3</v>
      </c>
      <c r="AS101" s="43">
        <v>5</v>
      </c>
      <c r="AT101" s="44">
        <f t="shared" si="102"/>
        <v>1.5642997895738888E-2</v>
      </c>
      <c r="AU101" s="44"/>
      <c r="AV101" s="44">
        <v>5</v>
      </c>
      <c r="AW101" s="45">
        <f t="shared" si="103"/>
        <v>1.612456486364644E-2</v>
      </c>
      <c r="AY101" s="43">
        <v>5</v>
      </c>
      <c r="AZ101" s="44">
        <f t="shared" si="107"/>
        <v>7.4000289911753964E-3</v>
      </c>
      <c r="BA101" s="44"/>
      <c r="BB101" s="44">
        <v>5</v>
      </c>
      <c r="BC101" s="45">
        <f t="shared" si="108"/>
        <v>7.848723010874855E-3</v>
      </c>
      <c r="BE101" s="43">
        <v>5</v>
      </c>
      <c r="BF101" s="44">
        <f t="shared" si="104"/>
        <v>7.848723010874855E-3</v>
      </c>
      <c r="BG101" s="44"/>
      <c r="BH101" s="44">
        <v>5</v>
      </c>
      <c r="BI101" s="45">
        <f t="shared" si="105"/>
        <v>5.9107997958827022E-3</v>
      </c>
    </row>
    <row r="102" spans="3:61" x14ac:dyDescent="0.25">
      <c r="C102" s="43">
        <v>6</v>
      </c>
      <c r="D102" s="44">
        <f>_xlfn.POISSON.DIST(C102,$G$91,FALSE)</f>
        <v>3.5491971552708318E-3</v>
      </c>
      <c r="E102" s="44"/>
      <c r="F102" s="44">
        <v>6</v>
      </c>
      <c r="G102" s="45">
        <f t="shared" si="106"/>
        <v>4.2847479959960975E-4</v>
      </c>
      <c r="I102" s="43">
        <v>6</v>
      </c>
      <c r="J102" s="44">
        <f t="shared" si="90"/>
        <v>1.4114739125633054E-3</v>
      </c>
      <c r="K102" s="44"/>
      <c r="L102" s="44">
        <v>6</v>
      </c>
      <c r="M102" s="45">
        <f>_xlfn.POISSON.DIST(L102,$M$92,FALSE)</f>
        <v>3.5491971552708318E-3</v>
      </c>
      <c r="O102" s="43">
        <v>6</v>
      </c>
      <c r="P102" s="44">
        <f t="shared" si="92"/>
        <v>2.4824250119376309E-3</v>
      </c>
      <c r="Q102" s="44"/>
      <c r="R102" s="44">
        <v>6</v>
      </c>
      <c r="S102" s="45">
        <f t="shared" si="93"/>
        <v>3.7708219578793338E-4</v>
      </c>
      <c r="U102" s="43">
        <v>6</v>
      </c>
      <c r="V102" s="44">
        <f t="shared" si="94"/>
        <v>2.0160241989887148E-3</v>
      </c>
      <c r="W102" s="44"/>
      <c r="X102" s="44">
        <v>6</v>
      </c>
      <c r="Y102" s="45">
        <f t="shared" si="95"/>
        <v>7.3751236041991078E-4</v>
      </c>
      <c r="AA102" s="43">
        <v>6</v>
      </c>
      <c r="AB102" s="44">
        <f t="shared" si="96"/>
        <v>2.9820048074434852E-3</v>
      </c>
      <c r="AC102" s="44"/>
      <c r="AD102" s="44">
        <v>6</v>
      </c>
      <c r="AE102" s="45">
        <f t="shared" si="97"/>
        <v>4.8504879257986119E-4</v>
      </c>
      <c r="AG102" s="43">
        <v>6</v>
      </c>
      <c r="AH102" s="44">
        <f t="shared" si="98"/>
        <v>1.0547471727388863E-3</v>
      </c>
      <c r="AI102" s="44"/>
      <c r="AJ102" s="44">
        <v>6</v>
      </c>
      <c r="AK102" s="45">
        <f t="shared" si="99"/>
        <v>1.0981722048117171E-2</v>
      </c>
      <c r="AM102" s="43">
        <v>6</v>
      </c>
      <c r="AN102" s="44">
        <f t="shared" si="100"/>
        <v>3.6448721700766323E-4</v>
      </c>
      <c r="AO102" s="44"/>
      <c r="AP102" s="44">
        <v>6</v>
      </c>
      <c r="AQ102" s="45">
        <f t="shared" si="101"/>
        <v>5.4713560946841771E-4</v>
      </c>
      <c r="AS102" s="43">
        <v>6</v>
      </c>
      <c r="AT102" s="44">
        <f t="shared" si="102"/>
        <v>4.0276526390176249E-3</v>
      </c>
      <c r="AU102" s="44"/>
      <c r="AV102" s="44">
        <v>6</v>
      </c>
      <c r="AW102" s="45">
        <f t="shared" si="103"/>
        <v>4.1883085519782703E-3</v>
      </c>
      <c r="AY102" s="43">
        <v>6</v>
      </c>
      <c r="AZ102" s="44">
        <f t="shared" si="107"/>
        <v>1.5480636465071075E-3</v>
      </c>
      <c r="BA102" s="44"/>
      <c r="BB102" s="44">
        <v>6</v>
      </c>
      <c r="BC102" s="45">
        <f t="shared" si="108"/>
        <v>1.668013233669682E-3</v>
      </c>
      <c r="BE102" s="43">
        <v>6</v>
      </c>
      <c r="BF102" s="44">
        <f t="shared" si="104"/>
        <v>1.668013233669682E-3</v>
      </c>
      <c r="BG102" s="44"/>
      <c r="BH102" s="44">
        <v>6</v>
      </c>
      <c r="BI102" s="45">
        <f t="shared" si="105"/>
        <v>1.1651836368018402E-3</v>
      </c>
    </row>
    <row r="103" spans="3:61" x14ac:dyDescent="0.25">
      <c r="C103" s="43">
        <v>7</v>
      </c>
      <c r="D103" s="44">
        <f t="shared" si="89"/>
        <v>7.6146015025488475E-4</v>
      </c>
      <c r="E103" s="44"/>
      <c r="F103" s="44">
        <v>7</v>
      </c>
      <c r="G103" s="45">
        <f t="shared" si="106"/>
        <v>5.9100415390166579E-5</v>
      </c>
      <c r="I103" s="43">
        <v>7</v>
      </c>
      <c r="J103" s="44">
        <f t="shared" si="90"/>
        <v>2.482265833232269E-4</v>
      </c>
      <c r="K103" s="44"/>
      <c r="L103" s="44">
        <v>7</v>
      </c>
      <c r="M103" s="45">
        <f t="shared" si="91"/>
        <v>7.6146015025488475E-4</v>
      </c>
      <c r="O103" s="43">
        <v>7</v>
      </c>
      <c r="P103" s="44">
        <f t="shared" si="92"/>
        <v>4.9239473920996272E-4</v>
      </c>
      <c r="Q103" s="44"/>
      <c r="R103" s="44">
        <v>7</v>
      </c>
      <c r="S103" s="45">
        <f t="shared" si="93"/>
        <v>5.0711434061990991E-5</v>
      </c>
      <c r="U103" s="43">
        <v>7</v>
      </c>
      <c r="V103" s="44">
        <f t="shared" si="94"/>
        <v>3.8235228325860329E-4</v>
      </c>
      <c r="W103" s="44"/>
      <c r="X103" s="44">
        <v>7</v>
      </c>
      <c r="Y103" s="45">
        <f t="shared" si="95"/>
        <v>1.1344727948347885E-4</v>
      </c>
      <c r="AA103" s="43">
        <v>7</v>
      </c>
      <c r="AB103" s="44">
        <f t="shared" si="96"/>
        <v>6.156298952540403E-4</v>
      </c>
      <c r="AC103" s="44"/>
      <c r="AD103" s="44">
        <v>7</v>
      </c>
      <c r="AE103" s="45">
        <f t="shared" si="97"/>
        <v>6.8576377844333135E-5</v>
      </c>
      <c r="AG103" s="43">
        <v>7</v>
      </c>
      <c r="AH103" s="44">
        <f t="shared" si="98"/>
        <v>1.7458015108115198E-4</v>
      </c>
      <c r="AI103" s="44"/>
      <c r="AJ103" s="44">
        <v>7</v>
      </c>
      <c r="AK103" s="45">
        <f t="shared" si="99"/>
        <v>3.0673315655503105E-3</v>
      </c>
      <c r="AM103" s="43">
        <v>7</v>
      </c>
      <c r="AN103" s="44">
        <f t="shared" si="100"/>
        <v>4.8689736857671872E-5</v>
      </c>
      <c r="AO103" s="44"/>
      <c r="AP103" s="44">
        <v>7</v>
      </c>
      <c r="AQ103" s="45">
        <f t="shared" si="101"/>
        <v>7.9240923657072763E-5</v>
      </c>
      <c r="AS103" s="43">
        <v>7</v>
      </c>
      <c r="AT103" s="44">
        <f t="shared" si="102"/>
        <v>8.8886793523698714E-4</v>
      </c>
      <c r="AU103" s="44"/>
      <c r="AV103" s="44">
        <v>7</v>
      </c>
      <c r="AW103" s="45">
        <f t="shared" si="103"/>
        <v>9.3248648036158184E-4</v>
      </c>
      <c r="AY103" s="43">
        <v>7</v>
      </c>
      <c r="AZ103" s="44">
        <f t="shared" si="107"/>
        <v>2.7758590712411623E-4</v>
      </c>
      <c r="BA103" s="44"/>
      <c r="BB103" s="44">
        <v>7</v>
      </c>
      <c r="BC103" s="45">
        <f t="shared" si="108"/>
        <v>3.0384576779566056E-4</v>
      </c>
      <c r="BE103" s="43">
        <v>7</v>
      </c>
      <c r="BF103" s="44">
        <f t="shared" si="104"/>
        <v>3.0384576779566056E-4</v>
      </c>
      <c r="BG103" s="44"/>
      <c r="BH103" s="44">
        <v>7</v>
      </c>
      <c r="BI103" s="45">
        <f t="shared" si="105"/>
        <v>1.9687733171548153E-4</v>
      </c>
    </row>
    <row r="104" spans="3:61" ht="15.75" thickBot="1" x14ac:dyDescent="0.3">
      <c r="C104" s="46">
        <v>8</v>
      </c>
      <c r="D104" s="47">
        <f>_xlfn.POISSON.DIST(C104,$G$91,FALSE)</f>
        <v>1.4294609264505701E-4</v>
      </c>
      <c r="E104" s="47"/>
      <c r="F104" s="47">
        <v>8</v>
      </c>
      <c r="G104" s="48">
        <f>_xlfn.POISSON.DIST(F104,$G$92,FALSE)</f>
        <v>7.1328622237174062E-6</v>
      </c>
      <c r="I104" s="46">
        <v>8</v>
      </c>
      <c r="J104" s="47">
        <f t="shared" si="90"/>
        <v>3.8197221787026455E-5</v>
      </c>
      <c r="K104" s="47"/>
      <c r="L104" s="47">
        <v>8</v>
      </c>
      <c r="M104" s="48">
        <f t="shared" si="91"/>
        <v>1.4294609264505701E-4</v>
      </c>
      <c r="O104" s="46">
        <v>8</v>
      </c>
      <c r="P104" s="47">
        <f t="shared" si="92"/>
        <v>8.5459180350367435E-5</v>
      </c>
      <c r="Q104" s="47"/>
      <c r="R104" s="47">
        <v>8</v>
      </c>
      <c r="S104" s="48">
        <f t="shared" si="93"/>
        <v>5.9673815859796591E-6</v>
      </c>
      <c r="U104" s="46">
        <v>8</v>
      </c>
      <c r="V104" s="47">
        <f t="shared" si="94"/>
        <v>6.3451177824701375E-5</v>
      </c>
      <c r="W104" s="47"/>
      <c r="X104" s="47">
        <v>8</v>
      </c>
      <c r="Y104" s="48">
        <f t="shared" si="95"/>
        <v>1.5269574008244852E-5</v>
      </c>
      <c r="AA104" s="46">
        <v>8</v>
      </c>
      <c r="AB104" s="47">
        <f t="shared" si="96"/>
        <v>1.1120879017746942E-4</v>
      </c>
      <c r="AC104" s="47"/>
      <c r="AD104" s="47">
        <v>8</v>
      </c>
      <c r="AE104" s="48">
        <f>_xlfn.POISSON.DIST(AD104,$AE$92,FALSE)</f>
        <v>8.4834344738424047E-6</v>
      </c>
      <c r="AG104" s="46">
        <v>8</v>
      </c>
      <c r="AH104" s="47">
        <f t="shared" si="98"/>
        <v>2.5284211417535758E-5</v>
      </c>
      <c r="AI104" s="47"/>
      <c r="AJ104" s="47">
        <v>8</v>
      </c>
      <c r="AK104" s="48">
        <f t="shared" si="99"/>
        <v>7.4965087718689141E-4</v>
      </c>
      <c r="AM104" s="46">
        <v>8</v>
      </c>
      <c r="AN104" s="47">
        <f t="shared" si="100"/>
        <v>5.6911575195709548E-6</v>
      </c>
      <c r="AO104" s="47"/>
      <c r="AP104" s="47">
        <v>8</v>
      </c>
      <c r="AQ104" s="48">
        <f t="shared" si="101"/>
        <v>1.0041813015261059E-5</v>
      </c>
      <c r="AS104" s="46">
        <v>8</v>
      </c>
      <c r="AT104" s="47">
        <f t="shared" si="102"/>
        <v>1.7164475004838715E-4</v>
      </c>
      <c r="AU104" s="47"/>
      <c r="AV104" s="47">
        <v>8</v>
      </c>
      <c r="AW104" s="48">
        <f t="shared" si="103"/>
        <v>1.8165797650954383E-4</v>
      </c>
      <c r="AY104" s="46">
        <v>8</v>
      </c>
      <c r="AZ104" s="47">
        <f t="shared" si="107"/>
        <v>4.3552598116235968E-5</v>
      </c>
      <c r="BA104" s="47"/>
      <c r="BB104" s="47">
        <v>8</v>
      </c>
      <c r="BC104" s="48">
        <f t="shared" si="108"/>
        <v>4.8430052982070563E-5</v>
      </c>
      <c r="BE104" s="46">
        <v>8</v>
      </c>
      <c r="BF104" s="47">
        <f t="shared" si="104"/>
        <v>4.8430052982070563E-5</v>
      </c>
      <c r="BG104" s="47"/>
      <c r="BH104" s="47">
        <v>8</v>
      </c>
      <c r="BI104" s="48">
        <f t="shared" si="105"/>
        <v>2.9107513360359387E-5</v>
      </c>
    </row>
    <row r="105" spans="3:61" ht="15.75" thickBot="1" x14ac:dyDescent="0.3">
      <c r="C105" s="49"/>
      <c r="D105" s="50"/>
      <c r="E105" s="50"/>
      <c r="F105" s="50"/>
      <c r="G105" s="51"/>
      <c r="I105" s="49"/>
      <c r="J105" s="50"/>
      <c r="K105" s="50"/>
      <c r="L105" s="50"/>
      <c r="M105" s="51"/>
      <c r="O105" s="49"/>
      <c r="P105" s="50"/>
      <c r="Q105" s="50"/>
      <c r="R105" s="50"/>
      <c r="S105" s="51"/>
      <c r="U105" s="49"/>
      <c r="V105" s="50"/>
      <c r="W105" s="50"/>
      <c r="X105" s="50"/>
      <c r="Y105" s="51"/>
      <c r="AA105" s="49"/>
      <c r="AB105" s="50"/>
      <c r="AC105" s="50"/>
      <c r="AD105" s="50"/>
      <c r="AE105" s="51"/>
      <c r="AG105" s="49"/>
      <c r="AH105" s="50"/>
      <c r="AI105" s="50"/>
      <c r="AJ105" s="50"/>
      <c r="AK105" s="51"/>
      <c r="AM105" s="49"/>
      <c r="AN105" s="50"/>
      <c r="AO105" s="50"/>
      <c r="AP105" s="50"/>
      <c r="AQ105" s="51"/>
      <c r="AS105" s="49"/>
      <c r="AT105" s="50"/>
      <c r="AU105" s="50"/>
      <c r="AV105" s="50"/>
      <c r="AW105" s="51"/>
      <c r="AY105" s="49"/>
      <c r="AZ105" s="50"/>
      <c r="BA105" s="50"/>
      <c r="BB105" s="50"/>
      <c r="BC105" s="51"/>
      <c r="BE105" s="49"/>
      <c r="BF105" s="50"/>
      <c r="BG105" s="50"/>
      <c r="BH105" s="50"/>
      <c r="BI105" s="51"/>
    </row>
    <row r="106" spans="3:61" x14ac:dyDescent="0.25">
      <c r="C106" s="40" t="s">
        <v>30</v>
      </c>
      <c r="D106" s="42" t="s">
        <v>19</v>
      </c>
      <c r="E106" s="50"/>
      <c r="F106" s="50"/>
      <c r="G106" s="51"/>
      <c r="I106" s="40" t="s">
        <v>14</v>
      </c>
      <c r="J106" s="42" t="s">
        <v>30</v>
      </c>
      <c r="K106" s="50"/>
      <c r="L106" s="50"/>
      <c r="M106" s="51"/>
      <c r="O106" s="40" t="s">
        <v>30</v>
      </c>
      <c r="P106" s="42" t="s">
        <v>18</v>
      </c>
      <c r="Q106" s="50"/>
      <c r="R106" s="50"/>
      <c r="S106" s="51"/>
      <c r="U106" s="40" t="s">
        <v>28</v>
      </c>
      <c r="V106" s="42" t="s">
        <v>30</v>
      </c>
      <c r="W106" s="50"/>
      <c r="X106" s="50"/>
      <c r="Y106" s="51"/>
      <c r="AA106" s="40" t="s">
        <v>30</v>
      </c>
      <c r="AB106" s="42" t="s">
        <v>29</v>
      </c>
      <c r="AC106" s="50"/>
      <c r="AD106" s="50"/>
      <c r="AE106" s="51"/>
      <c r="AG106" s="40" t="s">
        <v>13</v>
      </c>
      <c r="AH106" s="42" t="s">
        <v>30</v>
      </c>
      <c r="AI106" s="50"/>
      <c r="AJ106" s="50"/>
      <c r="AK106" s="51"/>
      <c r="AM106" s="40" t="s">
        <v>30</v>
      </c>
      <c r="AN106" s="42" t="s">
        <v>20</v>
      </c>
      <c r="AO106" s="50"/>
      <c r="AP106" s="50"/>
      <c r="AQ106" s="51"/>
      <c r="AS106" s="40" t="s">
        <v>25</v>
      </c>
      <c r="AT106" s="42" t="s">
        <v>30</v>
      </c>
      <c r="AU106" s="50"/>
      <c r="AV106" s="50"/>
      <c r="AW106" s="51"/>
      <c r="AY106" s="40" t="s">
        <v>12</v>
      </c>
      <c r="AZ106" s="42" t="s">
        <v>30</v>
      </c>
      <c r="BA106" s="50"/>
      <c r="BB106" s="50"/>
      <c r="BC106" s="51"/>
      <c r="BE106" s="40" t="s">
        <v>30</v>
      </c>
      <c r="BF106" s="42" t="s">
        <v>27</v>
      </c>
      <c r="BG106" s="50"/>
      <c r="BH106" s="50"/>
      <c r="BI106" s="51"/>
    </row>
    <row r="107" spans="3:61" x14ac:dyDescent="0.25">
      <c r="C107" s="43">
        <f>D97*SUM($G$96,G96)</f>
        <v>0.25473885132135216</v>
      </c>
      <c r="D107" s="45">
        <f>G97*SUM($D$96,D96)</f>
        <v>0.16377340546166594</v>
      </c>
      <c r="E107" s="50"/>
      <c r="F107" s="50"/>
      <c r="G107" s="51"/>
      <c r="I107" s="43">
        <f>J97*SUM($M$96,M96)</f>
        <v>0.16011795225858372</v>
      </c>
      <c r="J107" s="45">
        <f>M97*SUM($J$96,J96)</f>
        <v>0.19533571157888605</v>
      </c>
      <c r="K107" s="50"/>
      <c r="L107" s="50"/>
      <c r="M107" s="51"/>
      <c r="O107" s="43">
        <f>P97*SUM($S$96,S96)</f>
        <v>0.27022355083047095</v>
      </c>
      <c r="P107" s="45">
        <f>S97*SUM($P$96,P96)</f>
        <v>0.18321279296669118</v>
      </c>
      <c r="Q107" s="50"/>
      <c r="R107" s="50"/>
      <c r="S107" s="51"/>
      <c r="U107" s="43">
        <f>V97*SUM($Y$96,Y96)</f>
        <v>0.23982428690692623</v>
      </c>
      <c r="V107" s="45">
        <f>Y97*SUM($V$96,V96)</f>
        <v>0.19451361135692197</v>
      </c>
      <c r="W107" s="50"/>
      <c r="X107" s="50"/>
      <c r="Y107" s="51"/>
      <c r="AA107" s="43">
        <f>AB97*SUM($AE$96,AE96)</f>
        <v>0.2532321366261101</v>
      </c>
      <c r="AB107" s="45">
        <f>AE97*SUM($AB$96,AB96)</f>
        <v>0.17341895776210739</v>
      </c>
      <c r="AC107" s="50"/>
      <c r="AD107" s="50"/>
      <c r="AE107" s="51"/>
      <c r="AG107" s="43">
        <f>AH97*SUM($AK$96,AK96)</f>
        <v>0.10295826865116377</v>
      </c>
      <c r="AH107" s="45">
        <f>AK97*SUM($AH$96,AH96)</f>
        <v>0.1737420783488389</v>
      </c>
      <c r="AI107" s="50"/>
      <c r="AJ107" s="50"/>
      <c r="AK107" s="51"/>
      <c r="AM107" s="43">
        <f>AN97*SUM($AQ$96,AQ96)</f>
        <v>0.26637343676404907</v>
      </c>
      <c r="AN107" s="45">
        <f>AQ97*SUM($AN$96,AN96)</f>
        <v>0.28879544322566941</v>
      </c>
      <c r="AO107" s="50"/>
      <c r="AP107" s="50"/>
      <c r="AQ107" s="51"/>
      <c r="AS107" s="43">
        <f>AT97*SUM($AW$96,AW96)</f>
        <v>0.13872598424897381</v>
      </c>
      <c r="AT107" s="45">
        <f>AW97*SUM($AT$96,AT96)</f>
        <v>0.13995114579465087</v>
      </c>
      <c r="AU107" s="50"/>
      <c r="AV107" s="50"/>
      <c r="AW107" s="51"/>
      <c r="AY107" s="43">
        <f>AZ97*SUM($BC$96,BC96)</f>
        <v>0.19991236091997813</v>
      </c>
      <c r="AZ107" s="45">
        <f>BC97*SUM($AZ$96,AZ96)</f>
        <v>0.20308822618542932</v>
      </c>
      <c r="BA107" s="50"/>
      <c r="BB107" s="50"/>
      <c r="BC107" s="51"/>
      <c r="BE107" s="43">
        <f>BF97*SUM($BI$96,BI96)</f>
        <v>0.2183402950787979</v>
      </c>
      <c r="BF107" s="45">
        <f>BI97*SUM($BF$96,BF96)</f>
        <v>0.20252634778090964</v>
      </c>
      <c r="BG107" s="50"/>
      <c r="BH107" s="50"/>
      <c r="BI107" s="51"/>
    </row>
    <row r="108" spans="3:61" x14ac:dyDescent="0.25">
      <c r="C108" s="43">
        <f>D98*SUM($G$96,G97)</f>
        <v>0.18798740258008059</v>
      </c>
      <c r="D108" s="45">
        <f>G98*SUM($D$96,D97)</f>
        <v>9.8901086749503098E-2</v>
      </c>
      <c r="E108" s="50"/>
      <c r="F108" s="50"/>
      <c r="G108" s="51"/>
      <c r="I108" s="43">
        <f t="shared" ref="I108:I114" si="109">J98*SUM($M$96,M97)</f>
        <v>0.1232843347694</v>
      </c>
      <c r="J108" s="45">
        <f t="shared" ref="J108:J115" si="110">M98*SUM($J$96,J97)</f>
        <v>0.16362318125129152</v>
      </c>
      <c r="K108" s="50"/>
      <c r="L108" s="50"/>
      <c r="M108" s="51"/>
      <c r="O108" s="43">
        <f t="shared" ref="O108:O115" si="111">P98*SUM($S$96,S97)</f>
        <v>0.18210022676547075</v>
      </c>
      <c r="P108" s="45">
        <f t="shared" ref="P108:P115" si="112">S98*SUM($P$96,P97)</f>
        <v>0.10298709428487431</v>
      </c>
      <c r="Q108" s="50"/>
      <c r="R108" s="50"/>
      <c r="S108" s="51"/>
      <c r="U108" s="43">
        <f t="shared" ref="U108:U115" si="113">V98*SUM($Y$96,Y97)</f>
        <v>0.16530557272881891</v>
      </c>
      <c r="V108" s="45">
        <f t="shared" ref="V108:V115" si="114">Y98*SUM($V$96,V97)</f>
        <v>0.12187663644522834</v>
      </c>
      <c r="W108" s="50"/>
      <c r="X108" s="50"/>
      <c r="Y108" s="51"/>
      <c r="AA108" s="43">
        <f t="shared" ref="AA108:AA115" si="115">AB98*SUM($AE$96,AE97)</f>
        <v>0.18203196806140795</v>
      </c>
      <c r="AB108" s="45">
        <f t="shared" ref="AB108:AB115" si="116">AE98*SUM($AB$96,AB97)</f>
        <v>0.10491248109328472</v>
      </c>
      <c r="AC108" s="50"/>
      <c r="AD108" s="50"/>
      <c r="AE108" s="51"/>
      <c r="AG108" s="43">
        <f t="shared" ref="AG108:AG115" si="117">AH98*SUM($AK$96,AK97)</f>
        <v>8.8131416936857193E-2</v>
      </c>
      <c r="AH108" s="45">
        <f t="shared" ref="AH108:AH115" si="118">AK98*SUM($AH$96,AH97)</f>
        <v>0.18332066345901465</v>
      </c>
      <c r="AI108" s="50"/>
      <c r="AJ108" s="50"/>
      <c r="AK108" s="51"/>
      <c r="AM108" s="43">
        <f t="shared" ref="AM108:AM115" si="119">AN98*SUM($AQ$96,AQ97)</f>
        <v>0.12540087781468903</v>
      </c>
      <c r="AN108" s="45">
        <f t="shared" ref="AN108:AN115" si="120">AQ98*SUM($AN$96,AN97)</f>
        <v>0.14163936873959676</v>
      </c>
      <c r="AO108" s="50"/>
      <c r="AP108" s="50"/>
      <c r="AQ108" s="51"/>
      <c r="AS108" s="43">
        <f>AT98*SUM($AW$96,AW97)</f>
        <v>0.13707666727928361</v>
      </c>
      <c r="AT108" s="45">
        <f>AW98*SUM($AT$96,AT97)</f>
        <v>0.13876461103732837</v>
      </c>
      <c r="AU108" s="50"/>
      <c r="AV108" s="50"/>
      <c r="AW108" s="51"/>
      <c r="AY108" s="43">
        <f t="shared" ref="AY108:AY115" si="121">AZ98*SUM($BC$96,BC97)</f>
        <v>0.14272202157126143</v>
      </c>
      <c r="AZ108" s="45">
        <f t="shared" ref="AZ108:AZ115" si="122">BC98*SUM($AZ$96,AZ97)</f>
        <v>0.14600174857559331</v>
      </c>
      <c r="BA108" s="50"/>
      <c r="BB108" s="50"/>
      <c r="BC108" s="51"/>
      <c r="BE108" s="43">
        <f t="shared" ref="BE108:BE115" si="123">BF98*SUM($BI$96,BI97)</f>
        <v>0.15192635464693768</v>
      </c>
      <c r="BF108" s="45">
        <f t="shared" ref="BF108:BF115" si="124">BI98*SUM($BF$96,BF97)</f>
        <v>0.1362465794570962</v>
      </c>
      <c r="BG108" s="50"/>
      <c r="BH108" s="50"/>
      <c r="BI108" s="51"/>
    </row>
    <row r="109" spans="3:61" x14ac:dyDescent="0.25">
      <c r="C109" s="43">
        <f t="shared" ref="C109:C115" si="125">D99*SUM($G$96,G98)</f>
        <v>7.0196148146236592E-2</v>
      </c>
      <c r="D109" s="45">
        <f t="shared" ref="D109:D115" si="126">G99*SUM($D$96,D98)</f>
        <v>2.7070894805853733E-2</v>
      </c>
      <c r="E109" s="50"/>
      <c r="F109" s="50"/>
      <c r="G109" s="51"/>
      <c r="I109" s="43">
        <f t="shared" si="109"/>
        <v>4.3024876100820841E-2</v>
      </c>
      <c r="J109" s="45">
        <f t="shared" si="110"/>
        <v>6.4533292519351984E-2</v>
      </c>
      <c r="K109" s="50"/>
      <c r="L109" s="50"/>
      <c r="M109" s="51"/>
      <c r="O109" s="43">
        <f t="shared" si="111"/>
        <v>6.2648436462299367E-2</v>
      </c>
      <c r="P109" s="45">
        <f t="shared" si="112"/>
        <v>2.6572594942336891E-2</v>
      </c>
      <c r="Q109" s="50"/>
      <c r="R109" s="50"/>
      <c r="S109" s="51"/>
      <c r="U109" s="43">
        <f t="shared" si="113"/>
        <v>5.5644601943852963E-2</v>
      </c>
      <c r="V109" s="45">
        <f>Y99*SUM($V$96,V98)</f>
        <v>3.5355928207396824E-2</v>
      </c>
      <c r="W109" s="50"/>
      <c r="X109" s="50"/>
      <c r="Y109" s="51"/>
      <c r="AA109" s="43">
        <f t="shared" si="115"/>
        <v>6.5653799705261653E-2</v>
      </c>
      <c r="AB109" s="45">
        <f t="shared" si="116"/>
        <v>2.8934476789762197E-2</v>
      </c>
      <c r="AC109" s="50"/>
      <c r="AD109" s="50"/>
      <c r="AE109" s="51"/>
      <c r="AG109" s="43">
        <f t="shared" si="117"/>
        <v>3.3532635385169332E-2</v>
      </c>
      <c r="AH109" s="45">
        <f t="shared" si="118"/>
        <v>9.2497860761992456E-2</v>
      </c>
      <c r="AI109" s="50"/>
      <c r="AJ109" s="50"/>
      <c r="AK109" s="51"/>
      <c r="AM109" s="43">
        <f t="shared" si="119"/>
        <v>2.9384074853908784E-2</v>
      </c>
      <c r="AN109" s="45">
        <f t="shared" si="120"/>
        <v>3.5549239455935328E-2</v>
      </c>
      <c r="AO109" s="50"/>
      <c r="AP109" s="50"/>
      <c r="AQ109" s="51"/>
      <c r="AS109" s="43">
        <f t="shared" ref="AS109:AS115" si="127">AT99*SUM($AW$96,AW98)</f>
        <v>6.10950195056131E-2</v>
      </c>
      <c r="AT109" s="45">
        <f t="shared" ref="AT109:AT115" si="128">AW99*SUM($AT$96,AT98)</f>
        <v>6.2128369818099147E-2</v>
      </c>
      <c r="AU109" s="50"/>
      <c r="AV109" s="50"/>
      <c r="AW109" s="51"/>
      <c r="AY109" s="43">
        <f t="shared" si="121"/>
        <v>4.7584097624108306E-2</v>
      </c>
      <c r="AZ109" s="45">
        <f t="shared" si="122"/>
        <v>4.9193928788524362E-2</v>
      </c>
      <c r="BA109" s="50"/>
      <c r="BB109" s="50"/>
      <c r="BC109" s="51"/>
      <c r="BE109" s="43">
        <f t="shared" si="123"/>
        <v>5.0277015752338186E-2</v>
      </c>
      <c r="BF109" s="45">
        <f t="shared" si="124"/>
        <v>4.2804476850101025E-2</v>
      </c>
      <c r="BG109" s="50"/>
      <c r="BH109" s="50"/>
      <c r="BI109" s="51"/>
    </row>
    <row r="110" spans="3:61" x14ac:dyDescent="0.25">
      <c r="C110" s="43">
        <f t="shared" si="125"/>
        <v>2.0672988014738942E-2</v>
      </c>
      <c r="D110" s="45">
        <f t="shared" si="126"/>
        <v>4.8048345097096712E-3</v>
      </c>
      <c r="E110" s="50"/>
      <c r="F110" s="50"/>
      <c r="G110" s="51"/>
      <c r="I110" s="43">
        <f t="shared" si="109"/>
        <v>9.7365620515485751E-3</v>
      </c>
      <c r="J110" s="45">
        <f t="shared" si="110"/>
        <v>1.8070357818540508E-2</v>
      </c>
      <c r="K110" s="50"/>
      <c r="L110" s="50"/>
      <c r="M110" s="51"/>
      <c r="O110" s="43">
        <f t="shared" si="111"/>
        <v>1.716439116166802E-2</v>
      </c>
      <c r="P110" s="45">
        <f t="shared" si="112"/>
        <v>4.6049351870746909E-3</v>
      </c>
      <c r="Q110" s="50"/>
      <c r="R110" s="50"/>
      <c r="S110" s="51"/>
      <c r="U110" s="43">
        <f t="shared" si="113"/>
        <v>1.4123532071490677E-2</v>
      </c>
      <c r="V110" s="45">
        <f t="shared" si="114"/>
        <v>7.0321318709640123E-3</v>
      </c>
      <c r="W110" s="50"/>
      <c r="X110" s="50"/>
      <c r="Y110" s="51"/>
      <c r="AA110" s="43">
        <f t="shared" si="115"/>
        <v>1.8494566194800898E-2</v>
      </c>
      <c r="AB110" s="45">
        <f t="shared" si="116"/>
        <v>5.2635503347103294E-3</v>
      </c>
      <c r="AC110" s="50"/>
      <c r="AD110" s="50"/>
      <c r="AE110" s="51"/>
      <c r="AG110" s="43">
        <f t="shared" si="117"/>
        <v>7.4921328221151029E-3</v>
      </c>
      <c r="AH110" s="45">
        <f t="shared" si="118"/>
        <v>3.4066944933633728E-2</v>
      </c>
      <c r="AI110" s="50"/>
      <c r="AJ110" s="50"/>
      <c r="AK110" s="51"/>
      <c r="AM110" s="43">
        <f t="shared" si="119"/>
        <v>5.3254029095623611E-3</v>
      </c>
      <c r="AN110" s="45">
        <f t="shared" si="120"/>
        <v>7.1234333007111792E-3</v>
      </c>
      <c r="AO110" s="50"/>
      <c r="AP110" s="50"/>
      <c r="AQ110" s="51"/>
      <c r="AS110" s="43">
        <f t="shared" si="127"/>
        <v>1.737766384271943E-2</v>
      </c>
      <c r="AT110" s="45">
        <f t="shared" si="128"/>
        <v>1.7818458903250532E-2</v>
      </c>
      <c r="AU110" s="50"/>
      <c r="AV110" s="50"/>
      <c r="AW110" s="51"/>
      <c r="AY110" s="43">
        <f t="shared" si="121"/>
        <v>1.1081955348582171E-2</v>
      </c>
      <c r="AZ110" s="45">
        <f t="shared" si="122"/>
        <v>1.1663130662836793E-2</v>
      </c>
      <c r="BA110" s="50"/>
      <c r="BB110" s="50"/>
      <c r="BC110" s="51"/>
      <c r="BE110" s="43">
        <f t="shared" si="123"/>
        <v>1.2031512603878296E-2</v>
      </c>
      <c r="BF110" s="45">
        <f t="shared" si="124"/>
        <v>9.3936957117045639E-3</v>
      </c>
      <c r="BG110" s="50"/>
      <c r="BH110" s="50"/>
      <c r="BI110" s="51"/>
    </row>
    <row r="111" spans="3:61" x14ac:dyDescent="0.25">
      <c r="C111" s="43">
        <f t="shared" si="125"/>
        <v>5.594903152159744E-3</v>
      </c>
      <c r="D111" s="45">
        <f t="shared" si="126"/>
        <v>7.1874154068729545E-4</v>
      </c>
      <c r="E111" s="50"/>
      <c r="F111" s="50"/>
      <c r="G111" s="51"/>
      <c r="I111" s="43">
        <f t="shared" si="109"/>
        <v>1.8569924280694254E-3</v>
      </c>
      <c r="J111" s="45">
        <f t="shared" si="110"/>
        <v>4.5364893226025734E-3</v>
      </c>
      <c r="K111" s="50"/>
      <c r="L111" s="50"/>
      <c r="M111" s="51"/>
      <c r="O111" s="43">
        <f t="shared" si="111"/>
        <v>4.321527269978938E-3</v>
      </c>
      <c r="P111" s="45">
        <f t="shared" si="112"/>
        <v>6.9237960774490152E-4</v>
      </c>
      <c r="Q111" s="50"/>
      <c r="R111" s="50"/>
      <c r="S111" s="51"/>
      <c r="U111" s="43">
        <f t="shared" si="113"/>
        <v>3.2780431610994428E-3</v>
      </c>
      <c r="V111" s="45">
        <f t="shared" si="114"/>
        <v>1.2305277140627494E-3</v>
      </c>
      <c r="W111" s="50"/>
      <c r="X111" s="50"/>
      <c r="Y111" s="51"/>
      <c r="AA111" s="43">
        <f t="shared" si="115"/>
        <v>4.7859275603182256E-3</v>
      </c>
      <c r="AB111" s="45">
        <f t="shared" si="116"/>
        <v>8.1912874897248789E-4</v>
      </c>
      <c r="AC111" s="50"/>
      <c r="AD111" s="50"/>
      <c r="AE111" s="51"/>
      <c r="AG111" s="43">
        <f t="shared" si="117"/>
        <v>1.2438147036279486E-3</v>
      </c>
      <c r="AH111" s="45">
        <f t="shared" si="118"/>
        <v>1.1373412669108494E-2</v>
      </c>
      <c r="AI111" s="50"/>
      <c r="AJ111" s="50"/>
      <c r="AK111" s="51"/>
      <c r="AM111" s="43">
        <f t="shared" si="119"/>
        <v>8.8592918020829017E-4</v>
      </c>
      <c r="AN111" s="45">
        <f t="shared" si="120"/>
        <v>1.3116224912684289E-3</v>
      </c>
      <c r="AO111" s="50"/>
      <c r="AP111" s="50"/>
      <c r="AQ111" s="51"/>
      <c r="AS111" s="43">
        <f t="shared" si="127"/>
        <v>4.10138799063158E-3</v>
      </c>
      <c r="AT111" s="45">
        <f t="shared" si="128"/>
        <v>4.2564987926499561E-3</v>
      </c>
      <c r="AU111" s="50"/>
      <c r="AV111" s="50"/>
      <c r="AW111" s="51"/>
      <c r="AY111" s="43">
        <f t="shared" si="121"/>
        <v>2.2952909685807444E-3</v>
      </c>
      <c r="AZ111" s="45">
        <f t="shared" si="122"/>
        <v>2.4684385827809041E-3</v>
      </c>
      <c r="BA111" s="50"/>
      <c r="BB111" s="50"/>
      <c r="BC111" s="51"/>
      <c r="BE111" s="43">
        <f t="shared" si="123"/>
        <v>2.6011977467091853E-3</v>
      </c>
      <c r="BF111" s="45">
        <f t="shared" si="124"/>
        <v>1.8333719239150624E-3</v>
      </c>
      <c r="BG111" s="50"/>
      <c r="BH111" s="50"/>
      <c r="BI111" s="51"/>
    </row>
    <row r="112" spans="3:61" x14ac:dyDescent="0.25">
      <c r="C112" s="43">
        <f t="shared" si="125"/>
        <v>1.3609257336201126E-3</v>
      </c>
      <c r="D112" s="45">
        <f t="shared" si="126"/>
        <v>1.0150836017934114E-4</v>
      </c>
      <c r="E112" s="50"/>
      <c r="F112" s="50"/>
      <c r="G112" s="51"/>
      <c r="I112" s="43">
        <f t="shared" si="109"/>
        <v>3.3438699880157519E-4</v>
      </c>
      <c r="J112" s="45">
        <f t="shared" si="110"/>
        <v>1.0607381509921488E-3</v>
      </c>
      <c r="K112" s="50"/>
      <c r="L112" s="50"/>
      <c r="M112" s="51"/>
      <c r="O112" s="43">
        <f t="shared" si="111"/>
        <v>9.74327042507124E-4</v>
      </c>
      <c r="P112" s="45">
        <f t="shared" si="112"/>
        <v>9.8111121786082707E-5</v>
      </c>
      <c r="Q112" s="50"/>
      <c r="R112" s="50"/>
      <c r="S112" s="51"/>
      <c r="U112" s="43">
        <f t="shared" si="113"/>
        <v>6.9513296729138989E-4</v>
      </c>
      <c r="V112" s="45">
        <f t="shared" si="114"/>
        <v>2.0224440163765987E-4</v>
      </c>
      <c r="W112" s="50"/>
      <c r="X112" s="50"/>
      <c r="Y112" s="51"/>
      <c r="AA112" s="43">
        <f t="shared" si="115"/>
        <v>1.1171865630433084E-3</v>
      </c>
      <c r="AB112" s="45">
        <f t="shared" si="116"/>
        <v>1.2033785255541797E-4</v>
      </c>
      <c r="AC112" s="50"/>
      <c r="AD112" s="50"/>
      <c r="AE112" s="51"/>
      <c r="AG112" s="43">
        <f t="shared" si="117"/>
        <v>1.8483206637018217E-4</v>
      </c>
      <c r="AH112" s="45">
        <f t="shared" si="118"/>
        <v>3.5073225118112737E-3</v>
      </c>
      <c r="AI112" s="50"/>
      <c r="AJ112" s="50"/>
      <c r="AK112" s="51"/>
      <c r="AM112" s="43">
        <f t="shared" si="119"/>
        <v>1.3342981976319202E-4</v>
      </c>
      <c r="AN112" s="45">
        <f t="shared" si="120"/>
        <v>2.1605809339805902E-4</v>
      </c>
      <c r="AO112" s="50"/>
      <c r="AP112" s="50"/>
      <c r="AQ112" s="51"/>
      <c r="AS112" s="43">
        <f t="shared" si="127"/>
        <v>9.1258461139694276E-4</v>
      </c>
      <c r="AT112" s="45">
        <f t="shared" si="128"/>
        <v>9.5907733892622218E-4</v>
      </c>
      <c r="AU112" s="50"/>
      <c r="AV112" s="50"/>
      <c r="AW112" s="51"/>
      <c r="AY112" s="43">
        <f t="shared" si="121"/>
        <v>4.4467447416687692E-4</v>
      </c>
      <c r="AZ112" s="45">
        <f t="shared" si="122"/>
        <v>4.8776718290016692E-4</v>
      </c>
      <c r="BA112" s="50"/>
      <c r="BB112" s="50"/>
      <c r="BC112" s="51"/>
      <c r="BE112" s="43">
        <f t="shared" si="123"/>
        <v>5.2098779403321569E-4</v>
      </c>
      <c r="BF112" s="45">
        <f t="shared" si="124"/>
        <v>3.3469387526265944E-4</v>
      </c>
      <c r="BG112" s="50"/>
      <c r="BH112" s="50"/>
      <c r="BI112" s="51"/>
    </row>
    <row r="113" spans="3:61" x14ac:dyDescent="0.25">
      <c r="C113" s="43">
        <f t="shared" si="125"/>
        <v>2.9027767763430666E-4</v>
      </c>
      <c r="D113" s="45">
        <f t="shared" si="126"/>
        <v>1.3372992423295924E-5</v>
      </c>
      <c r="E113" s="50"/>
      <c r="F113" s="50"/>
      <c r="G113" s="51"/>
      <c r="I113" s="43">
        <f t="shared" si="109"/>
        <v>5.616766305494475E-5</v>
      </c>
      <c r="J113" s="45">
        <f t="shared" si="110"/>
        <v>2.2341175457646175E-4</v>
      </c>
      <c r="K113" s="50"/>
      <c r="L113" s="50"/>
      <c r="M113" s="51"/>
      <c r="O113" s="43">
        <f t="shared" si="111"/>
        <v>1.9226229101124267E-4</v>
      </c>
      <c r="P113" s="45">
        <f t="shared" si="112"/>
        <v>1.2776241707993636E-5</v>
      </c>
      <c r="Q113" s="50"/>
      <c r="R113" s="50"/>
      <c r="S113" s="51"/>
      <c r="U113" s="43">
        <f t="shared" si="113"/>
        <v>1.3054723222407518E-4</v>
      </c>
      <c r="V113" s="45">
        <f t="shared" si="114"/>
        <v>3.0305150390299205E-5</v>
      </c>
      <c r="W113" s="50"/>
      <c r="X113" s="50"/>
      <c r="Y113" s="51"/>
      <c r="AA113" s="43">
        <f t="shared" si="115"/>
        <v>2.2912952645671138E-4</v>
      </c>
      <c r="AB113" s="45">
        <f t="shared" si="116"/>
        <v>1.6368871916374126E-5</v>
      </c>
      <c r="AC113" s="50"/>
      <c r="AD113" s="50"/>
      <c r="AE113" s="51"/>
      <c r="AG113" s="43">
        <f t="shared" si="117"/>
        <v>2.6626915533573282E-5</v>
      </c>
      <c r="AH113" s="45">
        <f t="shared" si="118"/>
        <v>9.6612016734628234E-4</v>
      </c>
      <c r="AI113" s="50"/>
      <c r="AJ113" s="50"/>
      <c r="AK113" s="51"/>
      <c r="AM113" s="43">
        <f t="shared" si="119"/>
        <v>1.7693093456157179E-5</v>
      </c>
      <c r="AN113" s="45">
        <f t="shared" si="120"/>
        <v>3.113496576600397E-5</v>
      </c>
      <c r="AO113" s="50"/>
      <c r="AP113" s="50"/>
      <c r="AQ113" s="51"/>
      <c r="AS113" s="43">
        <f t="shared" si="127"/>
        <v>1.9078973744395697E-4</v>
      </c>
      <c r="AT113" s="45">
        <f t="shared" si="128"/>
        <v>2.0269816164201755E-4</v>
      </c>
      <c r="AU113" s="50"/>
      <c r="AV113" s="50"/>
      <c r="AW113" s="51"/>
      <c r="AY113" s="43">
        <f t="shared" si="121"/>
        <v>7.8019653084836359E-5</v>
      </c>
      <c r="AZ113" s="45">
        <f t="shared" si="122"/>
        <v>8.707371466407927E-5</v>
      </c>
      <c r="BA113" s="50"/>
      <c r="BB113" s="50"/>
      <c r="BC113" s="51"/>
      <c r="BE113" s="43">
        <f t="shared" si="123"/>
        <v>9.3461350208879019E-5</v>
      </c>
      <c r="BF113" s="45">
        <f t="shared" si="124"/>
        <v>5.5335306031376121E-5</v>
      </c>
      <c r="BG113" s="50"/>
      <c r="BH113" s="50"/>
      <c r="BI113" s="51"/>
    </row>
    <row r="114" spans="3:61" x14ac:dyDescent="0.25">
      <c r="C114" s="43">
        <f t="shared" si="125"/>
        <v>5.4439952260436491E-5</v>
      </c>
      <c r="D114" s="45">
        <f t="shared" si="126"/>
        <v>1.5941093991232645E-6</v>
      </c>
      <c r="E114" s="50"/>
      <c r="F114" s="50"/>
      <c r="G114" s="51"/>
      <c r="I114" s="43">
        <f t="shared" si="109"/>
        <v>8.5366222368109497E-6</v>
      </c>
      <c r="J114" s="45">
        <f t="shared" si="110"/>
        <v>4.1773979240869261E-5</v>
      </c>
      <c r="K114" s="50"/>
      <c r="L114" s="50"/>
      <c r="M114" s="51"/>
      <c r="O114" s="43">
        <f t="shared" si="111"/>
        <v>3.334081972677706E-5</v>
      </c>
      <c r="P114" s="45">
        <f t="shared" si="112"/>
        <v>1.4915472010122268E-6</v>
      </c>
      <c r="Q114" s="50"/>
      <c r="R114" s="50"/>
      <c r="S114" s="51"/>
      <c r="U114" s="43">
        <f t="shared" si="113"/>
        <v>2.1624652842404209E-5</v>
      </c>
      <c r="V114" s="45">
        <f t="shared" si="114"/>
        <v>4.0540129531857208E-6</v>
      </c>
      <c r="W114" s="50"/>
      <c r="X114" s="50"/>
      <c r="Y114" s="51"/>
      <c r="AA114" s="43">
        <f t="shared" si="115"/>
        <v>4.1344165523193096E-5</v>
      </c>
      <c r="AB114" s="45">
        <f t="shared" si="116"/>
        <v>2.0048825379108418E-6</v>
      </c>
      <c r="AC114" s="50"/>
      <c r="AD114" s="50"/>
      <c r="AE114" s="51"/>
      <c r="AG114" s="43">
        <f t="shared" si="117"/>
        <v>3.6562316907622257E-6</v>
      </c>
      <c r="AH114" s="45">
        <f t="shared" si="118"/>
        <v>2.3545838947227718E-4</v>
      </c>
      <c r="AI114" s="50"/>
      <c r="AJ114" s="50"/>
      <c r="AK114" s="51"/>
      <c r="AM114" s="43">
        <f t="shared" si="119"/>
        <v>2.0654153070055386E-6</v>
      </c>
      <c r="AN114" s="45">
        <f t="shared" si="120"/>
        <v>3.9424100940337663E-6</v>
      </c>
      <c r="AO114" s="50"/>
      <c r="AP114" s="50"/>
      <c r="AQ114" s="51"/>
      <c r="AS114" s="43">
        <f t="shared" si="127"/>
        <v>3.6283587610542545E-5</v>
      </c>
      <c r="AT114" s="45">
        <f t="shared" si="128"/>
        <v>3.8917505601793336E-5</v>
      </c>
      <c r="AU114" s="50"/>
      <c r="AV114" s="50"/>
      <c r="AW114" s="51"/>
      <c r="AY114" s="43">
        <f t="shared" si="121"/>
        <v>1.2181693260735919E-5</v>
      </c>
      <c r="AZ114" s="45">
        <f t="shared" si="122"/>
        <v>1.3817171870777837E-5</v>
      </c>
      <c r="BA114" s="50"/>
      <c r="BB114" s="50"/>
      <c r="BC114" s="51"/>
      <c r="BE114" s="43">
        <f t="shared" si="123"/>
        <v>1.4849932877672325E-5</v>
      </c>
      <c r="BF114" s="45">
        <f t="shared" si="124"/>
        <v>8.1413925844871073E-6</v>
      </c>
      <c r="BG114" s="50"/>
      <c r="BH114" s="50"/>
      <c r="BI114" s="51"/>
    </row>
    <row r="115" spans="3:61" ht="15.75" thickBot="1" x14ac:dyDescent="0.3">
      <c r="C115" s="46">
        <f t="shared" si="125"/>
        <v>0</v>
      </c>
      <c r="D115" s="48">
        <f t="shared" si="126"/>
        <v>0</v>
      </c>
      <c r="E115" s="52"/>
      <c r="F115" s="52"/>
      <c r="G115" s="53"/>
      <c r="I115" s="46">
        <f>J105*SUM($M$96,M104)</f>
        <v>0</v>
      </c>
      <c r="J115" s="48">
        <f t="shared" si="110"/>
        <v>0</v>
      </c>
      <c r="K115" s="52"/>
      <c r="L115" s="52"/>
      <c r="M115" s="53"/>
      <c r="O115" s="46">
        <f t="shared" si="111"/>
        <v>0</v>
      </c>
      <c r="P115" s="48">
        <f t="shared" si="112"/>
        <v>0</v>
      </c>
      <c r="Q115" s="52"/>
      <c r="R115" s="52"/>
      <c r="S115" s="53"/>
      <c r="U115" s="46">
        <f t="shared" si="113"/>
        <v>0</v>
      </c>
      <c r="V115" s="48">
        <f t="shared" si="114"/>
        <v>0</v>
      </c>
      <c r="W115" s="52"/>
      <c r="X115" s="52"/>
      <c r="Y115" s="53"/>
      <c r="AA115" s="46">
        <f t="shared" si="115"/>
        <v>0</v>
      </c>
      <c r="AB115" s="48">
        <f t="shared" si="116"/>
        <v>0</v>
      </c>
      <c r="AC115" s="52"/>
      <c r="AD115" s="52"/>
      <c r="AE115" s="53"/>
      <c r="AG115" s="46">
        <f t="shared" si="117"/>
        <v>0</v>
      </c>
      <c r="AH115" s="48">
        <f t="shared" si="118"/>
        <v>0</v>
      </c>
      <c r="AI115" s="52"/>
      <c r="AJ115" s="52"/>
      <c r="AK115" s="53"/>
      <c r="AM115" s="46">
        <f t="shared" si="119"/>
        <v>0</v>
      </c>
      <c r="AN115" s="48">
        <f t="shared" si="120"/>
        <v>0</v>
      </c>
      <c r="AO115" s="52"/>
      <c r="AP115" s="52"/>
      <c r="AQ115" s="53"/>
      <c r="AS115" s="46">
        <f t="shared" si="127"/>
        <v>0</v>
      </c>
      <c r="AT115" s="48">
        <f t="shared" si="128"/>
        <v>0</v>
      </c>
      <c r="AU115" s="52"/>
      <c r="AV115" s="52"/>
      <c r="AW115" s="53"/>
      <c r="AY115" s="46">
        <f t="shared" si="121"/>
        <v>0</v>
      </c>
      <c r="AZ115" s="48">
        <f t="shared" si="122"/>
        <v>0</v>
      </c>
      <c r="BA115" s="52"/>
      <c r="BB115" s="52"/>
      <c r="BC115" s="53"/>
      <c r="BE115" s="46">
        <f t="shared" si="123"/>
        <v>0</v>
      </c>
      <c r="BF115" s="48">
        <f t="shared" si="124"/>
        <v>0</v>
      </c>
      <c r="BG115" s="52"/>
      <c r="BH115" s="52"/>
      <c r="BI115" s="53"/>
    </row>
    <row r="118" spans="3:61" ht="15.75" thickBot="1" x14ac:dyDescent="0.3">
      <c r="C118" t="s">
        <v>75</v>
      </c>
      <c r="I118" t="s">
        <v>76</v>
      </c>
      <c r="O118" t="s">
        <v>77</v>
      </c>
      <c r="U118" t="s">
        <v>78</v>
      </c>
      <c r="AA118" t="s">
        <v>79</v>
      </c>
      <c r="AG118" t="s">
        <v>80</v>
      </c>
      <c r="AM118" t="s">
        <v>81</v>
      </c>
      <c r="AS118" t="s">
        <v>82</v>
      </c>
    </row>
    <row r="119" spans="3:61" ht="21.75" thickBot="1" x14ac:dyDescent="0.4">
      <c r="C119" s="23"/>
      <c r="D119" s="24" t="s">
        <v>84</v>
      </c>
      <c r="E119" s="25" t="s">
        <v>35</v>
      </c>
      <c r="F119" s="26" t="s">
        <v>36</v>
      </c>
      <c r="G119" s="27" t="s">
        <v>37</v>
      </c>
      <c r="I119" s="23" t="s">
        <v>34</v>
      </c>
      <c r="J119" s="24" t="s">
        <v>84</v>
      </c>
      <c r="K119" s="25" t="s">
        <v>38</v>
      </c>
      <c r="L119" s="26" t="s">
        <v>36</v>
      </c>
      <c r="M119" s="27" t="s">
        <v>37</v>
      </c>
      <c r="O119" s="23"/>
      <c r="P119" s="24" t="s">
        <v>129</v>
      </c>
      <c r="Q119" s="25" t="s">
        <v>35</v>
      </c>
      <c r="R119" s="26" t="s">
        <v>36</v>
      </c>
      <c r="S119" s="27" t="s">
        <v>37</v>
      </c>
      <c r="U119" s="23"/>
      <c r="V119" s="24" t="s">
        <v>129</v>
      </c>
      <c r="W119" s="25" t="s">
        <v>38</v>
      </c>
      <c r="X119" s="26" t="s">
        <v>36</v>
      </c>
      <c r="Y119" s="27" t="s">
        <v>37</v>
      </c>
      <c r="AA119" s="23"/>
      <c r="AB119" s="24" t="s">
        <v>84</v>
      </c>
      <c r="AC119" s="25" t="s">
        <v>35</v>
      </c>
      <c r="AD119" s="26" t="s">
        <v>36</v>
      </c>
      <c r="AE119" s="27" t="s">
        <v>37</v>
      </c>
      <c r="AG119" s="23"/>
      <c r="AH119" s="24" t="s">
        <v>84</v>
      </c>
      <c r="AI119" s="25" t="s">
        <v>38</v>
      </c>
      <c r="AJ119" s="26" t="s">
        <v>36</v>
      </c>
      <c r="AK119" s="27" t="s">
        <v>37</v>
      </c>
      <c r="AM119" s="23"/>
      <c r="AN119" s="24" t="s">
        <v>84</v>
      </c>
      <c r="AO119" s="25" t="s">
        <v>35</v>
      </c>
      <c r="AP119" s="26" t="s">
        <v>36</v>
      </c>
      <c r="AQ119" s="27" t="s">
        <v>37</v>
      </c>
      <c r="AS119" s="23"/>
      <c r="AT119" s="24" t="s">
        <v>84</v>
      </c>
      <c r="AU119" s="25" t="s">
        <v>38</v>
      </c>
      <c r="AV119" s="26" t="s">
        <v>36</v>
      </c>
      <c r="AW119" s="27" t="s">
        <v>37</v>
      </c>
    </row>
    <row r="120" spans="3:61" ht="21" x14ac:dyDescent="0.35">
      <c r="C120" s="28"/>
      <c r="D120" s="28" t="s">
        <v>30</v>
      </c>
      <c r="E120" s="29">
        <f>SUM(C136:C144)</f>
        <v>0.45748920372907198</v>
      </c>
      <c r="F120" s="30" t="s">
        <v>30</v>
      </c>
      <c r="G120" s="31">
        <f>N27*O19*J28</f>
        <v>1.6151545363908275</v>
      </c>
      <c r="I120" s="28"/>
      <c r="J120" s="28" t="s">
        <v>30</v>
      </c>
      <c r="K120" s="29">
        <f>SUM(J136:J144)</f>
        <v>0.44742495637548213</v>
      </c>
      <c r="L120" s="30" t="s">
        <v>127</v>
      </c>
      <c r="M120" s="31">
        <f>N8*O27*J28</f>
        <v>1.231043710972346</v>
      </c>
      <c r="O120" s="28"/>
      <c r="P120" s="28" t="s">
        <v>30</v>
      </c>
      <c r="Q120" s="29">
        <f>SUM(O136:O144)</f>
        <v>0.4667774751074274</v>
      </c>
      <c r="R120" s="30" t="s">
        <v>30</v>
      </c>
      <c r="S120" s="31">
        <f>N27*O13*J28</f>
        <v>1.3884661804061502</v>
      </c>
      <c r="U120" s="28"/>
      <c r="V120" s="28" t="s">
        <v>30</v>
      </c>
      <c r="W120" s="29">
        <f>SUM(V136:V144)</f>
        <v>0.50133859707449924</v>
      </c>
      <c r="X120" s="30" t="s">
        <v>17</v>
      </c>
      <c r="Y120" s="31">
        <f>N14*O27*J28</f>
        <v>1.0862150390932466</v>
      </c>
      <c r="AA120" s="28"/>
      <c r="AB120" s="28" t="s">
        <v>30</v>
      </c>
      <c r="AC120" s="29">
        <f>SUM(AB136:AB144)</f>
        <v>0.41350119341137515</v>
      </c>
      <c r="AD120" s="30" t="s">
        <v>15</v>
      </c>
      <c r="AE120" s="31">
        <f>N12*O27*J28</f>
        <v>1.4000104948312959</v>
      </c>
      <c r="AG120" s="28"/>
      <c r="AH120" s="28" t="s">
        <v>30</v>
      </c>
      <c r="AI120" s="29">
        <f>SUM(AG136:AG144)</f>
        <v>0.49899481277231744</v>
      </c>
      <c r="AJ120" s="30" t="s">
        <v>30</v>
      </c>
      <c r="AK120" s="31">
        <f>N27*O20*J28</f>
        <v>1.2467859579157268</v>
      </c>
      <c r="AM120" s="28"/>
      <c r="AN120" s="28" t="s">
        <v>30</v>
      </c>
      <c r="AO120" s="29">
        <f>SUM(AM136:AM144)</f>
        <v>0.39930272664005512</v>
      </c>
      <c r="AP120" s="30" t="s">
        <v>30</v>
      </c>
      <c r="AQ120" s="31">
        <f>N27*O21*J28</f>
        <v>1.7851708033793359</v>
      </c>
      <c r="AS120" s="28"/>
      <c r="AT120" s="28" t="s">
        <v>30</v>
      </c>
      <c r="AU120" s="29">
        <f>SUM(AT136:AT144)</f>
        <v>0.41520136334844193</v>
      </c>
      <c r="AV120" s="30" t="s">
        <v>21</v>
      </c>
      <c r="AW120" s="31">
        <f>N18*O27*J28</f>
        <v>1.2069055989924964</v>
      </c>
    </row>
    <row r="121" spans="3:61" ht="21.75" thickBot="1" x14ac:dyDescent="0.4">
      <c r="C121" s="28" t="s">
        <v>86</v>
      </c>
      <c r="D121" s="28" t="s">
        <v>39</v>
      </c>
      <c r="E121" s="29">
        <f>1-E120-E122</f>
        <v>0.23130744696389588</v>
      </c>
      <c r="F121" s="32" t="s">
        <v>22</v>
      </c>
      <c r="G121" s="33">
        <f>N19*O27*J28</f>
        <v>1.231043710972346</v>
      </c>
      <c r="I121" s="28" t="s">
        <v>128</v>
      </c>
      <c r="J121" s="28" t="s">
        <v>39</v>
      </c>
      <c r="K121" s="29">
        <f>1-K120-K122</f>
        <v>0.21415523473200199</v>
      </c>
      <c r="L121" s="32" t="s">
        <v>30</v>
      </c>
      <c r="M121" s="33">
        <f>N27*O8*J28</f>
        <v>1.5018103583984888</v>
      </c>
      <c r="O121" s="28" t="s">
        <v>100</v>
      </c>
      <c r="P121" s="28" t="s">
        <v>39</v>
      </c>
      <c r="Q121" s="29">
        <f>1-Q120-Q122</f>
        <v>0.17980201225465098</v>
      </c>
      <c r="R121" s="32" t="s">
        <v>16</v>
      </c>
      <c r="S121" s="33">
        <f>N13*O27*J28</f>
        <v>1.1344912630529467</v>
      </c>
      <c r="U121" s="28" t="s">
        <v>98</v>
      </c>
      <c r="V121" s="28" t="s">
        <v>39</v>
      </c>
      <c r="W121" s="29">
        <f>1-W120-W122</f>
        <v>0.3349526283186397</v>
      </c>
      <c r="X121" s="32" t="s">
        <v>30</v>
      </c>
      <c r="Y121" s="33">
        <f>N27*O14*J28</f>
        <v>1.5584824473946584</v>
      </c>
      <c r="AA121" s="28" t="s">
        <v>92</v>
      </c>
      <c r="AB121" s="28" t="s">
        <v>39</v>
      </c>
      <c r="AC121" s="29">
        <f>1-AC120-AC122</f>
        <v>0.27434460980868652</v>
      </c>
      <c r="AD121" s="32" t="s">
        <v>30</v>
      </c>
      <c r="AE121" s="33">
        <f>N27*O12*J28</f>
        <v>1.7001626698850818</v>
      </c>
      <c r="AG121" s="28" t="s">
        <v>97</v>
      </c>
      <c r="AH121" s="28" t="s">
        <v>39</v>
      </c>
      <c r="AI121" s="29">
        <f>1-AI120-AI122</f>
        <v>0.13456808284209876</v>
      </c>
      <c r="AJ121" s="32" t="s">
        <v>23</v>
      </c>
      <c r="AK121" s="33">
        <f>N20*O27*J28</f>
        <v>0.98966259117384681</v>
      </c>
      <c r="AM121" s="28" t="s">
        <v>130</v>
      </c>
      <c r="AN121" s="28" t="s">
        <v>39</v>
      </c>
      <c r="AO121" s="29">
        <f>1-AO120-AO122</f>
        <v>0.29949171127056329</v>
      </c>
      <c r="AP121" s="32" t="s">
        <v>24</v>
      </c>
      <c r="AQ121" s="33">
        <f>N21*O27*J28</f>
        <v>1.4724248307708454</v>
      </c>
      <c r="AS121" s="28" t="s">
        <v>99</v>
      </c>
      <c r="AT121" s="28" t="s">
        <v>39</v>
      </c>
      <c r="AU121" s="29">
        <f>1-AU120-AU122</f>
        <v>0.16161066209123631</v>
      </c>
      <c r="AV121" s="32" t="s">
        <v>30</v>
      </c>
      <c r="AW121" s="33">
        <f>N27*O18*J28</f>
        <v>1.1901138689195574</v>
      </c>
    </row>
    <row r="122" spans="3:61" ht="16.5" thickBot="1" x14ac:dyDescent="0.3">
      <c r="C122" s="34"/>
      <c r="D122" s="34" t="s">
        <v>41</v>
      </c>
      <c r="E122" s="35">
        <f>SUM(D136:D144)</f>
        <v>0.31120334930703214</v>
      </c>
      <c r="F122" s="12"/>
      <c r="G122" s="36"/>
      <c r="I122" s="34"/>
      <c r="J122" s="34" t="s">
        <v>41</v>
      </c>
      <c r="K122" s="35">
        <f>SUM(I136:I144)</f>
        <v>0.33841980889251583</v>
      </c>
      <c r="L122" s="12"/>
      <c r="M122" s="36"/>
      <c r="O122" s="34"/>
      <c r="P122" s="34" t="s">
        <v>41</v>
      </c>
      <c r="Q122" s="35">
        <f>SUM(P136:P144)</f>
        <v>0.35342051263792162</v>
      </c>
      <c r="R122" s="12"/>
      <c r="S122" s="36"/>
      <c r="U122" s="34"/>
      <c r="V122" s="34" t="s">
        <v>41</v>
      </c>
      <c r="W122" s="35">
        <f>SUM(U136:U144)</f>
        <v>0.16370877460686109</v>
      </c>
      <c r="X122" s="12"/>
      <c r="Y122" s="36"/>
      <c r="AA122" s="34"/>
      <c r="AB122" s="34" t="s">
        <v>41</v>
      </c>
      <c r="AC122" s="35">
        <f>SUM(AA136:AA144)</f>
        <v>0.31215419677993833</v>
      </c>
      <c r="AD122" s="12"/>
      <c r="AE122" s="36"/>
      <c r="AG122" s="34"/>
      <c r="AH122" s="34" t="s">
        <v>41</v>
      </c>
      <c r="AI122" s="35">
        <f>SUM(AH136:AH144)</f>
        <v>0.36643710438558386</v>
      </c>
      <c r="AJ122" s="12"/>
      <c r="AK122" s="36"/>
      <c r="AM122" s="34"/>
      <c r="AN122" s="34" t="s">
        <v>41</v>
      </c>
      <c r="AO122" s="35">
        <f>SUM(AN136:AN144)</f>
        <v>0.30120556208938165</v>
      </c>
      <c r="AP122" s="12"/>
      <c r="AQ122" s="36"/>
      <c r="AS122" s="34"/>
      <c r="AT122" s="34" t="s">
        <v>41</v>
      </c>
      <c r="AU122" s="35">
        <f>SUM(AS136:AS144)</f>
        <v>0.42318797456032176</v>
      </c>
      <c r="AV122" s="12"/>
      <c r="AW122" s="36"/>
    </row>
    <row r="123" spans="3:61" ht="21.75" thickBot="1" x14ac:dyDescent="0.4">
      <c r="C123" s="37" t="s">
        <v>86</v>
      </c>
      <c r="D123" s="38"/>
      <c r="E123" s="38"/>
      <c r="F123" s="38"/>
      <c r="G123" s="39"/>
      <c r="I123" s="37" t="s">
        <v>128</v>
      </c>
      <c r="J123" s="38"/>
      <c r="K123" s="38"/>
      <c r="L123" s="38"/>
      <c r="M123" s="39"/>
      <c r="O123" s="37" t="s">
        <v>100</v>
      </c>
      <c r="P123" s="38"/>
      <c r="Q123" s="38"/>
      <c r="R123" s="38"/>
      <c r="S123" s="39"/>
      <c r="U123" s="37" t="s">
        <v>98</v>
      </c>
      <c r="V123" s="38"/>
      <c r="W123" s="38"/>
      <c r="X123" s="38"/>
      <c r="Y123" s="39"/>
      <c r="AA123" s="37" t="s">
        <v>92</v>
      </c>
      <c r="AB123" s="38"/>
      <c r="AC123" s="38"/>
      <c r="AD123" s="38"/>
      <c r="AE123" s="39"/>
      <c r="AG123" s="37" t="s">
        <v>97</v>
      </c>
      <c r="AH123" s="38"/>
      <c r="AI123" s="38"/>
      <c r="AJ123" s="38"/>
      <c r="AK123" s="39"/>
      <c r="AM123" s="37" t="s">
        <v>130</v>
      </c>
      <c r="AN123" s="38"/>
      <c r="AO123" s="38"/>
      <c r="AP123" s="38"/>
      <c r="AQ123" s="39"/>
      <c r="AS123" s="37" t="s">
        <v>99</v>
      </c>
      <c r="AT123" s="38"/>
      <c r="AU123" s="38"/>
      <c r="AV123" s="38"/>
      <c r="AW123" s="39"/>
    </row>
    <row r="124" spans="3:61" x14ac:dyDescent="0.25">
      <c r="C124" s="40" t="s">
        <v>42</v>
      </c>
      <c r="D124" s="41" t="s">
        <v>43</v>
      </c>
      <c r="E124" s="41"/>
      <c r="F124" s="41" t="s">
        <v>42</v>
      </c>
      <c r="G124" s="42" t="s">
        <v>43</v>
      </c>
      <c r="I124" s="40" t="s">
        <v>42</v>
      </c>
      <c r="J124" s="41" t="s">
        <v>43</v>
      </c>
      <c r="K124" s="41"/>
      <c r="L124" s="41" t="s">
        <v>42</v>
      </c>
      <c r="M124" s="42" t="s">
        <v>43</v>
      </c>
      <c r="O124" s="40" t="s">
        <v>42</v>
      </c>
      <c r="P124" s="41" t="s">
        <v>43</v>
      </c>
      <c r="Q124" s="41"/>
      <c r="R124" s="41" t="s">
        <v>42</v>
      </c>
      <c r="S124" s="42" t="s">
        <v>43</v>
      </c>
      <c r="U124" s="40" t="s">
        <v>42</v>
      </c>
      <c r="V124" s="41" t="s">
        <v>43</v>
      </c>
      <c r="W124" s="41"/>
      <c r="X124" s="41" t="s">
        <v>42</v>
      </c>
      <c r="Y124" s="42" t="s">
        <v>43</v>
      </c>
      <c r="AA124" s="40" t="s">
        <v>42</v>
      </c>
      <c r="AB124" s="41" t="s">
        <v>43</v>
      </c>
      <c r="AC124" s="41"/>
      <c r="AD124" s="41" t="s">
        <v>42</v>
      </c>
      <c r="AE124" s="42" t="s">
        <v>43</v>
      </c>
      <c r="AG124" s="40" t="s">
        <v>42</v>
      </c>
      <c r="AH124" s="41" t="s">
        <v>43</v>
      </c>
      <c r="AI124" s="41"/>
      <c r="AJ124" s="41" t="s">
        <v>42</v>
      </c>
      <c r="AK124" s="42" t="s">
        <v>43</v>
      </c>
      <c r="AM124" s="40" t="s">
        <v>42</v>
      </c>
      <c r="AN124" s="41" t="s">
        <v>43</v>
      </c>
      <c r="AO124" s="41"/>
      <c r="AP124" s="41" t="s">
        <v>42</v>
      </c>
      <c r="AQ124" s="42" t="s">
        <v>43</v>
      </c>
      <c r="AS124" s="40" t="s">
        <v>42</v>
      </c>
      <c r="AT124" s="41" t="s">
        <v>43</v>
      </c>
      <c r="AU124" s="41"/>
      <c r="AV124" s="41" t="s">
        <v>42</v>
      </c>
      <c r="AW124" s="42" t="s">
        <v>43</v>
      </c>
    </row>
    <row r="125" spans="3:61" x14ac:dyDescent="0.25">
      <c r="C125" s="43">
        <v>0</v>
      </c>
      <c r="D125" s="44">
        <f>_xlfn.POISSON.DIST(C125,$G$120,FALSE)</f>
        <v>0.1988599369692215</v>
      </c>
      <c r="E125" s="44"/>
      <c r="F125" s="44">
        <v>0</v>
      </c>
      <c r="G125" s="45">
        <f>_xlfn.POISSON.DIST(F125,$G$121,FALSE)</f>
        <v>0.29198766785694202</v>
      </c>
      <c r="I125" s="43">
        <v>0</v>
      </c>
      <c r="J125" s="44">
        <f>_xlfn.POISSON.DIST(I125,$M$120,FALSE)</f>
        <v>0.29198766785694202</v>
      </c>
      <c r="K125" s="44"/>
      <c r="L125" s="44">
        <v>0</v>
      </c>
      <c r="M125" s="45">
        <f>_xlfn.POISSON.DIST(L125,$M$121,FALSE)</f>
        <v>0.22272658001161841</v>
      </c>
      <c r="O125" s="43">
        <v>0</v>
      </c>
      <c r="P125" s="44">
        <f>_xlfn.POISSON.DIST(O125,$S$120,FALSE)</f>
        <v>0.24945763435170848</v>
      </c>
      <c r="Q125" s="44"/>
      <c r="R125" s="44">
        <v>0</v>
      </c>
      <c r="S125" s="45">
        <f>_xlfn.POISSON.DIST(R125,$S$121,FALSE)</f>
        <v>0.32158568224432577</v>
      </c>
      <c r="U125" s="43">
        <v>0</v>
      </c>
      <c r="V125" s="44">
        <f>_xlfn.POISSON.DIST(U125,$Y$120,FALSE)</f>
        <v>0.33749147133976515</v>
      </c>
      <c r="W125" s="44"/>
      <c r="X125" s="44">
        <v>0</v>
      </c>
      <c r="Y125" s="45">
        <f>_xlfn.POISSON.DIST(X125,$Y$121,FALSE)</f>
        <v>0.21045520583364216</v>
      </c>
      <c r="AA125" s="43">
        <v>0</v>
      </c>
      <c r="AB125" s="44">
        <f>_xlfn.POISSON.DIST(AA125,$AE$120,FALSE)</f>
        <v>0.24659437596165207</v>
      </c>
      <c r="AC125" s="44"/>
      <c r="AD125" s="44">
        <v>0</v>
      </c>
      <c r="AE125" s="45">
        <f>_xlfn.POISSON.DIST(AD125,$AE$121,FALSE)</f>
        <v>0.18265380936177886</v>
      </c>
      <c r="AG125" s="43">
        <v>0</v>
      </c>
      <c r="AH125" s="44">
        <f>_xlfn.POISSON.DIST(AG125,$AK$120,FALSE)</f>
        <v>0.28742711672811155</v>
      </c>
      <c r="AI125" s="44"/>
      <c r="AJ125" s="44">
        <v>0</v>
      </c>
      <c r="AK125" s="45">
        <f>_xlfn.POISSON.DIST(AJ125,$AK$121,FALSE)</f>
        <v>0.3717020854305898</v>
      </c>
      <c r="AM125" s="43">
        <v>0</v>
      </c>
      <c r="AN125" s="44">
        <f>_xlfn.POISSON.DIST(AM125,$AQ$120,FALSE)</f>
        <v>0.16776840314262356</v>
      </c>
      <c r="AO125" s="44"/>
      <c r="AP125" s="44">
        <v>0</v>
      </c>
      <c r="AQ125" s="45">
        <f>_xlfn.POISSON.DIST(AP125,$AQ$121,FALSE)</f>
        <v>0.22936863020763543</v>
      </c>
      <c r="AS125" s="43">
        <v>0</v>
      </c>
      <c r="AT125" s="44">
        <f>_xlfn.POISSON.DIST(AS125,$AW$120,FALSE)</f>
        <v>0.29912145053234945</v>
      </c>
      <c r="AU125" s="44"/>
      <c r="AV125" s="44">
        <v>0</v>
      </c>
      <c r="AW125" s="45">
        <f>_xlfn.POISSON.DIST(AV125,$AW$121,FALSE)</f>
        <v>0.30418662469226987</v>
      </c>
    </row>
    <row r="126" spans="3:61" x14ac:dyDescent="0.25">
      <c r="C126" s="43">
        <v>1</v>
      </c>
      <c r="D126" s="44">
        <f>_xlfn.POISSON.DIST(C126,$G$120,FALSE)</f>
        <v>0.3211895293022321</v>
      </c>
      <c r="E126" s="44"/>
      <c r="F126" s="44">
        <v>1</v>
      </c>
      <c r="G126" s="45">
        <f t="shared" ref="G126:G133" si="129">_xlfn.POISSON.DIST(F126,$G$121,FALSE)</f>
        <v>0.3594495821967707</v>
      </c>
      <c r="I126" s="43">
        <v>1</v>
      </c>
      <c r="J126" s="44">
        <f t="shared" ref="J126:J133" si="130">_xlfn.POISSON.DIST(I126,$M$120,FALSE)</f>
        <v>0.3594495821967707</v>
      </c>
      <c r="K126" s="44"/>
      <c r="L126" s="44">
        <v>1</v>
      </c>
      <c r="M126" s="45">
        <f t="shared" ref="M126:M133" si="131">_xlfn.POISSON.DIST(L126,$M$121,FALSE)</f>
        <v>0.33449308495211832</v>
      </c>
      <c r="O126" s="43">
        <v>1</v>
      </c>
      <c r="P126" s="44">
        <f t="shared" ref="P126:P133" si="132">_xlfn.POISSON.DIST(O126,$S$120,FALSE)</f>
        <v>0.34636348874147066</v>
      </c>
      <c r="Q126" s="44"/>
      <c r="R126" s="44">
        <v>1</v>
      </c>
      <c r="S126" s="45">
        <f t="shared" ref="S126:S133" si="133">_xlfn.POISSON.DIST(R126,$S$121,FALSE)</f>
        <v>0.3648361468291087</v>
      </c>
      <c r="U126" s="43">
        <v>1</v>
      </c>
      <c r="V126" s="44">
        <f t="shared" ref="V126:V133" si="134">_xlfn.POISSON.DIST(U126,$Y$120,FALSE)</f>
        <v>0.36658831173496031</v>
      </c>
      <c r="W126" s="44"/>
      <c r="X126" s="44">
        <v>1</v>
      </c>
      <c r="Y126" s="45">
        <f t="shared" ref="Y126:Y133" si="135">_xlfn.POISSON.DIST(X126,$Y$121,FALSE)</f>
        <v>0.32799074425456115</v>
      </c>
      <c r="AA126" s="43">
        <v>1</v>
      </c>
      <c r="AB126" s="44">
        <f t="shared" ref="AB126:AB133" si="136">_xlfn.POISSON.DIST(AA126,$AE$120,FALSE)</f>
        <v>0.3452347143126871</v>
      </c>
      <c r="AC126" s="44"/>
      <c r="AD126" s="44">
        <v>1</v>
      </c>
      <c r="AE126" s="45">
        <f t="shared" ref="AE126:AE133" si="137">_xlfn.POISSON.DIST(AD126,$AE$121,FALSE)</f>
        <v>0.31054118818920273</v>
      </c>
      <c r="AG126" s="43">
        <v>1</v>
      </c>
      <c r="AH126" s="44">
        <f t="shared" ref="AH126:AH133" si="138">_xlfn.POISSON.DIST(AG126,$AK$120,FALSE)</f>
        <v>0.35836009306081396</v>
      </c>
      <c r="AI126" s="44"/>
      <c r="AJ126" s="44">
        <v>1</v>
      </c>
      <c r="AK126" s="45">
        <f t="shared" ref="AK126:AK133" si="139">_xlfn.POISSON.DIST(AJ126,$AK$121,FALSE)</f>
        <v>0.36785964901196005</v>
      </c>
      <c r="AM126" s="43">
        <v>1</v>
      </c>
      <c r="AN126" s="44">
        <f t="shared" ref="AN126:AN133" si="140">_xlfn.POISSON.DIST(AM126,$AQ$120,FALSE)</f>
        <v>0.29949525501978558</v>
      </c>
      <c r="AO126" s="44"/>
      <c r="AP126" s="44">
        <v>1</v>
      </c>
      <c r="AQ126" s="45">
        <f t="shared" ref="AQ126:AQ133" si="141">_xlfn.POISSON.DIST(AP126,$AQ$121,FALSE)</f>
        <v>0.33772806651761822</v>
      </c>
      <c r="AS126" s="43">
        <v>1</v>
      </c>
      <c r="AT126" s="44">
        <f t="shared" ref="AT126:AT133" si="142">_xlfn.POISSON.DIST(AS126,$AW$120,FALSE)</f>
        <v>0.36101135342624957</v>
      </c>
      <c r="AU126" s="44"/>
      <c r="AV126" s="44">
        <v>1</v>
      </c>
      <c r="AW126" s="45">
        <f t="shared" ref="AW126:AW133" si="143">_xlfn.POISSON.DIST(AV126,$AW$121,FALSE)</f>
        <v>0.36201672078609864</v>
      </c>
    </row>
    <row r="127" spans="3:61" x14ac:dyDescent="0.25">
      <c r="C127" s="43">
        <v>2</v>
      </c>
      <c r="D127" s="44">
        <f t="shared" ref="D127:D133" si="144">_xlfn.POISSON.DIST(C127,$G$120,FALSE)</f>
        <v>0.25938536264686746</v>
      </c>
      <c r="E127" s="44"/>
      <c r="F127" s="44">
        <v>2</v>
      </c>
      <c r="G127" s="45">
        <f t="shared" si="129"/>
        <v>0.22124907378748596</v>
      </c>
      <c r="I127" s="43">
        <v>2</v>
      </c>
      <c r="J127" s="44">
        <f t="shared" si="130"/>
        <v>0.22124907378748596</v>
      </c>
      <c r="K127" s="44"/>
      <c r="L127" s="44">
        <v>2</v>
      </c>
      <c r="M127" s="45">
        <f t="shared" si="131"/>
        <v>0.25117258989687857</v>
      </c>
      <c r="O127" s="43">
        <v>2</v>
      </c>
      <c r="P127" s="44">
        <f t="shared" si="132"/>
        <v>0.24045699512250926</v>
      </c>
      <c r="Q127" s="44"/>
      <c r="R127" s="44">
        <v>2</v>
      </c>
      <c r="S127" s="45">
        <f t="shared" si="133"/>
        <v>0.20695171051176298</v>
      </c>
      <c r="U127" s="43">
        <v>2</v>
      </c>
      <c r="V127" s="44">
        <f t="shared" si="134"/>
        <v>0.19909686868115858</v>
      </c>
      <c r="W127" s="44"/>
      <c r="X127" s="44">
        <v>2</v>
      </c>
      <c r="Y127" s="45">
        <f t="shared" si="135"/>
        <v>0.25558390891432203</v>
      </c>
      <c r="AA127" s="43">
        <v>2</v>
      </c>
      <c r="AB127" s="44">
        <f t="shared" si="136"/>
        <v>0.24166611160892312</v>
      </c>
      <c r="AC127" s="44"/>
      <c r="AD127" s="44">
        <v>2</v>
      </c>
      <c r="AE127" s="45">
        <f t="shared" si="137"/>
        <v>0.26398526781052029</v>
      </c>
      <c r="AG127" s="43">
        <v>2</v>
      </c>
      <c r="AH127" s="44">
        <f t="shared" si="138"/>
        <v>0.22339916595279802</v>
      </c>
      <c r="AI127" s="44"/>
      <c r="AJ127" s="44">
        <v>2</v>
      </c>
      <c r="AK127" s="45">
        <f t="shared" si="139"/>
        <v>0.18202846671473907</v>
      </c>
      <c r="AM127" s="43">
        <v>2</v>
      </c>
      <c r="AN127" s="44">
        <f t="shared" si="140"/>
        <v>0.26732509250598491</v>
      </c>
      <c r="AO127" s="44"/>
      <c r="AP127" s="44">
        <v>2</v>
      </c>
      <c r="AQ127" s="45">
        <f t="shared" si="141"/>
        <v>0.24863959559438448</v>
      </c>
      <c r="AS127" s="43">
        <v>2</v>
      </c>
      <c r="AT127" s="44">
        <f t="shared" si="142"/>
        <v>0.21785331187499987</v>
      </c>
      <c r="AU127" s="44"/>
      <c r="AV127" s="44">
        <v>2</v>
      </c>
      <c r="AW127" s="45">
        <f t="shared" si="143"/>
        <v>0.21542056009415758</v>
      </c>
    </row>
    <row r="128" spans="3:61" x14ac:dyDescent="0.25">
      <c r="C128" s="43">
        <v>3</v>
      </c>
      <c r="D128" s="44">
        <f t="shared" si="144"/>
        <v>0.13964914838415596</v>
      </c>
      <c r="E128" s="44"/>
      <c r="F128" s="44">
        <v>3</v>
      </c>
      <c r="G128" s="45">
        <f t="shared" si="129"/>
        <v>9.078909361484705E-2</v>
      </c>
      <c r="I128" s="43">
        <v>3</v>
      </c>
      <c r="J128" s="44">
        <f t="shared" si="130"/>
        <v>9.078909361484705E-2</v>
      </c>
      <c r="K128" s="44"/>
      <c r="L128" s="44">
        <v>3</v>
      </c>
      <c r="M128" s="45">
        <f t="shared" si="131"/>
        <v>0.12573786575096926</v>
      </c>
      <c r="O128" s="43">
        <v>3</v>
      </c>
      <c r="P128" s="44">
        <f t="shared" si="132"/>
        <v>0.11128880185656359</v>
      </c>
      <c r="Q128" s="44"/>
      <c r="R128" s="44">
        <v>3</v>
      </c>
      <c r="S128" s="45">
        <f t="shared" si="133"/>
        <v>7.8261635816485917E-2</v>
      </c>
      <c r="U128" s="43">
        <v>3</v>
      </c>
      <c r="V128" s="44">
        <f t="shared" si="134"/>
        <v>7.2087337665949228E-2</v>
      </c>
      <c r="W128" s="44"/>
      <c r="X128" s="44">
        <v>3</v>
      </c>
      <c r="Y128" s="45">
        <f t="shared" si="135"/>
        <v>0.13277434529316204</v>
      </c>
      <c r="AA128" s="43">
        <v>3</v>
      </c>
      <c r="AB128" s="44">
        <f t="shared" si="136"/>
        <v>0.11277836416585453</v>
      </c>
      <c r="AC128" s="44"/>
      <c r="AD128" s="44">
        <v>3</v>
      </c>
      <c r="AE128" s="45">
        <f t="shared" si="137"/>
        <v>0.14960596591035422</v>
      </c>
      <c r="AG128" s="43">
        <v>3</v>
      </c>
      <c r="AH128" s="44">
        <f t="shared" si="138"/>
        <v>9.2843647706677898E-2</v>
      </c>
      <c r="AI128" s="44"/>
      <c r="AJ128" s="44">
        <v>3</v>
      </c>
      <c r="AK128" s="45">
        <f t="shared" si="139"/>
        <v>6.004892134543701E-2</v>
      </c>
      <c r="AM128" s="43">
        <v>3</v>
      </c>
      <c r="AN128" s="44">
        <f t="shared" si="140"/>
        <v>0.15907365005078805</v>
      </c>
      <c r="AO128" s="44"/>
      <c r="AP128" s="44">
        <v>3</v>
      </c>
      <c r="AQ128" s="45">
        <f t="shared" si="141"/>
        <v>0.12203437148866439</v>
      </c>
      <c r="AS128" s="43">
        <v>3</v>
      </c>
      <c r="AT128" s="44">
        <f t="shared" si="142"/>
        <v>8.7642793953665241E-2</v>
      </c>
      <c r="AU128" s="44"/>
      <c r="AV128" s="44">
        <v>3</v>
      </c>
      <c r="AW128" s="45">
        <f t="shared" si="143"/>
        <v>8.5458332072825272E-2</v>
      </c>
    </row>
    <row r="129" spans="3:49" x14ac:dyDescent="0.25">
      <c r="C129" s="43">
        <v>4</v>
      </c>
      <c r="D129" s="44">
        <f t="shared" si="144"/>
        <v>5.6388738878946347E-2</v>
      </c>
      <c r="E129" s="44"/>
      <c r="F129" s="44">
        <v>4</v>
      </c>
      <c r="G129" s="45">
        <f t="shared" si="129"/>
        <v>2.7941335679859267E-2</v>
      </c>
      <c r="I129" s="43">
        <v>4</v>
      </c>
      <c r="J129" s="44">
        <f t="shared" si="130"/>
        <v>2.7941335679859267E-2</v>
      </c>
      <c r="K129" s="44"/>
      <c r="L129" s="44">
        <v>4</v>
      </c>
      <c r="M129" s="45">
        <f t="shared" si="131"/>
        <v>4.7208607306931057E-2</v>
      </c>
      <c r="O129" s="43">
        <v>4</v>
      </c>
      <c r="P129" s="44">
        <f t="shared" si="132"/>
        <v>3.8630184408939922E-2</v>
      </c>
      <c r="Q129" s="44"/>
      <c r="R129" s="44">
        <v>4</v>
      </c>
      <c r="S129" s="45">
        <f t="shared" si="133"/>
        <v>2.2196785516508714E-2</v>
      </c>
      <c r="U129" s="43">
        <v>4</v>
      </c>
      <c r="V129" s="44">
        <f t="shared" si="134"/>
        <v>1.9575587575236773E-2</v>
      </c>
      <c r="W129" s="44"/>
      <c r="X129" s="44">
        <v>4</v>
      </c>
      <c r="Y129" s="45">
        <f t="shared" si="135"/>
        <v>5.173162165092763E-2</v>
      </c>
      <c r="AA129" s="43">
        <v>4</v>
      </c>
      <c r="AB129" s="44">
        <f t="shared" si="136"/>
        <v>3.9472723355525562E-2</v>
      </c>
      <c r="AC129" s="44"/>
      <c r="AD129" s="44">
        <v>4</v>
      </c>
      <c r="AE129" s="45">
        <f t="shared" si="137"/>
        <v>6.358861960822107E-2</v>
      </c>
      <c r="AG129" s="43">
        <v>4</v>
      </c>
      <c r="AH129" s="44">
        <f t="shared" si="138"/>
        <v>2.8939039060590158E-2</v>
      </c>
      <c r="AI129" s="44"/>
      <c r="AJ129" s="44">
        <v>4</v>
      </c>
      <c r="AK129" s="45">
        <f t="shared" si="139"/>
        <v>1.4857042773979924E-2</v>
      </c>
      <c r="AM129" s="43">
        <v>4</v>
      </c>
      <c r="AN129" s="44">
        <f t="shared" si="140"/>
        <v>7.0993408914412207E-2</v>
      </c>
      <c r="AO129" s="44"/>
      <c r="AP129" s="44">
        <v>4</v>
      </c>
      <c r="AQ129" s="45">
        <f t="shared" si="141"/>
        <v>4.492160969685579E-2</v>
      </c>
      <c r="AS129" s="43">
        <v>4</v>
      </c>
      <c r="AT129" s="44">
        <f t="shared" si="142"/>
        <v>2.6444144683506102E-2</v>
      </c>
      <c r="AU129" s="44"/>
      <c r="AV129" s="44">
        <v>4</v>
      </c>
      <c r="AW129" s="45">
        <f t="shared" si="143"/>
        <v>2.5426286553650593E-2</v>
      </c>
    </row>
    <row r="130" spans="3:49" x14ac:dyDescent="0.25">
      <c r="C130" s="43">
        <v>5</v>
      </c>
      <c r="D130" s="44">
        <f t="shared" si="144"/>
        <v>1.8215305480337597E-2</v>
      </c>
      <c r="E130" s="44"/>
      <c r="F130" s="44">
        <v>5</v>
      </c>
      <c r="G130" s="45">
        <f t="shared" si="129"/>
        <v>6.879401112971595E-3</v>
      </c>
      <c r="I130" s="43">
        <v>5</v>
      </c>
      <c r="J130" s="44">
        <f t="shared" si="130"/>
        <v>6.879401112971595E-3</v>
      </c>
      <c r="K130" s="44"/>
      <c r="L130" s="44">
        <v>5</v>
      </c>
      <c r="M130" s="45">
        <f t="shared" si="131"/>
        <v>1.4179675091823123E-2</v>
      </c>
      <c r="O130" s="43">
        <v>5</v>
      </c>
      <c r="P130" s="44">
        <f t="shared" si="132"/>
        <v>1.0727340918933206E-2</v>
      </c>
      <c r="Q130" s="44"/>
      <c r="R130" s="44">
        <v>5</v>
      </c>
      <c r="S130" s="45">
        <f t="shared" si="133"/>
        <v>5.0364118472678663E-3</v>
      </c>
      <c r="U130" s="43">
        <v>5</v>
      </c>
      <c r="V130" s="44">
        <f t="shared" si="134"/>
        <v>4.2526595246618181E-3</v>
      </c>
      <c r="W130" s="44"/>
      <c r="X130" s="44">
        <v>5</v>
      </c>
      <c r="Y130" s="45">
        <f t="shared" si="135"/>
        <v>1.612456486364644E-2</v>
      </c>
      <c r="AA130" s="43">
        <v>5</v>
      </c>
      <c r="AB130" s="44">
        <f t="shared" si="136"/>
        <v>1.1052445391461631E-2</v>
      </c>
      <c r="AC130" s="44"/>
      <c r="AD130" s="44">
        <v>5</v>
      </c>
      <c r="AE130" s="45">
        <f t="shared" si="137"/>
        <v>2.1622199457483979E-2</v>
      </c>
      <c r="AG130" s="43">
        <v>5</v>
      </c>
      <c r="AH130" s="44">
        <f t="shared" si="138"/>
        <v>7.2161575072637076E-3</v>
      </c>
      <c r="AI130" s="44"/>
      <c r="AJ130" s="44">
        <v>5</v>
      </c>
      <c r="AK130" s="45">
        <f t="shared" si="139"/>
        <v>2.9406918897755306E-3</v>
      </c>
      <c r="AM130" s="43">
        <v>5</v>
      </c>
      <c r="AN130" s="44">
        <f t="shared" si="140"/>
        <v>2.5347072165275784E-2</v>
      </c>
      <c r="AO130" s="44"/>
      <c r="AP130" s="44">
        <v>5</v>
      </c>
      <c r="AQ130" s="45">
        <f t="shared" si="141"/>
        <v>1.3228738711169368E-2</v>
      </c>
      <c r="AS130" s="43">
        <v>5</v>
      </c>
      <c r="AT130" s="44">
        <f t="shared" si="142"/>
        <v>6.3831172558182275E-3</v>
      </c>
      <c r="AU130" s="44"/>
      <c r="AV130" s="44">
        <v>5</v>
      </c>
      <c r="AW130" s="45">
        <f t="shared" si="143"/>
        <v>6.0520352525244812E-3</v>
      </c>
    </row>
    <row r="131" spans="3:49" x14ac:dyDescent="0.25">
      <c r="C131" s="43">
        <v>6</v>
      </c>
      <c r="D131" s="44">
        <f t="shared" si="144"/>
        <v>4.9034222130519937E-3</v>
      </c>
      <c r="E131" s="44"/>
      <c r="F131" s="44">
        <v>6</v>
      </c>
      <c r="G131" s="45">
        <f t="shared" si="129"/>
        <v>1.4114739125633054E-3</v>
      </c>
      <c r="I131" s="43">
        <v>6</v>
      </c>
      <c r="J131" s="44">
        <f t="shared" si="130"/>
        <v>1.4114739125633054E-3</v>
      </c>
      <c r="K131" s="44"/>
      <c r="L131" s="44">
        <v>6</v>
      </c>
      <c r="M131" s="45">
        <f t="shared" si="131"/>
        <v>3.5491971552708318E-3</v>
      </c>
      <c r="O131" s="43">
        <v>6</v>
      </c>
      <c r="P131" s="44">
        <f t="shared" si="132"/>
        <v>2.4824250119376309E-3</v>
      </c>
      <c r="Q131" s="44"/>
      <c r="R131" s="44">
        <v>6</v>
      </c>
      <c r="S131" s="45">
        <f t="shared" si="133"/>
        <v>9.522942063102894E-4</v>
      </c>
      <c r="U131" s="43">
        <v>6</v>
      </c>
      <c r="V131" s="44">
        <f t="shared" si="134"/>
        <v>7.6988378863846699E-4</v>
      </c>
      <c r="W131" s="44"/>
      <c r="X131" s="44">
        <v>6</v>
      </c>
      <c r="Y131" s="45">
        <f t="shared" si="135"/>
        <v>4.1883085519782703E-3</v>
      </c>
      <c r="AA131" s="43">
        <v>6</v>
      </c>
      <c r="AB131" s="44">
        <f t="shared" si="136"/>
        <v>2.5789232569326799E-3</v>
      </c>
      <c r="AC131" s="44"/>
      <c r="AD131" s="44">
        <v>6</v>
      </c>
      <c r="AE131" s="45">
        <f t="shared" si="137"/>
        <v>6.1268760597372966E-3</v>
      </c>
      <c r="AG131" s="43">
        <v>6</v>
      </c>
      <c r="AH131" s="44">
        <f t="shared" si="138"/>
        <v>1.49950064169409E-3</v>
      </c>
      <c r="AI131" s="44"/>
      <c r="AJ131" s="44">
        <v>6</v>
      </c>
      <c r="AK131" s="45">
        <f t="shared" si="139"/>
        <v>4.8504879257986119E-4</v>
      </c>
      <c r="AM131" s="43">
        <v>6</v>
      </c>
      <c r="AN131" s="44">
        <f t="shared" si="140"/>
        <v>7.5414755300998995E-3</v>
      </c>
      <c r="AO131" s="44"/>
      <c r="AP131" s="44">
        <v>6</v>
      </c>
      <c r="AQ131" s="45">
        <f t="shared" si="141"/>
        <v>3.2463872263508832E-3</v>
      </c>
      <c r="AS131" s="43">
        <v>6</v>
      </c>
      <c r="AT131" s="44">
        <f t="shared" si="142"/>
        <v>1.2839699925121053E-3</v>
      </c>
      <c r="AU131" s="44"/>
      <c r="AV131" s="44">
        <v>6</v>
      </c>
      <c r="AW131" s="45">
        <f t="shared" si="143"/>
        <v>1.2004351815365789E-3</v>
      </c>
    </row>
    <row r="132" spans="3:49" x14ac:dyDescent="0.25">
      <c r="C132" s="43">
        <v>7</v>
      </c>
      <c r="D132" s="44">
        <f t="shared" si="144"/>
        <v>1.1313978044643542E-3</v>
      </c>
      <c r="E132" s="44"/>
      <c r="F132" s="44">
        <v>7</v>
      </c>
      <c r="G132" s="45">
        <f t="shared" si="129"/>
        <v>2.482265833232269E-4</v>
      </c>
      <c r="I132" s="43">
        <v>7</v>
      </c>
      <c r="J132" s="44">
        <f t="shared" si="130"/>
        <v>2.482265833232269E-4</v>
      </c>
      <c r="K132" s="44"/>
      <c r="L132" s="44">
        <v>7</v>
      </c>
      <c r="M132" s="45">
        <f t="shared" si="131"/>
        <v>7.6146015025488475E-4</v>
      </c>
      <c r="O132" s="43">
        <v>7</v>
      </c>
      <c r="P132" s="44">
        <f t="shared" si="132"/>
        <v>4.9239473920996272E-4</v>
      </c>
      <c r="Q132" s="44"/>
      <c r="R132" s="44">
        <v>7</v>
      </c>
      <c r="S132" s="45">
        <f t="shared" si="133"/>
        <v>1.5433849384499507E-4</v>
      </c>
      <c r="U132" s="43">
        <v>7</v>
      </c>
      <c r="V132" s="44">
        <f t="shared" si="134"/>
        <v>1.1946562136759865E-4</v>
      </c>
      <c r="W132" s="44"/>
      <c r="X132" s="44">
        <v>7</v>
      </c>
      <c r="Y132" s="45">
        <f t="shared" si="135"/>
        <v>9.3248648036158184E-4</v>
      </c>
      <c r="AA132" s="43">
        <v>7</v>
      </c>
      <c r="AB132" s="44">
        <f t="shared" si="136"/>
        <v>5.1578851786717979E-4</v>
      </c>
      <c r="AC132" s="44"/>
      <c r="AD132" s="44">
        <v>7</v>
      </c>
      <c r="AE132" s="45">
        <f t="shared" si="137"/>
        <v>1.4880979942539926E-3</v>
      </c>
      <c r="AG132" s="43">
        <v>7</v>
      </c>
      <c r="AH132" s="44">
        <f t="shared" si="138"/>
        <v>2.6707947770711701E-4</v>
      </c>
      <c r="AI132" s="44"/>
      <c r="AJ132" s="44">
        <v>7</v>
      </c>
      <c r="AK132" s="45">
        <f t="shared" si="139"/>
        <v>6.8576377844333135E-5</v>
      </c>
      <c r="AM132" s="43">
        <v>7</v>
      </c>
      <c r="AN132" s="44">
        <f t="shared" si="140"/>
        <v>1.9232602758191501E-3</v>
      </c>
      <c r="AO132" s="44"/>
      <c r="AP132" s="44">
        <v>7</v>
      </c>
      <c r="AQ132" s="45">
        <f t="shared" si="141"/>
        <v>6.8286588033947488E-4</v>
      </c>
      <c r="AS132" s="43">
        <v>7</v>
      </c>
      <c r="AT132" s="44">
        <f t="shared" si="142"/>
        <v>2.2137579612874515E-4</v>
      </c>
      <c r="AU132" s="44"/>
      <c r="AV132" s="44">
        <v>7</v>
      </c>
      <c r="AW132" s="45">
        <f t="shared" si="143"/>
        <v>2.0409350832652147E-4</v>
      </c>
    </row>
    <row r="133" spans="3:49" ht="15.75" thickBot="1" x14ac:dyDescent="0.3">
      <c r="C133" s="46">
        <v>8</v>
      </c>
      <c r="D133" s="47">
        <f t="shared" si="144"/>
        <v>2.2842278704290325E-4</v>
      </c>
      <c r="E133" s="47"/>
      <c r="F133" s="47">
        <v>8</v>
      </c>
      <c r="G133" s="48">
        <f t="shared" si="129"/>
        <v>3.8197221787026455E-5</v>
      </c>
      <c r="I133" s="46">
        <v>8</v>
      </c>
      <c r="J133" s="47">
        <f t="shared" si="130"/>
        <v>3.8197221787026455E-5</v>
      </c>
      <c r="K133" s="47"/>
      <c r="L133" s="47">
        <v>8</v>
      </c>
      <c r="M133" s="48">
        <f t="shared" si="131"/>
        <v>1.4294609264505701E-4</v>
      </c>
      <c r="O133" s="46">
        <v>8</v>
      </c>
      <c r="P133" s="47">
        <f t="shared" si="132"/>
        <v>8.5459180350367435E-5</v>
      </c>
      <c r="Q133" s="47"/>
      <c r="R133" s="47">
        <v>8</v>
      </c>
      <c r="S133" s="48">
        <f t="shared" si="133"/>
        <v>2.1886959102487209E-5</v>
      </c>
      <c r="U133" s="46">
        <v>8</v>
      </c>
      <c r="V133" s="47">
        <f t="shared" si="134"/>
        <v>1.6220669323013084E-5</v>
      </c>
      <c r="W133" s="47"/>
      <c r="X133" s="47">
        <v>8</v>
      </c>
      <c r="Y133" s="48">
        <f t="shared" si="135"/>
        <v>1.8165797650954383E-4</v>
      </c>
      <c r="AA133" s="46">
        <v>8</v>
      </c>
      <c r="AB133" s="47">
        <f t="shared" si="136"/>
        <v>9.0263667265941407E-5</v>
      </c>
      <c r="AC133" s="47"/>
      <c r="AD133" s="47">
        <v>8</v>
      </c>
      <c r="AE133" s="48">
        <f t="shared" si="137"/>
        <v>3.1625108237018812E-4</v>
      </c>
      <c r="AG133" s="46">
        <v>8</v>
      </c>
      <c r="AH133" s="47">
        <f t="shared" si="138"/>
        <v>4.1623867806587411E-5</v>
      </c>
      <c r="AI133" s="47"/>
      <c r="AJ133" s="47">
        <v>8</v>
      </c>
      <c r="AK133" s="48">
        <f t="shared" si="139"/>
        <v>8.4834344738424047E-6</v>
      </c>
      <c r="AM133" s="46">
        <v>8</v>
      </c>
      <c r="AN133" s="47">
        <f t="shared" si="140"/>
        <v>4.2916851146145469E-4</v>
      </c>
      <c r="AO133" s="47"/>
      <c r="AP133" s="47">
        <v>8</v>
      </c>
      <c r="AQ133" s="48">
        <f t="shared" si="141"/>
        <v>1.2568358478725459E-4</v>
      </c>
      <c r="AS133" s="46">
        <v>8</v>
      </c>
      <c r="AT133" s="47">
        <f t="shared" si="142"/>
        <v>3.3397460978650521E-5</v>
      </c>
      <c r="AU133" s="47"/>
      <c r="AV133" s="47">
        <v>8</v>
      </c>
      <c r="AW133" s="48">
        <f t="shared" si="143"/>
        <v>3.0361814351980278E-5</v>
      </c>
    </row>
    <row r="134" spans="3:49" ht="15.75" thickBot="1" x14ac:dyDescent="0.3">
      <c r="C134" s="49"/>
      <c r="D134" s="50"/>
      <c r="E134" s="50"/>
      <c r="F134" s="50"/>
      <c r="G134" s="51"/>
      <c r="I134" s="49"/>
      <c r="J134" s="50"/>
      <c r="K134" s="50"/>
      <c r="L134" s="50"/>
      <c r="M134" s="51"/>
      <c r="O134" s="49"/>
      <c r="P134" s="50"/>
      <c r="Q134" s="50"/>
      <c r="R134" s="50"/>
      <c r="S134" s="51"/>
      <c r="U134" s="49"/>
      <c r="V134" s="50"/>
      <c r="W134" s="50"/>
      <c r="X134" s="50"/>
      <c r="Y134" s="51"/>
      <c r="AA134" s="49"/>
      <c r="AB134" s="50"/>
      <c r="AC134" s="50"/>
      <c r="AD134" s="50"/>
      <c r="AE134" s="51"/>
      <c r="AG134" s="49"/>
      <c r="AH134" s="50"/>
      <c r="AI134" s="50"/>
      <c r="AJ134" s="50"/>
      <c r="AK134" s="51"/>
      <c r="AM134" s="49"/>
      <c r="AN134" s="50"/>
      <c r="AO134" s="50"/>
      <c r="AP134" s="50"/>
      <c r="AQ134" s="51"/>
      <c r="AS134" s="49"/>
      <c r="AT134" s="50"/>
      <c r="AU134" s="50"/>
      <c r="AV134" s="50"/>
      <c r="AW134" s="51"/>
    </row>
    <row r="135" spans="3:49" x14ac:dyDescent="0.25">
      <c r="C135" s="40" t="s">
        <v>30</v>
      </c>
      <c r="D135" s="42" t="s">
        <v>22</v>
      </c>
      <c r="E135" s="50"/>
      <c r="F135" s="50"/>
      <c r="G135" s="51"/>
      <c r="I135" s="40" t="s">
        <v>127</v>
      </c>
      <c r="J135" s="42" t="s">
        <v>30</v>
      </c>
      <c r="K135" s="50"/>
      <c r="L135" s="50"/>
      <c r="M135" s="51"/>
      <c r="O135" s="40" t="s">
        <v>30</v>
      </c>
      <c r="P135" s="42" t="s">
        <v>16</v>
      </c>
      <c r="Q135" s="50"/>
      <c r="R135" s="50"/>
      <c r="S135" s="51"/>
      <c r="U135" s="40" t="s">
        <v>17</v>
      </c>
      <c r="V135" s="42" t="s">
        <v>30</v>
      </c>
      <c r="W135" s="50"/>
      <c r="X135" s="50"/>
      <c r="Y135" s="51"/>
      <c r="AA135" s="40" t="s">
        <v>15</v>
      </c>
      <c r="AB135" s="42" t="s">
        <v>30</v>
      </c>
      <c r="AC135" s="50"/>
      <c r="AD135" s="50"/>
      <c r="AE135" s="51"/>
      <c r="AG135" s="40" t="s">
        <v>30</v>
      </c>
      <c r="AH135" s="42" t="s">
        <v>23</v>
      </c>
      <c r="AI135" s="50"/>
      <c r="AJ135" s="50"/>
      <c r="AK135" s="51"/>
      <c r="AM135" s="40" t="s">
        <v>30</v>
      </c>
      <c r="AN135" s="42" t="s">
        <v>24</v>
      </c>
      <c r="AO135" s="50"/>
      <c r="AP135" s="50"/>
      <c r="AQ135" s="51"/>
      <c r="AS135" s="40" t="s">
        <v>21</v>
      </c>
      <c r="AT135" s="42" t="s">
        <v>30</v>
      </c>
      <c r="AU135" s="50"/>
      <c r="AV135" s="50"/>
      <c r="AW135" s="51"/>
    </row>
    <row r="136" spans="3:49" x14ac:dyDescent="0.25">
      <c r="C136" s="43">
        <f>D126*SUM($G$125,G125)</f>
        <v>0.1875667632020554</v>
      </c>
      <c r="D136" s="45">
        <f>G126*SUM($D$125,D125)</f>
        <v>0.14296024251852565</v>
      </c>
      <c r="E136" s="50"/>
      <c r="F136" s="50"/>
      <c r="G136" s="51"/>
      <c r="I136" s="43">
        <f>J126*SUM($M$125,M125)</f>
        <v>0.16011795225858372</v>
      </c>
      <c r="J136" s="45">
        <f>M126*SUM($J$125,J125)</f>
        <v>0.19533571157888605</v>
      </c>
      <c r="K136" s="50"/>
      <c r="L136" s="50"/>
      <c r="M136" s="51"/>
      <c r="O136" s="43">
        <f>P126*SUM($S$125,S125)</f>
        <v>0.22277107766290138</v>
      </c>
      <c r="P136" s="45">
        <f>S126*SUM($P$125,P125)</f>
        <v>0.18202232422796405</v>
      </c>
      <c r="Q136" s="50"/>
      <c r="R136" s="50"/>
      <c r="S136" s="51"/>
      <c r="U136" s="43">
        <f>V126*SUM($U$125,Y125)</f>
        <v>7.7150418602388457E-2</v>
      </c>
      <c r="V136" s="45">
        <f>Y126*SUM($V$125,V125)</f>
        <v>0.22138815772859294</v>
      </c>
      <c r="W136" s="50"/>
      <c r="X136" s="50"/>
      <c r="Y136" s="51"/>
      <c r="AA136" s="43">
        <f>AB126*SUM($AE$125,AE125)</f>
        <v>0.12611687138627548</v>
      </c>
      <c r="AB136" s="45">
        <f>AE126*SUM($AB$125,AB125)</f>
        <v>0.1531554210238128</v>
      </c>
      <c r="AC136" s="50"/>
      <c r="AD136" s="50"/>
      <c r="AE136" s="51"/>
      <c r="AG136" s="43">
        <f>AH126*SUM($AK$125,AK125)</f>
        <v>0.26640638785160958</v>
      </c>
      <c r="AH136" s="45">
        <f>AK126*SUM($AH$125,AH125)</f>
        <v>0.21146567655224557</v>
      </c>
      <c r="AI136" s="50"/>
      <c r="AJ136" s="50"/>
      <c r="AK136" s="51"/>
      <c r="AM136" s="43">
        <f>AN126*SUM($AQ$125,AQ125)</f>
        <v>0.13738963279514932</v>
      </c>
      <c r="AN136" s="45">
        <f>AQ126*SUM($AN$125,AN125)</f>
        <v>0.11332019683221312</v>
      </c>
      <c r="AO136" s="50"/>
      <c r="AP136" s="50"/>
      <c r="AQ136" s="51"/>
      <c r="AS136" s="43">
        <f>AT126*SUM($AW$125,AW125)</f>
        <v>0.21962965014863794</v>
      </c>
      <c r="AT136" s="45">
        <f>AW126*SUM($AT$125,AT125)</f>
        <v>0.21657393327700475</v>
      </c>
      <c r="AU136" s="50"/>
      <c r="AV136" s="50"/>
      <c r="AW136" s="51"/>
    </row>
    <row r="137" spans="3:49" x14ac:dyDescent="0.25">
      <c r="C137" s="43">
        <f>D127*SUM($G$125,G126)</f>
        <v>0.16897328734686035</v>
      </c>
      <c r="D137" s="45">
        <f>G127*SUM($D$125,D126)</f>
        <v>0.11506046273623553</v>
      </c>
      <c r="E137" s="50"/>
      <c r="F137" s="50"/>
      <c r="G137" s="51"/>
      <c r="I137" s="43">
        <f t="shared" ref="I137:I144" si="145">J127*SUM($M$125,M126)</f>
        <v>0.1232843347694</v>
      </c>
      <c r="J137" s="45">
        <f t="shared" ref="J137:J144" si="146">M127*SUM($J$125,J126)</f>
        <v>0.16362318125129152</v>
      </c>
      <c r="K137" s="50"/>
      <c r="L137" s="50"/>
      <c r="M137" s="51"/>
      <c r="O137" s="43">
        <f t="shared" ref="O137:O144" si="147">P127*SUM($S$125,S126)</f>
        <v>0.16505493040549474</v>
      </c>
      <c r="P137" s="45">
        <f t="shared" ref="P137:P144" si="148">S127*SUM($P$125,P126)</f>
        <v>0.1233062005831731</v>
      </c>
      <c r="Q137" s="50"/>
      <c r="R137" s="50"/>
      <c r="S137" s="51"/>
      <c r="U137" s="43">
        <f t="shared" ref="U137:U144" si="149">V127*SUM($U$125,Y126)</f>
        <v>6.5301930137485836E-2</v>
      </c>
      <c r="V137" s="45">
        <f t="shared" ref="V137:V144" si="150">Y127*SUM($V$125,V126)</f>
        <v>0.17995146314578622</v>
      </c>
      <c r="W137" s="50"/>
      <c r="X137" s="50"/>
      <c r="Y137" s="51"/>
      <c r="AA137" s="43">
        <f t="shared" ref="AA137:AA144" si="151">AB127*SUM($AE$125,AE126)</f>
        <v>0.1191885173231181</v>
      </c>
      <c r="AB137" s="45">
        <f t="shared" ref="AB137:AB144" si="152">AE127*SUM($AB$125,AB126)</f>
        <v>0.156234160894128</v>
      </c>
      <c r="AC137" s="50"/>
      <c r="AD137" s="50"/>
      <c r="AE137" s="51"/>
      <c r="AG137" s="43">
        <f t="shared" ref="AG137:AG144" si="153">AH127*SUM($AK$125,AK126)</f>
        <v>0.16521747464507033</v>
      </c>
      <c r="AH137" s="45">
        <f t="shared" ref="AH137:AH144" si="154">AK127*SUM($AH$125,AH126)</f>
        <v>0.11755165562186763</v>
      </c>
      <c r="AI137" s="50"/>
      <c r="AJ137" s="50"/>
      <c r="AK137" s="51"/>
      <c r="AM137" s="43">
        <f t="shared" ref="AM137:AM144" si="155">AN127*SUM($AQ$125,AQ126)</f>
        <v>0.15159917691191691</v>
      </c>
      <c r="AN137" s="45">
        <f t="shared" ref="AN137:AN143" si="156">AQ127*SUM($AN$125,AN126)</f>
        <v>0.11618024700145411</v>
      </c>
      <c r="AO137" s="50"/>
      <c r="AP137" s="50"/>
      <c r="AQ137" s="51"/>
      <c r="AS137" s="43">
        <f t="shared" ref="AS137:AS144" si="157">AT127*SUM($AW$125,AW126)</f>
        <v>0.14513460519466728</v>
      </c>
      <c r="AT137" s="45">
        <f t="shared" ref="AT137:AT144" si="158">AW127*SUM($AT$125,AT126)</f>
        <v>0.14220617836528812</v>
      </c>
      <c r="AU137" s="50"/>
      <c r="AV137" s="50"/>
      <c r="AW137" s="51"/>
    </row>
    <row r="138" spans="3:49" x14ac:dyDescent="0.25">
      <c r="C138" s="43">
        <f t="shared" ref="C138:C143" si="159">D128*SUM($G$125,G127)</f>
        <v>7.1673073890103439E-2</v>
      </c>
      <c r="D138" s="45">
        <f t="shared" ref="D138:D143" si="160">G128*SUM($D$125,D127)</f>
        <v>4.1603675405408734E-2</v>
      </c>
      <c r="E138" s="50"/>
      <c r="F138" s="50"/>
      <c r="G138" s="51"/>
      <c r="I138" s="43">
        <f t="shared" si="145"/>
        <v>4.3024876100820841E-2</v>
      </c>
      <c r="J138" s="45">
        <f t="shared" si="146"/>
        <v>6.4533292519351984E-2</v>
      </c>
      <c r="K138" s="50"/>
      <c r="L138" s="50"/>
      <c r="M138" s="51"/>
      <c r="O138" s="43">
        <f t="shared" si="147"/>
        <v>5.8820293176217092E-2</v>
      </c>
      <c r="P138" s="45">
        <f t="shared" si="148"/>
        <v>3.8341520313079865E-2</v>
      </c>
      <c r="Q138" s="50"/>
      <c r="R138" s="50"/>
      <c r="S138" s="51"/>
      <c r="U138" s="43">
        <f t="shared" si="149"/>
        <v>1.8424363543889943E-2</v>
      </c>
      <c r="V138" s="45">
        <f t="shared" si="150"/>
        <v>7.1245165538222757E-2</v>
      </c>
      <c r="W138" s="50"/>
      <c r="X138" s="50"/>
      <c r="Y138" s="51"/>
      <c r="AA138" s="43">
        <f t="shared" si="151"/>
        <v>5.0371224496038758E-2</v>
      </c>
      <c r="AB138" s="45">
        <f t="shared" si="152"/>
        <v>7.3046681858856391E-2</v>
      </c>
      <c r="AC138" s="50"/>
      <c r="AD138" s="50"/>
      <c r="AE138" s="51"/>
      <c r="AG138" s="43">
        <f t="shared" si="153"/>
        <v>5.1410364307805149E-2</v>
      </c>
      <c r="AH138" s="45">
        <f t="shared" si="154"/>
        <v>3.067456726988791E-2</v>
      </c>
      <c r="AI138" s="50"/>
      <c r="AJ138" s="50"/>
      <c r="AK138" s="51"/>
      <c r="AM138" s="43">
        <f t="shared" si="155"/>
        <v>7.6038513232628585E-2</v>
      </c>
      <c r="AN138" s="45">
        <f t="shared" si="156"/>
        <v>5.3096361280283867E-2</v>
      </c>
      <c r="AO138" s="50"/>
      <c r="AP138" s="50"/>
      <c r="AQ138" s="51"/>
      <c r="AS138" s="43">
        <f t="shared" si="157"/>
        <v>4.5539825433080917E-2</v>
      </c>
      <c r="AT138" s="45">
        <f t="shared" si="158"/>
        <v>4.4179800919077201E-2</v>
      </c>
      <c r="AU138" s="50"/>
      <c r="AV138" s="50"/>
      <c r="AW138" s="51"/>
    </row>
    <row r="139" spans="3:49" x14ac:dyDescent="0.25">
      <c r="C139" s="43">
        <f t="shared" si="159"/>
        <v>2.1584298851561445E-2</v>
      </c>
      <c r="D139" s="45">
        <f t="shared" si="160"/>
        <v>9.4583959845408513E-3</v>
      </c>
      <c r="E139" s="50"/>
      <c r="F139" s="50"/>
      <c r="G139" s="51"/>
      <c r="I139" s="43">
        <f t="shared" si="145"/>
        <v>9.7365620515485751E-3</v>
      </c>
      <c r="J139" s="45">
        <f t="shared" si="146"/>
        <v>1.8070357818540508E-2</v>
      </c>
      <c r="K139" s="50"/>
      <c r="L139" s="50"/>
      <c r="M139" s="51"/>
      <c r="O139" s="43">
        <f t="shared" si="147"/>
        <v>1.544617563210921E-2</v>
      </c>
      <c r="P139" s="45">
        <f t="shared" si="148"/>
        <v>8.0074112703599088E-3</v>
      </c>
      <c r="Q139" s="50"/>
      <c r="R139" s="50"/>
      <c r="S139" s="51"/>
      <c r="U139" s="43">
        <f t="shared" si="149"/>
        <v>2.5991358240310199E-3</v>
      </c>
      <c r="V139" s="45">
        <f t="shared" si="150"/>
        <v>2.1188175983721167E-2</v>
      </c>
      <c r="W139" s="50"/>
      <c r="X139" s="50"/>
      <c r="Y139" s="51"/>
      <c r="AA139" s="43">
        <f t="shared" si="151"/>
        <v>1.3115198191486002E-2</v>
      </c>
      <c r="AB139" s="45">
        <f t="shared" si="152"/>
        <v>2.28520164695321E-2</v>
      </c>
      <c r="AC139" s="50"/>
      <c r="AD139" s="50"/>
      <c r="AE139" s="51"/>
      <c r="AG139" s="43">
        <f t="shared" si="153"/>
        <v>1.2494459249540565E-2</v>
      </c>
      <c r="AH139" s="45">
        <f t="shared" si="154"/>
        <v>5.6496990129017112E-3</v>
      </c>
      <c r="AI139" s="50"/>
      <c r="AJ139" s="50"/>
      <c r="AK139" s="51"/>
      <c r="AM139" s="43">
        <f t="shared" si="155"/>
        <v>2.4947296993177298E-2</v>
      </c>
      <c r="AN139" s="45">
        <f t="shared" si="156"/>
        <v>1.4682271146073416E-2</v>
      </c>
      <c r="AO139" s="50"/>
      <c r="AP139" s="50"/>
      <c r="AQ139" s="51"/>
      <c r="AS139" s="43">
        <f t="shared" si="157"/>
        <v>1.0303827611894656E-2</v>
      </c>
      <c r="AT139" s="45">
        <f t="shared" si="158"/>
        <v>9.8339785090075862E-3</v>
      </c>
      <c r="AU139" s="50"/>
      <c r="AV139" s="50"/>
      <c r="AW139" s="51"/>
    </row>
    <row r="140" spans="3:49" x14ac:dyDescent="0.25">
      <c r="C140" s="43">
        <f t="shared" si="159"/>
        <v>5.8276045314428438E-3</v>
      </c>
      <c r="D140" s="45">
        <f t="shared" si="160"/>
        <v>1.7559580247144119E-3</v>
      </c>
      <c r="E140" s="50"/>
      <c r="F140" s="50"/>
      <c r="G140" s="51"/>
      <c r="I140" s="43">
        <f t="shared" si="145"/>
        <v>1.8569924280694254E-3</v>
      </c>
      <c r="J140" s="45">
        <f t="shared" si="146"/>
        <v>4.5364893226025734E-3</v>
      </c>
      <c r="K140" s="50"/>
      <c r="L140" s="50"/>
      <c r="M140" s="51"/>
      <c r="O140" s="43">
        <f t="shared" si="147"/>
        <v>3.6878717336226354E-3</v>
      </c>
      <c r="P140" s="45">
        <f t="shared" si="148"/>
        <v>1.4509289034596873E-3</v>
      </c>
      <c r="Q140" s="50"/>
      <c r="R140" s="50"/>
      <c r="S140" s="51"/>
      <c r="U140" s="43">
        <f t="shared" si="149"/>
        <v>2.1999697354001892E-4</v>
      </c>
      <c r="V140" s="45">
        <f t="shared" si="150"/>
        <v>5.7575509521464131E-3</v>
      </c>
      <c r="W140" s="50"/>
      <c r="X140" s="50"/>
      <c r="Y140" s="51"/>
      <c r="AA140" s="43">
        <f t="shared" si="151"/>
        <v>2.7215809992517936E-3</v>
      </c>
      <c r="AB140" s="45">
        <f t="shared" si="152"/>
        <v>6.1853998796598929E-3</v>
      </c>
      <c r="AC140" s="50"/>
      <c r="AD140" s="50"/>
      <c r="AE140" s="51"/>
      <c r="AG140" s="43">
        <f t="shared" si="153"/>
        <v>2.7894715549947199E-3</v>
      </c>
      <c r="AH140" s="45">
        <f t="shared" si="154"/>
        <v>9.3033538852729716E-4</v>
      </c>
      <c r="AI140" s="50"/>
      <c r="AJ140" s="50"/>
      <c r="AK140" s="51"/>
      <c r="AM140" s="43">
        <f t="shared" si="155"/>
        <v>6.9524545050899458E-3</v>
      </c>
      <c r="AN140" s="45">
        <f t="shared" si="156"/>
        <v>3.1585176259078546E-3</v>
      </c>
      <c r="AO140" s="50"/>
      <c r="AP140" s="50"/>
      <c r="AQ140" s="51"/>
      <c r="AS140" s="43">
        <f t="shared" si="157"/>
        <v>2.103957861514317E-3</v>
      </c>
      <c r="AT140" s="45">
        <f t="shared" si="158"/>
        <v>1.9703344592554733E-3</v>
      </c>
      <c r="AU140" s="50"/>
      <c r="AV140" s="50"/>
      <c r="AW140" s="51"/>
    </row>
    <row r="141" spans="3:49" x14ac:dyDescent="0.25">
      <c r="C141" s="43">
        <f t="shared" si="159"/>
        <v>1.4654714247368166E-3</v>
      </c>
      <c r="D141" s="45">
        <f t="shared" si="160"/>
        <v>3.0639604178090731E-4</v>
      </c>
      <c r="E141" s="50"/>
      <c r="F141" s="50"/>
      <c r="G141" s="51"/>
      <c r="I141" s="43">
        <f t="shared" si="145"/>
        <v>3.3438699880157519E-4</v>
      </c>
      <c r="J141" s="45">
        <f t="shared" si="146"/>
        <v>1.0607381509921488E-3</v>
      </c>
      <c r="K141" s="50"/>
      <c r="L141" s="50"/>
      <c r="M141" s="51"/>
      <c r="O141" s="43">
        <f t="shared" si="147"/>
        <v>8.1081485582441837E-4</v>
      </c>
      <c r="P141" s="45">
        <f t="shared" si="148"/>
        <v>2.47772644519218E-4</v>
      </c>
      <c r="Q141" s="50"/>
      <c r="R141" s="50"/>
      <c r="S141" s="51"/>
      <c r="U141" s="43">
        <f t="shared" si="149"/>
        <v>1.2414041087370827E-5</v>
      </c>
      <c r="V141" s="45">
        <f t="shared" si="150"/>
        <v>1.4313298658878606E-3</v>
      </c>
      <c r="W141" s="50"/>
      <c r="X141" s="50"/>
      <c r="Y141" s="51"/>
      <c r="AA141" s="43">
        <f t="shared" si="151"/>
        <v>5.2681214997738217E-4</v>
      </c>
      <c r="AB141" s="45">
        <f t="shared" si="152"/>
        <v>1.5785701416158042E-3</v>
      </c>
      <c r="AC141" s="50"/>
      <c r="AD141" s="50"/>
      <c r="AE141" s="51"/>
      <c r="AG141" s="43">
        <f t="shared" si="153"/>
        <v>5.6177708499794386E-4</v>
      </c>
      <c r="AH141" s="45">
        <f t="shared" si="154"/>
        <v>1.429163644096457E-4</v>
      </c>
      <c r="AI141" s="50"/>
      <c r="AJ141" s="50"/>
      <c r="AK141" s="51"/>
      <c r="AM141" s="43">
        <f t="shared" si="155"/>
        <v>1.8295421213677843E-3</v>
      </c>
      <c r="AN141" s="45">
        <f t="shared" si="156"/>
        <v>6.2692761225024388E-4</v>
      </c>
      <c r="AO141" s="50"/>
      <c r="AP141" s="50"/>
      <c r="AQ141" s="51"/>
      <c r="AS141" s="43">
        <f t="shared" si="157"/>
        <v>3.9833712988628317E-4</v>
      </c>
      <c r="AT141" s="45">
        <f t="shared" si="158"/>
        <v>3.6673843129304319E-4</v>
      </c>
      <c r="AU141" s="50"/>
      <c r="AV141" s="50"/>
      <c r="AW141" s="51"/>
    </row>
    <row r="142" spans="3:49" x14ac:dyDescent="0.25">
      <c r="C142" s="43">
        <f t="shared" si="159"/>
        <v>3.319511448297441E-4</v>
      </c>
      <c r="D142" s="45">
        <f t="shared" si="160"/>
        <v>5.0579482456279217E-5</v>
      </c>
      <c r="E142" s="50"/>
      <c r="F142" s="50"/>
      <c r="G142" s="51"/>
      <c r="I142" s="43">
        <f t="shared" si="145"/>
        <v>5.616766305494475E-5</v>
      </c>
      <c r="J142" s="45">
        <f t="shared" si="146"/>
        <v>2.2341175457646175E-4</v>
      </c>
      <c r="K142" s="50"/>
      <c r="L142" s="50"/>
      <c r="M142" s="51"/>
      <c r="O142" s="43">
        <f t="shared" si="147"/>
        <v>1.5881600279972003E-4</v>
      </c>
      <c r="P142" s="45">
        <f t="shared" si="148"/>
        <v>3.8884049301403789E-5</v>
      </c>
      <c r="Q142" s="50"/>
      <c r="R142" s="50"/>
      <c r="S142" s="51"/>
      <c r="U142" s="43">
        <f t="shared" si="149"/>
        <v>5.0035888364131145E-7</v>
      </c>
      <c r="V142" s="45">
        <f t="shared" si="150"/>
        <v>3.154241404860242E-4</v>
      </c>
      <c r="W142" s="50"/>
      <c r="X142" s="50"/>
      <c r="Y142" s="51"/>
      <c r="AA142" s="43">
        <f t="shared" si="151"/>
        <v>9.7370909935514129E-5</v>
      </c>
      <c r="AB142" s="45">
        <f t="shared" si="152"/>
        <v>3.707942867888259E-4</v>
      </c>
      <c r="AC142" s="50"/>
      <c r="AD142" s="50"/>
      <c r="AE142" s="51"/>
      <c r="AG142" s="43">
        <f t="shared" si="153"/>
        <v>9.9403545417632808E-5</v>
      </c>
      <c r="AH142" s="45">
        <f t="shared" si="154"/>
        <v>1.9813540882036857E-5</v>
      </c>
      <c r="AI142" s="50"/>
      <c r="AJ142" s="50"/>
      <c r="AK142" s="51"/>
      <c r="AM142" s="43">
        <f t="shared" si="155"/>
        <v>4.473792225897649E-4</v>
      </c>
      <c r="AN142" s="45">
        <f t="shared" si="156"/>
        <v>1.1971313463205584E-4</v>
      </c>
      <c r="AO142" s="50"/>
      <c r="AP142" s="50"/>
      <c r="AQ142" s="51"/>
      <c r="AS142" s="43">
        <f t="shared" si="157"/>
        <v>6.7605303506980657E-5</v>
      </c>
      <c r="AT142" s="45">
        <f t="shared" si="158"/>
        <v>6.1310796195223027E-5</v>
      </c>
      <c r="AU142" s="50"/>
      <c r="AV142" s="50"/>
      <c r="AW142" s="51"/>
    </row>
    <row r="143" spans="3:49" ht="15.75" thickBot="1" x14ac:dyDescent="0.3">
      <c r="C143" s="43">
        <f t="shared" si="159"/>
        <v>6.6753337482021064E-5</v>
      </c>
      <c r="D143" s="45">
        <f t="shared" si="160"/>
        <v>7.6391133698339344E-6</v>
      </c>
      <c r="E143" s="50"/>
      <c r="F143" s="50"/>
      <c r="G143" s="51"/>
      <c r="I143" s="43">
        <f t="shared" si="145"/>
        <v>8.5366222368109497E-6</v>
      </c>
      <c r="J143" s="45">
        <f t="shared" si="146"/>
        <v>4.1773979240869261E-5</v>
      </c>
      <c r="K143" s="50"/>
      <c r="L143" s="50"/>
      <c r="M143" s="51"/>
      <c r="O143" s="43">
        <f t="shared" si="147"/>
        <v>2.7495638458194293E-5</v>
      </c>
      <c r="P143" s="45">
        <f t="shared" si="148"/>
        <v>5.4706460643784196E-6</v>
      </c>
      <c r="Q143" s="50"/>
      <c r="R143" s="50"/>
      <c r="S143" s="51"/>
      <c r="U143" s="43">
        <f t="shared" si="149"/>
        <v>1.5125554846125553E-8</v>
      </c>
      <c r="V143" s="45">
        <f t="shared" si="150"/>
        <v>6.1329719655850532E-5</v>
      </c>
      <c r="W143" s="50"/>
      <c r="X143" s="50"/>
      <c r="Y143" s="51"/>
      <c r="AA143" s="43">
        <f t="shared" si="151"/>
        <v>1.662132385530076E-5</v>
      </c>
      <c r="AB143" s="45">
        <f t="shared" si="152"/>
        <v>7.8148856981323183E-5</v>
      </c>
      <c r="AC143" s="50"/>
      <c r="AD143" s="50"/>
      <c r="AE143" s="51"/>
      <c r="AG143" s="43">
        <f t="shared" si="153"/>
        <v>1.5474532881481777E-5</v>
      </c>
      <c r="AH143" s="45">
        <f t="shared" si="154"/>
        <v>2.4406348620168225E-6</v>
      </c>
      <c r="AI143" s="50"/>
      <c r="AJ143" s="50"/>
      <c r="AK143" s="51"/>
      <c r="AM143" s="43">
        <f t="shared" si="155"/>
        <v>9.8730858135556848E-5</v>
      </c>
      <c r="AN143" s="45">
        <f t="shared" si="156"/>
        <v>2.1327456566942111E-5</v>
      </c>
      <c r="AO143" s="50"/>
      <c r="AP143" s="50"/>
      <c r="AQ143" s="51"/>
      <c r="AS143" s="43">
        <f t="shared" si="157"/>
        <v>1.0165877133367825E-5</v>
      </c>
      <c r="AT143" s="45">
        <f t="shared" si="158"/>
        <v>9.0885913205823296E-6</v>
      </c>
      <c r="AU143" s="50"/>
      <c r="AV143" s="50"/>
      <c r="AW143" s="51"/>
    </row>
    <row r="144" spans="3:49" ht="15.75" thickBot="1" x14ac:dyDescent="0.3">
      <c r="C144" s="46">
        <f>D134*SUM($G$125,G133)</f>
        <v>0</v>
      </c>
      <c r="D144" s="48">
        <f>G134*SUM($D$125,D133)</f>
        <v>0</v>
      </c>
      <c r="E144" s="52"/>
      <c r="F144" s="52"/>
      <c r="G144" s="53"/>
      <c r="I144" s="46">
        <f t="shared" si="145"/>
        <v>0</v>
      </c>
      <c r="J144" s="48">
        <f t="shared" si="146"/>
        <v>0</v>
      </c>
      <c r="K144" s="52"/>
      <c r="L144" s="52"/>
      <c r="M144" s="53"/>
      <c r="O144" s="46">
        <f t="shared" si="147"/>
        <v>0</v>
      </c>
      <c r="P144" s="48">
        <f t="shared" si="148"/>
        <v>0</v>
      </c>
      <c r="Q144" s="52"/>
      <c r="R144" s="52"/>
      <c r="S144" s="53"/>
      <c r="U144" s="46">
        <f t="shared" si="149"/>
        <v>0</v>
      </c>
      <c r="V144" s="48">
        <f t="shared" si="150"/>
        <v>0</v>
      </c>
      <c r="W144" s="52"/>
      <c r="X144" s="52"/>
      <c r="Y144" s="53"/>
      <c r="AA144" s="46">
        <f t="shared" si="151"/>
        <v>0</v>
      </c>
      <c r="AB144" s="54">
        <f t="shared" si="152"/>
        <v>0</v>
      </c>
      <c r="AC144" s="52"/>
      <c r="AD144" s="52"/>
      <c r="AE144" s="53"/>
      <c r="AG144" s="46">
        <f t="shared" si="153"/>
        <v>0</v>
      </c>
      <c r="AH144" s="48">
        <f t="shared" si="154"/>
        <v>0</v>
      </c>
      <c r="AI144" s="52"/>
      <c r="AJ144" s="52"/>
      <c r="AK144" s="53"/>
      <c r="AM144" s="46">
        <f t="shared" si="155"/>
        <v>0</v>
      </c>
      <c r="AN144" s="48">
        <f>AQ134*SUM($AN$125,AN133)</f>
        <v>0</v>
      </c>
      <c r="AO144" s="52"/>
      <c r="AP144" s="52"/>
      <c r="AQ144" s="53"/>
      <c r="AS144" s="46">
        <f t="shared" si="157"/>
        <v>0</v>
      </c>
      <c r="AT144" s="48">
        <f t="shared" si="158"/>
        <v>0</v>
      </c>
      <c r="AU144" s="52"/>
      <c r="AV144" s="52"/>
      <c r="AW144" s="5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EA5D-6134-436D-AB36-221CFF69E571}">
  <dimension ref="A1:G21"/>
  <sheetViews>
    <sheetView workbookViewId="0">
      <selection sqref="A1:G21"/>
    </sheetView>
  </sheetViews>
  <sheetFormatPr defaultRowHeight="15" x14ac:dyDescent="0.25"/>
  <cols>
    <col min="1" max="1" width="11.7109375" customWidth="1"/>
    <col min="2" max="2" width="14.140625" customWidth="1"/>
    <col min="3" max="3" width="31" customWidth="1"/>
    <col min="5" max="5" width="18.140625" customWidth="1"/>
    <col min="6" max="6" width="13.28515625" customWidth="1"/>
    <col min="7" max="7" width="15.42578125" customWidth="1"/>
  </cols>
  <sheetData>
    <row r="1" spans="1:7" x14ac:dyDescent="0.25">
      <c r="A1" s="55" t="s">
        <v>131</v>
      </c>
      <c r="B1" s="55" t="s">
        <v>132</v>
      </c>
      <c r="C1" s="55" t="s">
        <v>4</v>
      </c>
      <c r="D1" s="55" t="s">
        <v>133</v>
      </c>
      <c r="E1" s="55" t="s">
        <v>134</v>
      </c>
      <c r="F1" s="55" t="s">
        <v>135</v>
      </c>
      <c r="G1" s="55" t="s">
        <v>136</v>
      </c>
    </row>
    <row r="2" spans="1:7" x14ac:dyDescent="0.25">
      <c r="A2" s="56" t="s">
        <v>137</v>
      </c>
      <c r="B2" s="56">
        <v>75</v>
      </c>
      <c r="C2" s="56" t="s">
        <v>138</v>
      </c>
      <c r="D2" s="57">
        <v>0.49</v>
      </c>
      <c r="E2" s="57">
        <v>0.49</v>
      </c>
      <c r="F2" s="57">
        <v>0.01</v>
      </c>
      <c r="G2" s="57"/>
    </row>
    <row r="3" spans="1:7" x14ac:dyDescent="0.25">
      <c r="A3" s="56" t="s">
        <v>139</v>
      </c>
      <c r="B3" s="56">
        <v>69</v>
      </c>
      <c r="C3" s="56" t="s">
        <v>140</v>
      </c>
      <c r="D3" s="57">
        <v>0.19</v>
      </c>
      <c r="E3" s="57">
        <v>0.7</v>
      </c>
      <c r="F3" s="57">
        <v>0.05</v>
      </c>
      <c r="G3" s="57"/>
    </row>
    <row r="4" spans="1:7" x14ac:dyDescent="0.25">
      <c r="A4" s="56" t="s">
        <v>141</v>
      </c>
      <c r="B4" s="56">
        <v>69</v>
      </c>
      <c r="C4" s="56" t="s">
        <v>142</v>
      </c>
      <c r="D4" s="57">
        <v>0.22</v>
      </c>
      <c r="E4" s="57">
        <v>0.65</v>
      </c>
      <c r="F4" s="57">
        <v>0.03</v>
      </c>
      <c r="G4" s="57"/>
    </row>
    <row r="5" spans="1:7" x14ac:dyDescent="0.25">
      <c r="A5" s="56" t="s">
        <v>143</v>
      </c>
      <c r="B5" s="56">
        <v>63</v>
      </c>
      <c r="C5" s="56" t="s">
        <v>144</v>
      </c>
      <c r="D5" s="57">
        <v>0.04</v>
      </c>
      <c r="E5" s="57">
        <v>0.62</v>
      </c>
      <c r="F5" s="57">
        <v>0.15</v>
      </c>
      <c r="G5" s="57"/>
    </row>
    <row r="6" spans="1:7" x14ac:dyDescent="0.25">
      <c r="A6" s="56" t="s">
        <v>145</v>
      </c>
      <c r="B6" s="56">
        <v>62</v>
      </c>
      <c r="C6" s="56" t="s">
        <v>146</v>
      </c>
      <c r="D6" s="57">
        <v>0.03</v>
      </c>
      <c r="E6" s="57">
        <v>0.55000000000000004</v>
      </c>
      <c r="F6" s="57">
        <v>0.24</v>
      </c>
      <c r="G6" s="57"/>
    </row>
    <row r="7" spans="1:7" x14ac:dyDescent="0.25">
      <c r="A7" s="56" t="s">
        <v>147</v>
      </c>
      <c r="B7" s="56">
        <v>61</v>
      </c>
      <c r="C7" s="56" t="s">
        <v>148</v>
      </c>
      <c r="D7" s="57">
        <v>0.02</v>
      </c>
      <c r="E7" s="57">
        <v>0.43</v>
      </c>
      <c r="F7" s="57">
        <v>0.26</v>
      </c>
      <c r="G7" s="57"/>
    </row>
    <row r="8" spans="1:7" x14ac:dyDescent="0.25">
      <c r="A8" s="56" t="s">
        <v>149</v>
      </c>
      <c r="B8" s="56">
        <v>59</v>
      </c>
      <c r="C8" s="56" t="s">
        <v>150</v>
      </c>
      <c r="D8" s="57"/>
      <c r="E8" s="57">
        <v>0.41</v>
      </c>
      <c r="F8" s="57">
        <v>0.39</v>
      </c>
      <c r="G8" s="57"/>
    </row>
    <row r="9" spans="1:7" x14ac:dyDescent="0.25">
      <c r="A9" s="56" t="s">
        <v>151</v>
      </c>
      <c r="B9" s="56">
        <v>58</v>
      </c>
      <c r="C9" s="56" t="s">
        <v>152</v>
      </c>
      <c r="D9" s="57">
        <v>0.01</v>
      </c>
      <c r="E9" s="57">
        <v>0.35</v>
      </c>
      <c r="F9" s="57">
        <v>0.42</v>
      </c>
      <c r="G9" s="57"/>
    </row>
    <row r="10" spans="1:7" x14ac:dyDescent="0.25">
      <c r="A10" s="56" t="s">
        <v>153</v>
      </c>
      <c r="B10" s="56">
        <v>56</v>
      </c>
      <c r="C10" s="56" t="s">
        <v>154</v>
      </c>
      <c r="D10" s="57"/>
      <c r="E10" s="57">
        <v>0.32</v>
      </c>
      <c r="F10" s="57">
        <v>0.46</v>
      </c>
      <c r="G10" s="57"/>
    </row>
    <row r="11" spans="1:7" x14ac:dyDescent="0.25">
      <c r="A11" s="56" t="s">
        <v>155</v>
      </c>
      <c r="B11" s="56">
        <v>56</v>
      </c>
      <c r="C11" s="56" t="s">
        <v>156</v>
      </c>
      <c r="D11" s="57">
        <v>0.01</v>
      </c>
      <c r="E11" s="57">
        <v>0.24</v>
      </c>
      <c r="F11" s="57">
        <v>0.5</v>
      </c>
      <c r="G11" s="57">
        <v>0.01</v>
      </c>
    </row>
    <row r="12" spans="1:7" x14ac:dyDescent="0.25">
      <c r="A12" s="56" t="s">
        <v>157</v>
      </c>
      <c r="B12" s="56">
        <v>55</v>
      </c>
      <c r="C12" s="56" t="s">
        <v>158</v>
      </c>
      <c r="D12" s="57">
        <v>0.01</v>
      </c>
      <c r="E12" s="57">
        <v>0.09</v>
      </c>
      <c r="F12" s="57">
        <v>0.64</v>
      </c>
      <c r="G12" s="57"/>
    </row>
    <row r="13" spans="1:7" x14ac:dyDescent="0.25">
      <c r="A13" s="56" t="s">
        <v>159</v>
      </c>
      <c r="B13" s="56">
        <v>52</v>
      </c>
      <c r="C13" s="56" t="s">
        <v>160</v>
      </c>
      <c r="D13" s="57"/>
      <c r="E13" s="57">
        <v>7.0000000000000007E-2</v>
      </c>
      <c r="F13" s="57">
        <v>0.74</v>
      </c>
      <c r="G13" s="57">
        <v>0.02</v>
      </c>
    </row>
    <row r="14" spans="1:7" x14ac:dyDescent="0.25">
      <c r="A14" s="56" t="s">
        <v>161</v>
      </c>
      <c r="B14" s="56">
        <v>48</v>
      </c>
      <c r="C14" s="56" t="s">
        <v>162</v>
      </c>
      <c r="D14" s="57"/>
      <c r="E14" s="57">
        <v>0.04</v>
      </c>
      <c r="F14" s="57">
        <v>0.66</v>
      </c>
      <c r="G14" s="57">
        <v>0.04</v>
      </c>
    </row>
    <row r="15" spans="1:7" x14ac:dyDescent="0.25">
      <c r="A15" s="56" t="s">
        <v>163</v>
      </c>
      <c r="B15" s="56">
        <v>43</v>
      </c>
      <c r="C15" s="56" t="s">
        <v>164</v>
      </c>
      <c r="D15" s="57"/>
      <c r="E15" s="57">
        <v>0.01</v>
      </c>
      <c r="F15" s="57">
        <v>0.41</v>
      </c>
      <c r="G15" s="57">
        <v>0.22</v>
      </c>
    </row>
    <row r="16" spans="1:7" x14ac:dyDescent="0.25">
      <c r="A16" s="56" t="s">
        <v>165</v>
      </c>
      <c r="B16" s="56">
        <v>42</v>
      </c>
      <c r="C16" s="56" t="s">
        <v>166</v>
      </c>
      <c r="D16" s="57"/>
      <c r="E16" s="57"/>
      <c r="F16" s="57">
        <v>0.34</v>
      </c>
      <c r="G16" s="57">
        <v>0.38</v>
      </c>
    </row>
    <row r="17" spans="1:7" x14ac:dyDescent="0.25">
      <c r="A17" s="56" t="s">
        <v>167</v>
      </c>
      <c r="B17" s="56">
        <v>40</v>
      </c>
      <c r="C17" s="56" t="s">
        <v>168</v>
      </c>
      <c r="D17" s="57"/>
      <c r="E17" s="57">
        <v>0.01</v>
      </c>
      <c r="F17" s="57">
        <v>0.23</v>
      </c>
      <c r="G17" s="57">
        <v>0.49</v>
      </c>
    </row>
    <row r="18" spans="1:7" x14ac:dyDescent="0.25">
      <c r="A18" s="56" t="s">
        <v>169</v>
      </c>
      <c r="B18" s="56">
        <v>39</v>
      </c>
      <c r="C18" s="56" t="s">
        <v>170</v>
      </c>
      <c r="D18" s="57"/>
      <c r="E18" s="57"/>
      <c r="F18" s="57">
        <v>0.27</v>
      </c>
      <c r="G18" s="57">
        <v>0.42</v>
      </c>
    </row>
    <row r="19" spans="1:7" x14ac:dyDescent="0.25">
      <c r="A19" s="56" t="s">
        <v>171</v>
      </c>
      <c r="B19" s="56">
        <v>36</v>
      </c>
      <c r="C19" s="56" t="s">
        <v>172</v>
      </c>
      <c r="D19" s="57"/>
      <c r="E19" s="57"/>
      <c r="F19" s="57">
        <v>0.1</v>
      </c>
      <c r="G19" s="57">
        <v>0.61</v>
      </c>
    </row>
    <row r="20" spans="1:7" x14ac:dyDescent="0.25">
      <c r="A20" s="56" t="s">
        <v>173</v>
      </c>
      <c r="B20" s="56">
        <v>34</v>
      </c>
      <c r="C20" s="56" t="s">
        <v>174</v>
      </c>
      <c r="D20" s="57"/>
      <c r="E20" s="57"/>
      <c r="F20" s="57">
        <v>0.06</v>
      </c>
      <c r="G20" s="57">
        <v>0.79</v>
      </c>
    </row>
    <row r="21" spans="1:7" x14ac:dyDescent="0.25">
      <c r="A21" s="56" t="s">
        <v>175</v>
      </c>
      <c r="B21" s="56">
        <v>26</v>
      </c>
      <c r="C21" s="56" t="s">
        <v>176</v>
      </c>
      <c r="D21" s="57"/>
      <c r="E21" s="57"/>
      <c r="F21" s="57"/>
      <c r="G21" s="57">
        <v>0.99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E Y Z i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G G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h m J Y 4 9 8 3 B R 8 C A A C j B w A A E w A c A E Z v c m 1 1 b G F z L 1 N l Y 3 R p b 2 4 x L m 0 g o h g A K K A U A A A A A A A A A A A A A A A A A A A A A A A A A A A A r V T B b t p A E L 0 j 8 Q + r z Q U k F 8 d A i d S o B w p p 1 C g H F C z l E F V o b E / K S v a u u 7 t U a R G f l K / o j 3 V 3 T c H B x i o q S A j 0 x n o z 7 4 3 f K I w 1 E 5 z M i 9 / g u t 1 q t 9 Q S J C b k g n 4 C h S R B M o V E K E o + k h R 1 u 0 X M 5 7 P g G g 3 w i F F v B t + w Y / 9 M L M i 1 6 t C l 1 r n 6 4 P u 5 7 k W o R B y j 7 M U i 8 8 0 3 R 8 1 i E D 7 j z 8 J X K B k u Y B F J + M V S 2 u 1 6 B f 0 U N F w a e t d m f b l 5 s s D X b f G C h i w X Z J x q l G Y w O 1 c I U Y q 9 U A J X z 0 J m E 5 G u M h 7 + z F F 1 H J W 3 X t M H w R M g A f X I F 6 5 H w 5 4 t b z y y K / R N R R u M a H z R 5 c K g U p i F 8 y r N 7 K 6 K 3 d 1 W s Z s q N K 1 C t 7 M a b F L F 5 g c d N t 2 d S 9 Y F D o o 8 Y C Z + s A T U 3 i k H Y W G T 6 h w a 6 p X N 2 t t T S 8 1 F h n D A z S E r c V f H K G 3 D e k t v v q 9 Y j r R x 9 u D 4 8 D X D e H 9 3 V G z A e e 5 c t n 7 V t h E y M X M f C L G g b F A S 2 E b b 6 Q 2 3 2 1 m x J f s 2 b L r t F u N N r c p p m y y B x 6 g W 9 + P F f H y G q G m W o a 8 h w h R 8 j N 9 F s G T w N m C D X c A G / x u w g V 1 p N S b m a P x T d H Y W v n 2 2 g K u 5 t M g M Z W w M M H 7 s a Q Z H 8 O E R / P 0 R f H Q E v 6 r B z 5 S 3 c g z O G b M r l 2 C M g L 2 Y p 7 k W d K e c z l c p G W f m A s f A 4 c z p G z X L C E 7 Q E T g h d u c 0 / P 2 q V + l W g z s d 9 y x C q Y 2 J E l W z h P 4 p E l y w h 8 0 a + i d o 6 D s N + / e 5 d P L q b 8 S + y f U f U E s B A i 0 A F A A C A A g A E Y Z i W H z x h 1 e l A A A A 9 g A A A B I A A A A A A A A A A A A A A A A A A A A A A E N v b m Z p Z y 9 Q Y W N r Y W d l L n h t b F B L A Q I t A B Q A A g A I A B G G Y l g P y u m r p A A A A O k A A A A T A A A A A A A A A A A A A A A A A P E A A A B b Q 2 9 u d G V u d F 9 U e X B l c 1 0 u e G 1 s U E s B A i 0 A F A A C A A g A E Y Z i W O P f N w U f A g A A o w c A A B M A A A A A A A A A A A A A A A A A 4 g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w A A A A A A A D 3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F z Z S U y M G R l J T I w R G F k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T c 5 N G E z O C 0 2 M j Q x L T Q z O W M t Y W F l Z S 1 h Y m U z M j Y z Y 2 U 3 Y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X 2 R l X 0 R h Z G 9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g Z G U g R G F k b 3 M v Q X V 0 b 1 J l b W 9 2 Z W R D b 2 x 1 b W 5 z M S 5 7 R X F 1 a X B l L D B 9 J n F 1 b 3 Q 7 L C Z x d W 9 0 O 1 N l Y 3 R p b 2 4 x L 0 J h c 2 U g Z G U g R G F k b 3 M v Q X V 0 b 1 J l b W 9 2 Z W R D b 2 x 1 b W 5 z M S 5 7 R 1 A s M X 0 m c X V v d D s s J n F 1 b 3 Q 7 U 2 V j d G l v b j E v Q m F z Z S B k Z S B E Y W R v c y 9 B d X R v U m V t b 3 Z l Z E N v b H V t b n M x L n t H Q y w y f S Z x d W 9 0 O y w m c X V v d D t T Z W N 0 a W 9 u M S 9 C Y X N l I G R l I E R h Z G 9 z L 0 F 1 d G 9 S Z W 1 v d m V k Q 2 9 s d W 1 u c z E u e 1 B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h c 2 U g Z G U g R G F k b 3 M v Q X V 0 b 1 J l b W 9 2 Z W R D b 2 x 1 b W 5 z M S 5 7 R X F 1 a X B l L D B 9 J n F 1 b 3 Q 7 L C Z x d W 9 0 O 1 N l Y 3 R p b 2 4 x L 0 J h c 2 U g Z G U g R G F k b 3 M v Q X V 0 b 1 J l b W 9 2 Z W R D b 2 x 1 b W 5 z M S 5 7 R 1 A s M X 0 m c X V v d D s s J n F 1 b 3 Q 7 U 2 V j d G l v b j E v Q m F z Z S B k Z S B E Y W R v c y 9 B d X R v U m V t b 3 Z l Z E N v b H V t b n M x L n t H Q y w y f S Z x d W 9 0 O y w m c X V v d D t T Z W N 0 a W 9 u M S 9 C Y X N l I G R l I E R h Z G 9 z L 0 F 1 d G 9 S Z W 1 v d m V k Q 2 9 s d W 1 u c z E u e 1 B K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X V p c G U m c X V v d D s s J n F 1 b 3 Q 7 R 1 A m c X V v d D s s J n F 1 b 3 Q 7 R 0 M m c X V v d D s s J n F 1 b 3 Q 7 U E o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z L T A y V D A 2 O j M z O j A 2 L j c w M j Y 5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h c 2 U l M j B k Z S U y M E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k b 3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W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R G F k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E Y W R v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l M j B k Z S U y M E R h Z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j Z X N f T E F f U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D a G F u Y 2 V z X 0 x B X 1 N B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Q b 3 M m c X V v d D s s J n F 1 b 3 Q 7 U F R T J n F 1 b 3 Q 7 L C Z x d W 9 0 O 0 V x d W l w Z S Z x d W 9 0 O y w m c X V v d D t U w 6 1 0 d W x v J n F 1 b 3 Q 7 L C Z x d W 9 0 O 0 x p Y m V y d G F k b 3 J l c y Z x d W 9 0 O y w m c X V v d D t T d W w g Q W 1 l c m l j Y W 5 h J n F 1 b 3 Q 7 L C Z x d W 9 0 O 1 J l Y m F p e G F t Z W 5 0 b y Z x d W 9 0 O 1 0 i I C 8 + P E V u d H J 5 I F R 5 c G U 9 I k Z p b G x D b 2 x 1 b W 5 U e X B l c y I g V m F s d W U 9 I n N C Z 0 1 H Q k F R R U J B P T 0 i I C 8 + P E V u d H J 5 I F R 5 c G U 9 I k Z p b G x M Y X N 0 V X B k Y X R l Z C I g V m F s d W U 9 I m Q y M D I 0 L T A z L T A y V D E 5 O j Q y O j U z L j c 4 N z E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O W F i O T l m M D g t O D I y N y 0 0 Y W U 4 L W E y O G Q t M W Y y M 2 M y N G E x O D A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u Y 2 V z X 0 x B X 1 N B L 0 F 1 d G 9 S Z W 1 v d m V k Q 2 9 s d W 1 u c z E u e 1 B v c y w w f S Z x d W 9 0 O y w m c X V v d D t T Z W N 0 a W 9 u M S 9 D a G F u Y 2 V z X 0 x B X 1 N B L 0 F 1 d G 9 S Z W 1 v d m V k Q 2 9 s d W 1 u c z E u e 1 B U U y w x f S Z x d W 9 0 O y w m c X V v d D t T Z W N 0 a W 9 u M S 9 D a G F u Y 2 V z X 0 x B X 1 N B L 0 F 1 d G 9 S Z W 1 v d m V k Q 2 9 s d W 1 u c z E u e 0 V x d W l w Z S w y f S Z x d W 9 0 O y w m c X V v d D t T Z W N 0 a W 9 u M S 9 D a G F u Y 2 V z X 0 x B X 1 N B L 0 F 1 d G 9 S Z W 1 v d m V k Q 2 9 s d W 1 u c z E u e 1 T D r X R 1 b G 8 s M 3 0 m c X V v d D s s J n F 1 b 3 Q 7 U 2 V j d G l v b j E v Q 2 h h b m N l c 1 9 M Q V 9 T Q S 9 B d X R v U m V t b 3 Z l Z E N v b H V t b n M x L n t M a W J l c n R h Z G 9 y Z X M s N H 0 m c X V v d D s s J n F 1 b 3 Q 7 U 2 V j d G l v b j E v Q 2 h h b m N l c 1 9 M Q V 9 T Q S 9 B d X R v U m V t b 3 Z l Z E N v b H V t b n M x L n t T d W w g Q W 1 l c m l j Y W 5 h L D V 9 J n F 1 b 3 Q 7 L C Z x d W 9 0 O 1 N l Y 3 R p b 2 4 x L 0 N o Y W 5 j Z X N f T E F f U 0 E v Q X V 0 b 1 J l b W 9 2 Z W R D b 2 x 1 b W 5 z M S 5 7 U m V i Y W l 4 Y W 1 l b n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o Y W 5 j Z X N f T E F f U 0 E v Q X V 0 b 1 J l b W 9 2 Z W R D b 2 x 1 b W 5 z M S 5 7 U G 9 z L D B 9 J n F 1 b 3 Q 7 L C Z x d W 9 0 O 1 N l Y 3 R p b 2 4 x L 0 N o Y W 5 j Z X N f T E F f U 0 E v Q X V 0 b 1 J l b W 9 2 Z W R D b 2 x 1 b W 5 z M S 5 7 U F R T L D F 9 J n F 1 b 3 Q 7 L C Z x d W 9 0 O 1 N l Y 3 R p b 2 4 x L 0 N o Y W 5 j Z X N f T E F f U 0 E v Q X V 0 b 1 J l b W 9 2 Z W R D b 2 x 1 b W 5 z M S 5 7 R X F 1 a X B l L D J 9 J n F 1 b 3 Q 7 L C Z x d W 9 0 O 1 N l Y 3 R p b 2 4 x L 0 N o Y W 5 j Z X N f T E F f U 0 E v Q X V 0 b 1 J l b W 9 2 Z W R D b 2 x 1 b W 5 z M S 5 7 V M O t d H V s b y w z f S Z x d W 9 0 O y w m c X V v d D t T Z W N 0 a W 9 u M S 9 D a G F u Y 2 V z X 0 x B X 1 N B L 0 F 1 d G 9 S Z W 1 v d m V k Q 2 9 s d W 1 u c z E u e 0 x p Y m V y d G F k b 3 J l c y w 0 f S Z x d W 9 0 O y w m c X V v d D t T Z W N 0 a W 9 u M S 9 D a G F u Y 2 V z X 0 x B X 1 N B L 0 F 1 d G 9 S Z W 1 v d m V k Q 2 9 s d W 1 u c z E u e 1 N 1 b C B B b W V y a W N h b m E s N X 0 m c X V v d D s s J n F 1 b 3 Q 7 U 2 V j d G l v b j E v Q 2 h h b m N l c 1 9 M Q V 9 T Q S 9 B d X R v U m V t b 3 Z l Z E N v b H V t b n M x L n t S Z W J h a X h h b W V u d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5 j Z X N f T E F f U 0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Y 2 V z X 0 x B X 1 N B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N l c 1 9 M Q V 9 T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Y 2 V z X 0 x B X 1 N B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Y 2 V z X 0 x B X 1 N B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N l c 1 9 M Q V 9 T Q S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j Z X N f T E F f U 0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N l c 1 9 M Q V 9 T Q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j Z X N f T E F f U 0 E v Q 2 9 s d W 5 h c y U y M F J l b m 9 t Z W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Q 6 5 3 T O c d B l g m p j Q h 9 S b 4 A A A A A A g A A A A A A E G Y A A A A B A A A g A A A A J 9 j p I w d 0 u 0 3 c P M D k P i E g T S b O g W 1 t m y R 8 3 D Q 7 N Y B q L A Q A A A A A D o A A A A A C A A A g A A A A U H M i G 7 R o F z t n 1 1 U F f k T b 6 J k r p j 0 C j 9 O / V G / G T Q M A P i J Q A A A A e u x s r / X 3 v C b j Z x I E d B x h j s q J 5 U 1 l Y U W a 0 f n 2 u 9 N y D S n U o R Z D H o S B L B n V r x + t 5 W r W c + d p + p m h n d B Y G v 0 X k W 0 I a k G C 7 Q / f v Z y 8 m u O z T 5 O 9 3 g h A A A A A x 9 E O i J x c N x R C / y 5 N s K Z b W u g K g 9 U 1 f T z 5 R K 5 q E b N h D y M M P V N k Q Y A L r 3 D m a 3 E v C r g T H 2 D V 2 T 1 w r + 8 w u 4 f l n m L 0 D g = = < / D a t a M a s h u p > 
</file>

<file path=customXml/itemProps1.xml><?xml version="1.0" encoding="utf-8"?>
<ds:datastoreItem xmlns:ds="http://schemas.openxmlformats.org/officeDocument/2006/customXml" ds:itemID="{39FEE36D-9163-4E44-8ACC-0C7AAD48A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Base de Dados</vt:lpstr>
      <vt:lpstr>Atualizar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Danielli</dc:creator>
  <cp:lastModifiedBy>Daniel Danielli</cp:lastModifiedBy>
  <dcterms:created xsi:type="dcterms:W3CDTF">2024-03-02T12:36:54Z</dcterms:created>
  <dcterms:modified xsi:type="dcterms:W3CDTF">2024-04-13T15:03:16Z</dcterms:modified>
</cp:coreProperties>
</file>