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Calibration\"/>
    </mc:Choice>
  </mc:AlternateContent>
  <xr:revisionPtr revIDLastSave="0" documentId="13_ncr:1_{47F527E7-7311-4D30-8D40-32012917751B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Bond" sheetId="8" r:id="rId1"/>
    <sheet name="Calibration_Bond" sheetId="10" r:id="rId2"/>
    <sheet name="Wave peak-peak" sheetId="9" r:id="rId3"/>
    <sheet name="Bond in water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2" i="11"/>
  <c r="G3" i="10"/>
  <c r="G2" i="10"/>
  <c r="D15" i="10" s="1"/>
  <c r="G3" i="8"/>
  <c r="G2" i="8"/>
  <c r="D15" i="11" l="1"/>
  <c r="D12" i="11"/>
  <c r="D13" i="11"/>
  <c r="D4" i="11"/>
  <c r="D8" i="11"/>
  <c r="D5" i="11"/>
  <c r="D9" i="11"/>
  <c r="D3" i="11"/>
  <c r="D6" i="11"/>
  <c r="D10" i="11"/>
  <c r="D14" i="11"/>
  <c r="D7" i="11"/>
  <c r="D11" i="11"/>
  <c r="D7" i="10"/>
  <c r="D11" i="10"/>
  <c r="D4" i="10"/>
  <c r="D8" i="10"/>
  <c r="D12" i="10"/>
  <c r="D13" i="10"/>
  <c r="D5" i="10"/>
  <c r="D9" i="10"/>
  <c r="D3" i="10"/>
  <c r="D6" i="10"/>
  <c r="D10" i="10"/>
  <c r="D14" i="10"/>
  <c r="D7" i="8"/>
  <c r="D11" i="8"/>
  <c r="D15" i="8"/>
  <c r="D4" i="8"/>
  <c r="D8" i="8"/>
  <c r="D12" i="8"/>
  <c r="D5" i="8"/>
  <c r="D9" i="8"/>
  <c r="D13" i="8"/>
  <c r="D3" i="8"/>
  <c r="D6" i="8"/>
  <c r="D10" i="8"/>
  <c r="D14" i="8"/>
</calcChain>
</file>

<file path=xl/sharedStrings.xml><?xml version="1.0" encoding="utf-8"?>
<sst xmlns="http://schemas.openxmlformats.org/spreadsheetml/2006/main" count="26" uniqueCount="16">
  <si>
    <t>Intercepto</t>
  </si>
  <si>
    <t>Pendiente</t>
  </si>
  <si>
    <t>Medida real (mm)</t>
  </si>
  <si>
    <t>Medida Sensor (mm)</t>
  </si>
  <si>
    <t>Calibración (mm)</t>
  </si>
  <si>
    <t>A</t>
  </si>
  <si>
    <t>B</t>
  </si>
  <si>
    <t>C</t>
  </si>
  <si>
    <t>D</t>
  </si>
  <si>
    <t>Position</t>
  </si>
  <si>
    <t>8,6 - 8,9</t>
  </si>
  <si>
    <t>6,9 - 7,2</t>
  </si>
  <si>
    <t>Var ~0,2</t>
  </si>
  <si>
    <t>Measurement (very far apart)</t>
  </si>
  <si>
    <t>Bomba ON</t>
  </si>
  <si>
    <t>Whoops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</si>
</sst>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  <xf numFmtId="0" fontId="0" fillId="0" borderId="0" xfId="0" quotePrefix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7165354330708646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5">
                  <c:v>30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179.43</c:v>
                </c:pt>
                <c:pt idx="1">
                  <c:v>199.3</c:v>
                </c:pt>
                <c:pt idx="2">
                  <c:v>218.44</c:v>
                </c:pt>
                <c:pt idx="3">
                  <c:v>238.08</c:v>
                </c:pt>
                <c:pt idx="4">
                  <c:v>258.2</c:v>
                </c:pt>
                <c:pt idx="5">
                  <c:v>279.07</c:v>
                </c:pt>
                <c:pt idx="6">
                  <c:v>298.92</c:v>
                </c:pt>
                <c:pt idx="7">
                  <c:v>318.39999999999998</c:v>
                </c:pt>
                <c:pt idx="8">
                  <c:v>338.33</c:v>
                </c:pt>
                <c:pt idx="9">
                  <c:v>358.42</c:v>
                </c:pt>
                <c:pt idx="10">
                  <c:v>378.3</c:v>
                </c:pt>
                <c:pt idx="11">
                  <c:v>398.44</c:v>
                </c:pt>
                <c:pt idx="12" formatCode="General">
                  <c:v>418.73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3232323232323238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5">
                  <c:v>30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180.5326651154466</c:v>
                </c:pt>
                <c:pt idx="1">
                  <c:v>200.4488992303562</c:v>
                </c:pt>
                <c:pt idx="2">
                  <c:v>219.6334347592626</c:v>
                </c:pt>
                <c:pt idx="3">
                  <c:v>239.31913370323969</c:v>
                </c:pt>
                <c:pt idx="4">
                  <c:v>259.48594952568465</c:v>
                </c:pt>
                <c:pt idx="5">
                  <c:v>280.40451047073566</c:v>
                </c:pt>
                <c:pt idx="6">
                  <c:v>300.30069804904247</c:v>
                </c:pt>
                <c:pt idx="7">
                  <c:v>319.82602470019685</c:v>
                </c:pt>
                <c:pt idx="8">
                  <c:v>339.802398424915</c:v>
                </c:pt>
                <c:pt idx="9">
                  <c:v>359.93914444245576</c:v>
                </c:pt>
                <c:pt idx="10">
                  <c:v>379.86540182566677</c:v>
                </c:pt>
                <c:pt idx="11">
                  <c:v>400.05226418471455</c:v>
                </c:pt>
                <c:pt idx="12">
                  <c:v>420.38947556828356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6115485564304464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Calibration_Bond!$B$3:$B$15</c:f>
              <c:numCache>
                <c:formatCode>General</c:formatCode>
                <c:ptCount val="13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</c:numCache>
            </c:numRef>
          </c:xVal>
          <c:yVal>
            <c:numRef>
              <c:f>Calibration_Bond!$C$3:$C$15</c:f>
              <c:numCache>
                <c:formatCode>0.00</c:formatCode>
                <c:ptCount val="13"/>
                <c:pt idx="0">
                  <c:v>137.57</c:v>
                </c:pt>
                <c:pt idx="1">
                  <c:v>156.96</c:v>
                </c:pt>
                <c:pt idx="2">
                  <c:v>177.37</c:v>
                </c:pt>
                <c:pt idx="3">
                  <c:v>196.32</c:v>
                </c:pt>
                <c:pt idx="4">
                  <c:v>218.01</c:v>
                </c:pt>
                <c:pt idx="5">
                  <c:v>238.75</c:v>
                </c:pt>
                <c:pt idx="6">
                  <c:v>257.33999999999997</c:v>
                </c:pt>
                <c:pt idx="7">
                  <c:v>277.83</c:v>
                </c:pt>
                <c:pt idx="8">
                  <c:v>297.57</c:v>
                </c:pt>
                <c:pt idx="9">
                  <c:v>315.35000000000002</c:v>
                </c:pt>
                <c:pt idx="10">
                  <c:v>334.95</c:v>
                </c:pt>
                <c:pt idx="11">
                  <c:v>356.25</c:v>
                </c:pt>
                <c:pt idx="12" formatCode="General">
                  <c:v>375.58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B-4621-AF9F-9508906A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73232323232323238"/>
                  <c:y val="-0.65604950422863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Calibration_Bond!$B$3:$B$15</c:f>
              <c:numCache>
                <c:formatCode>General</c:formatCode>
                <c:ptCount val="13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</c:numCache>
            </c:numRef>
          </c:xVal>
          <c:yVal>
            <c:numRef>
              <c:f>Calibration_Bond!$D$3:$D$15</c:f>
              <c:numCache>
                <c:formatCode>0.00</c:formatCode>
                <c:ptCount val="13"/>
                <c:pt idx="0">
                  <c:v>139.67070346692077</c:v>
                </c:pt>
                <c:pt idx="1">
                  <c:v>159.22118932334661</c:v>
                </c:pt>
                <c:pt idx="2">
                  <c:v>179.80011744761947</c:v>
                </c:pt>
                <c:pt idx="3">
                  <c:v>198.90696154144462</c:v>
                </c:pt>
                <c:pt idx="4">
                  <c:v>220.7764838841922</c:v>
                </c:pt>
                <c:pt idx="5">
                  <c:v>241.68814333041561</c:v>
                </c:pt>
                <c:pt idx="6">
                  <c:v>260.43200780029468</c:v>
                </c:pt>
                <c:pt idx="7">
                  <c:v>281.09159806322225</c:v>
                </c:pt>
                <c:pt idx="8">
                  <c:v>300.99498077626231</c:v>
                </c:pt>
                <c:pt idx="9">
                  <c:v>318.9221410922629</c:v>
                </c:pt>
                <c:pt idx="10">
                  <c:v>338.68436506265721</c:v>
                </c:pt>
                <c:pt idx="11">
                  <c:v>360.16065947946328</c:v>
                </c:pt>
                <c:pt idx="12">
                  <c:v>379.65064873189812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AC-49D9-81C5-EFF8CDA2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in water'!$C$2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9853473040279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'Bond in water'!$B$3:$B$18</c:f>
              <c:numCache>
                <c:formatCode>General</c:formatCode>
                <c:ptCount val="16"/>
                <c:pt idx="0">
                  <c:v>448</c:v>
                </c:pt>
              </c:numCache>
            </c:numRef>
          </c:xVal>
          <c:yVal>
            <c:numRef>
              <c:f>'Bond in water'!$C$3:$C$18</c:f>
              <c:numCache>
                <c:formatCode>0.00</c:formatCode>
                <c:ptCount val="16"/>
                <c:pt idx="0">
                  <c:v>450.96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D-4D4C-BF82-82C5586B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in water'!$D$2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2754579919934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'Bond in water'!$B$3:$B$18</c:f>
              <c:numCache>
                <c:formatCode>General</c:formatCode>
                <c:ptCount val="16"/>
                <c:pt idx="0">
                  <c:v>448</c:v>
                </c:pt>
              </c:numCache>
            </c:numRef>
          </c:xVal>
          <c:yVal>
            <c:numRef>
              <c:f>'Bond in water'!$D$3:$D$18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E0-46C1-8554-51EFDBAE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F39F8A-DD92-4EAA-98B0-F83E2E6C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BA0558-BD64-40AA-879F-EFC262BF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725D28-9B4F-4A5D-8270-47190043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CA26B6-14D4-4551-B49B-23922F55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INTERCEPT($C$3:$C$15,$B$3:$B$15)</f>
        <v>-0.68357142857144026</v>
      </c>
      <c r="H2" s="1"/>
      <c r="I2" s="1"/>
      <c r="K2" s="7"/>
    </row>
    <row r="3" spans="1:11" x14ac:dyDescent="0.3">
      <c r="B3" s="1">
        <v>180</v>
      </c>
      <c r="C3" s="4">
        <v>179.43</v>
      </c>
      <c r="D3" s="4">
        <f>(C3-$G$2)/$G$3</f>
        <v>180.5326651154466</v>
      </c>
      <c r="E3" s="4"/>
      <c r="F3" s="1" t="s">
        <v>1</v>
      </c>
      <c r="G3" s="1">
        <f>SLOPE($C$3:$C$15,$B$3:$B$15)</f>
        <v>0.99767857142857141</v>
      </c>
      <c r="H3" s="4"/>
      <c r="I3" s="4"/>
      <c r="K3" s="8"/>
    </row>
    <row r="4" spans="1:11" x14ac:dyDescent="0.3">
      <c r="B4" s="1">
        <v>200</v>
      </c>
      <c r="C4" s="4">
        <v>199.3</v>
      </c>
      <c r="D4" s="4">
        <f t="shared" ref="D4:D15" si="0">(C4-$G$2)/$G$3</f>
        <v>200.4488992303562</v>
      </c>
      <c r="E4" s="4"/>
      <c r="F4" s="1"/>
      <c r="G4" s="4"/>
      <c r="H4" s="4"/>
      <c r="I4" s="4"/>
    </row>
    <row r="5" spans="1:11" x14ac:dyDescent="0.3">
      <c r="B5" s="1">
        <v>220</v>
      </c>
      <c r="C5" s="4">
        <v>218.44</v>
      </c>
      <c r="D5" s="4">
        <f t="shared" si="0"/>
        <v>219.6334347592626</v>
      </c>
      <c r="E5" s="4"/>
      <c r="F5" s="1"/>
      <c r="G5" s="4"/>
      <c r="H5" s="4"/>
      <c r="I5" s="4"/>
    </row>
    <row r="6" spans="1:11" x14ac:dyDescent="0.3">
      <c r="B6" s="1">
        <v>240</v>
      </c>
      <c r="C6" s="4">
        <v>238.08</v>
      </c>
      <c r="D6" s="4">
        <f t="shared" si="0"/>
        <v>239.31913370323969</v>
      </c>
      <c r="E6" s="4"/>
      <c r="F6" s="1"/>
      <c r="G6" s="1"/>
      <c r="H6" s="4"/>
      <c r="I6" s="4"/>
    </row>
    <row r="7" spans="1:11" x14ac:dyDescent="0.3">
      <c r="B7" s="1">
        <v>260</v>
      </c>
      <c r="C7" s="4">
        <v>258.2</v>
      </c>
      <c r="D7" s="4">
        <f t="shared" si="0"/>
        <v>259.48594952568465</v>
      </c>
      <c r="E7" s="4"/>
    </row>
    <row r="8" spans="1:11" x14ac:dyDescent="0.3">
      <c r="B8" s="1">
        <v>280</v>
      </c>
      <c r="C8" s="4">
        <v>279.07</v>
      </c>
      <c r="D8" s="4">
        <f t="shared" si="0"/>
        <v>280.40451047073566</v>
      </c>
      <c r="E8" s="4"/>
    </row>
    <row r="9" spans="1:11" x14ac:dyDescent="0.3">
      <c r="B9" s="1">
        <v>300</v>
      </c>
      <c r="C9" s="4">
        <v>298.92</v>
      </c>
      <c r="D9" s="4">
        <f t="shared" si="0"/>
        <v>300.30069804904247</v>
      </c>
      <c r="E9" s="4"/>
    </row>
    <row r="10" spans="1:11" x14ac:dyDescent="0.3">
      <c r="B10" s="1">
        <v>320</v>
      </c>
      <c r="C10" s="4">
        <v>318.39999999999998</v>
      </c>
      <c r="D10" s="4">
        <f t="shared" si="0"/>
        <v>319.82602470019685</v>
      </c>
      <c r="E10" s="4"/>
    </row>
    <row r="11" spans="1:11" x14ac:dyDescent="0.3">
      <c r="B11" s="1">
        <v>340</v>
      </c>
      <c r="C11" s="4">
        <v>338.33</v>
      </c>
      <c r="D11" s="4">
        <f t="shared" si="0"/>
        <v>339.802398424915</v>
      </c>
      <c r="E11" s="4"/>
    </row>
    <row r="12" spans="1:11" x14ac:dyDescent="0.3">
      <c r="B12" s="1">
        <v>360</v>
      </c>
      <c r="C12" s="4">
        <v>358.42</v>
      </c>
      <c r="D12" s="4">
        <f t="shared" si="0"/>
        <v>359.93914444245576</v>
      </c>
      <c r="E12" s="4"/>
    </row>
    <row r="13" spans="1:11" x14ac:dyDescent="0.3">
      <c r="B13" s="1">
        <v>380</v>
      </c>
      <c r="C13" s="4">
        <v>378.3</v>
      </c>
      <c r="D13" s="4">
        <f t="shared" si="0"/>
        <v>379.86540182566677</v>
      </c>
      <c r="E13" s="4"/>
      <c r="F13" s="4"/>
    </row>
    <row r="14" spans="1:11" x14ac:dyDescent="0.3">
      <c r="B14" s="1">
        <v>400</v>
      </c>
      <c r="C14" s="4">
        <v>398.44</v>
      </c>
      <c r="D14" s="4">
        <f t="shared" si="0"/>
        <v>400.05226418471455</v>
      </c>
      <c r="E14" s="4"/>
      <c r="F14" s="4"/>
    </row>
    <row r="15" spans="1:11" x14ac:dyDescent="0.3">
      <c r="A15" s="6"/>
      <c r="B15" s="2">
        <v>420</v>
      </c>
      <c r="C15" s="2">
        <v>418.73</v>
      </c>
      <c r="D15" s="5">
        <f t="shared" si="0"/>
        <v>420.38947556828356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">
        <v>30</v>
      </c>
      <c r="C18" s="4"/>
      <c r="D18" s="4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DF70-ED67-4D2E-86DD-CDB8400C408B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INTERCEPT($C$3:$C$15,$B$3:$B$15)</f>
        <v>-0.95417582417582025</v>
      </c>
      <c r="H2" s="1"/>
      <c r="I2" s="1"/>
      <c r="K2" s="7"/>
    </row>
    <row r="3" spans="1:11" x14ac:dyDescent="0.3">
      <c r="B3" s="1">
        <v>140</v>
      </c>
      <c r="C3" s="4">
        <v>137.57</v>
      </c>
      <c r="D3" s="4">
        <f>(C3-$G$2)/$G$3</f>
        <v>139.67070346692077</v>
      </c>
      <c r="E3" s="4"/>
      <c r="F3" s="1" t="s">
        <v>1</v>
      </c>
      <c r="G3" s="1">
        <f>SLOPE($C$3:$C$15,$B$3:$B$15)</f>
        <v>0.99179120879120874</v>
      </c>
      <c r="H3" s="4"/>
      <c r="I3" s="4"/>
      <c r="K3" s="8"/>
    </row>
    <row r="4" spans="1:11" x14ac:dyDescent="0.3">
      <c r="B4" s="1">
        <v>160</v>
      </c>
      <c r="C4" s="4">
        <v>156.96</v>
      </c>
      <c r="D4" s="4">
        <f t="shared" ref="D4:D15" si="0">(C4-$G$2)/$G$3</f>
        <v>159.22118932334661</v>
      </c>
      <c r="E4" s="4"/>
      <c r="F4" s="1"/>
      <c r="G4" s="4"/>
      <c r="H4" s="4"/>
      <c r="I4" s="4"/>
    </row>
    <row r="5" spans="1:11" x14ac:dyDescent="0.3">
      <c r="B5" s="1">
        <v>180</v>
      </c>
      <c r="C5" s="4">
        <v>177.37</v>
      </c>
      <c r="D5" s="4">
        <f t="shared" si="0"/>
        <v>179.80011744761947</v>
      </c>
      <c r="E5" s="4"/>
      <c r="F5" s="1"/>
      <c r="G5" s="4"/>
      <c r="H5" s="4"/>
      <c r="I5" s="4"/>
    </row>
    <row r="6" spans="1:11" x14ac:dyDescent="0.3">
      <c r="B6" s="1">
        <v>200</v>
      </c>
      <c r="C6" s="4">
        <v>196.32</v>
      </c>
      <c r="D6" s="4">
        <f t="shared" si="0"/>
        <v>198.90696154144462</v>
      </c>
      <c r="E6" s="4"/>
      <c r="F6" s="1"/>
      <c r="G6" s="1"/>
      <c r="H6" s="4"/>
      <c r="I6" s="4"/>
    </row>
    <row r="7" spans="1:11" x14ac:dyDescent="0.3">
      <c r="B7" s="1">
        <v>220</v>
      </c>
      <c r="C7" s="4">
        <v>218.01</v>
      </c>
      <c r="D7" s="4">
        <f t="shared" si="0"/>
        <v>220.7764838841922</v>
      </c>
      <c r="E7" s="4"/>
    </row>
    <row r="8" spans="1:11" x14ac:dyDescent="0.3">
      <c r="B8" s="1">
        <v>240</v>
      </c>
      <c r="C8" s="4">
        <v>238.75</v>
      </c>
      <c r="D8" s="4">
        <f t="shared" si="0"/>
        <v>241.68814333041561</v>
      </c>
      <c r="E8" s="4"/>
    </row>
    <row r="9" spans="1:11" x14ac:dyDescent="0.3">
      <c r="B9" s="1">
        <v>260</v>
      </c>
      <c r="C9" s="4">
        <v>257.33999999999997</v>
      </c>
      <c r="D9" s="4">
        <f t="shared" si="0"/>
        <v>260.43200780029468</v>
      </c>
      <c r="E9" s="4"/>
    </row>
    <row r="10" spans="1:11" x14ac:dyDescent="0.3">
      <c r="B10" s="1">
        <v>280</v>
      </c>
      <c r="C10" s="4">
        <v>277.83</v>
      </c>
      <c r="D10" s="4">
        <f t="shared" si="0"/>
        <v>281.09159806322225</v>
      </c>
      <c r="E10" s="4"/>
    </row>
    <row r="11" spans="1:11" x14ac:dyDescent="0.3">
      <c r="B11" s="1">
        <v>300</v>
      </c>
      <c r="C11" s="4">
        <v>297.57</v>
      </c>
      <c r="D11" s="4">
        <f t="shared" si="0"/>
        <v>300.99498077626231</v>
      </c>
      <c r="E11" s="4"/>
    </row>
    <row r="12" spans="1:11" x14ac:dyDescent="0.3">
      <c r="B12" s="1">
        <v>320</v>
      </c>
      <c r="C12" s="4">
        <v>315.35000000000002</v>
      </c>
      <c r="D12" s="4">
        <f t="shared" si="0"/>
        <v>318.9221410922629</v>
      </c>
      <c r="E12" s="4"/>
    </row>
    <row r="13" spans="1:11" x14ac:dyDescent="0.3">
      <c r="B13" s="1">
        <v>340</v>
      </c>
      <c r="C13" s="4">
        <v>334.95</v>
      </c>
      <c r="D13" s="4">
        <f t="shared" si="0"/>
        <v>338.68436506265721</v>
      </c>
      <c r="E13" s="4"/>
      <c r="F13" s="4"/>
    </row>
    <row r="14" spans="1:11" x14ac:dyDescent="0.3">
      <c r="B14" s="1">
        <v>360</v>
      </c>
      <c r="C14" s="4">
        <v>356.25</v>
      </c>
      <c r="D14" s="4">
        <f t="shared" si="0"/>
        <v>360.16065947946328</v>
      </c>
      <c r="E14" s="4"/>
      <c r="F14" s="4"/>
    </row>
    <row r="15" spans="1:11" x14ac:dyDescent="0.3">
      <c r="A15" s="6"/>
      <c r="B15" s="2">
        <v>380</v>
      </c>
      <c r="C15" s="2">
        <v>375.58</v>
      </c>
      <c r="D15" s="5">
        <f t="shared" si="0"/>
        <v>379.65064873189812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">
        <v>26</v>
      </c>
      <c r="C18" s="4"/>
      <c r="D18" s="4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ED88-4CF4-44E8-A70C-B994A9054EB5}">
  <dimension ref="B2:K10"/>
  <sheetViews>
    <sheetView workbookViewId="0"/>
  </sheetViews>
  <sheetFormatPr baseColWidth="10" defaultRowHeight="14.4" x14ac:dyDescent="0.3"/>
  <cols>
    <col min="1" max="1" width="2.6640625" customWidth="1"/>
  </cols>
  <sheetData>
    <row r="2" spans="2:11" x14ac:dyDescent="0.3">
      <c r="B2" s="10" t="s">
        <v>9</v>
      </c>
      <c r="C2" s="12" t="s">
        <v>13</v>
      </c>
      <c r="D2" s="12"/>
      <c r="E2" s="12"/>
      <c r="F2" s="12"/>
      <c r="G2" s="12"/>
      <c r="H2" s="12"/>
      <c r="I2" s="12"/>
      <c r="J2" s="12"/>
      <c r="K2" s="12"/>
    </row>
    <row r="3" spans="2:11" x14ac:dyDescent="0.3">
      <c r="B3" s="11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</row>
    <row r="4" spans="2:11" x14ac:dyDescent="0.3">
      <c r="B4" s="4" t="s">
        <v>5</v>
      </c>
      <c r="C4" s="1">
        <v>8.5</v>
      </c>
      <c r="D4" s="1">
        <v>8.6</v>
      </c>
      <c r="E4" s="1">
        <v>8.6</v>
      </c>
      <c r="F4" s="1" t="s">
        <v>10</v>
      </c>
      <c r="G4" s="1">
        <v>8.6999999999999993</v>
      </c>
      <c r="H4" s="1">
        <v>8.4</v>
      </c>
      <c r="I4" s="1">
        <v>7.3</v>
      </c>
      <c r="J4" s="1">
        <v>8.1999999999999993</v>
      </c>
      <c r="K4" s="1">
        <v>8.4</v>
      </c>
    </row>
    <row r="5" spans="2:11" x14ac:dyDescent="0.3">
      <c r="B5" s="4" t="s">
        <v>6</v>
      </c>
      <c r="C5" s="1">
        <v>8.1999999999999993</v>
      </c>
      <c r="D5" s="1">
        <v>8.1999999999999993</v>
      </c>
      <c r="E5" s="1">
        <v>8.1999999999999993</v>
      </c>
      <c r="F5" s="1">
        <v>8.3000000000000007</v>
      </c>
      <c r="G5" s="1">
        <v>8.3000000000000007</v>
      </c>
      <c r="H5" s="1">
        <v>8.1999999999999993</v>
      </c>
      <c r="I5" s="1" t="s">
        <v>11</v>
      </c>
      <c r="J5" s="1">
        <v>8.4</v>
      </c>
      <c r="K5" s="1">
        <v>8.3000000000000007</v>
      </c>
    </row>
    <row r="6" spans="2:11" x14ac:dyDescent="0.3">
      <c r="B6" s="4" t="s">
        <v>7</v>
      </c>
      <c r="C6" s="1">
        <v>8.1</v>
      </c>
      <c r="D6" s="1">
        <v>8.1</v>
      </c>
      <c r="E6" s="1">
        <v>8.1</v>
      </c>
      <c r="F6" s="1">
        <v>8.1999999999999993</v>
      </c>
      <c r="G6" s="1">
        <v>8.1</v>
      </c>
      <c r="H6" s="1">
        <v>8.1</v>
      </c>
      <c r="I6" s="1">
        <v>7.4</v>
      </c>
      <c r="J6" s="1">
        <v>8.3000000000000007</v>
      </c>
      <c r="K6" s="1">
        <v>8.5</v>
      </c>
    </row>
    <row r="7" spans="2:11" x14ac:dyDescent="0.3">
      <c r="B7" s="5" t="s">
        <v>8</v>
      </c>
      <c r="C7" s="2">
        <v>7.4</v>
      </c>
      <c r="D7" s="2">
        <v>7.5</v>
      </c>
      <c r="E7" s="2">
        <v>7.6</v>
      </c>
      <c r="F7" s="2">
        <v>7.2</v>
      </c>
      <c r="G7" s="2">
        <v>7.3</v>
      </c>
      <c r="H7" s="2">
        <v>7.2</v>
      </c>
      <c r="I7" s="2">
        <v>7.2</v>
      </c>
      <c r="J7" s="2">
        <v>7.5</v>
      </c>
      <c r="K7" s="2">
        <v>7.5</v>
      </c>
    </row>
    <row r="9" spans="2:11" x14ac:dyDescent="0.3">
      <c r="B9" s="4"/>
      <c r="F9" s="9" t="s">
        <v>12</v>
      </c>
      <c r="I9" s="1" t="s">
        <v>14</v>
      </c>
    </row>
    <row r="10" spans="2:11" x14ac:dyDescent="0.3">
      <c r="I10" s="1" t="s">
        <v>15</v>
      </c>
    </row>
  </sheetData>
  <mergeCells count="2">
    <mergeCell ref="B2:B3"/>
    <mergeCell ref="C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7479-3B87-427A-9AB7-FB32C4DF2C81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 t="e">
        <f>INTERCEPT($C$3:$C$15,$B$3:$B$15)</f>
        <v>#DIV/0!</v>
      </c>
      <c r="H2" s="1"/>
      <c r="I2" s="1"/>
      <c r="K2" s="7"/>
    </row>
    <row r="3" spans="1:11" x14ac:dyDescent="0.3">
      <c r="B3" s="1">
        <v>448</v>
      </c>
      <c r="C3" s="4">
        <v>450.96</v>
      </c>
      <c r="D3" s="4" t="e">
        <f>(C3-$G$2)/$G$3</f>
        <v>#DIV/0!</v>
      </c>
      <c r="E3" s="4"/>
      <c r="F3" s="1" t="s">
        <v>1</v>
      </c>
      <c r="G3" s="1" t="e">
        <f>SLOPE($C$3:$C$15,$B$3:$B$15)</f>
        <v>#DIV/0!</v>
      </c>
      <c r="H3" s="4"/>
      <c r="I3" s="4"/>
      <c r="K3" s="8"/>
    </row>
    <row r="4" spans="1:11" x14ac:dyDescent="0.3">
      <c r="B4" s="1"/>
      <c r="C4" s="4"/>
      <c r="D4" s="4" t="e">
        <f t="shared" ref="D4:D15" si="0">(C4-$G$2)/$G$3</f>
        <v>#DIV/0!</v>
      </c>
      <c r="E4" s="4"/>
      <c r="F4" s="1"/>
      <c r="G4" s="4"/>
      <c r="H4" s="4"/>
      <c r="I4" s="4"/>
    </row>
    <row r="5" spans="1:11" x14ac:dyDescent="0.3">
      <c r="B5" s="1"/>
      <c r="C5" s="4"/>
      <c r="D5" s="4" t="e">
        <f t="shared" si="0"/>
        <v>#DIV/0!</v>
      </c>
      <c r="E5" s="4"/>
      <c r="F5" s="1"/>
      <c r="G5" s="4"/>
      <c r="H5" s="4"/>
      <c r="I5" s="4"/>
    </row>
    <row r="6" spans="1:11" x14ac:dyDescent="0.3">
      <c r="B6" s="1"/>
      <c r="C6" s="4"/>
      <c r="D6" s="4" t="e">
        <f t="shared" si="0"/>
        <v>#DIV/0!</v>
      </c>
      <c r="E6" s="4"/>
      <c r="F6" s="1"/>
      <c r="G6" s="1"/>
      <c r="H6" s="4"/>
      <c r="I6" s="4"/>
    </row>
    <row r="7" spans="1:11" x14ac:dyDescent="0.3">
      <c r="B7" s="1"/>
      <c r="C7" s="4"/>
      <c r="D7" s="4" t="e">
        <f t="shared" si="0"/>
        <v>#DIV/0!</v>
      </c>
      <c r="E7" s="4"/>
    </row>
    <row r="8" spans="1:11" x14ac:dyDescent="0.3">
      <c r="B8" s="1"/>
      <c r="C8" s="4"/>
      <c r="D8" s="4" t="e">
        <f t="shared" si="0"/>
        <v>#DIV/0!</v>
      </c>
      <c r="E8" s="4"/>
    </row>
    <row r="9" spans="1:11" x14ac:dyDescent="0.3">
      <c r="B9" s="1"/>
      <c r="C9" s="4"/>
      <c r="D9" s="4" t="e">
        <f t="shared" si="0"/>
        <v>#DIV/0!</v>
      </c>
      <c r="E9" s="4"/>
    </row>
    <row r="10" spans="1:11" x14ac:dyDescent="0.3">
      <c r="B10" s="1"/>
      <c r="C10" s="4"/>
      <c r="D10" s="4" t="e">
        <f t="shared" si="0"/>
        <v>#DIV/0!</v>
      </c>
      <c r="E10" s="4"/>
    </row>
    <row r="11" spans="1:11" x14ac:dyDescent="0.3">
      <c r="B11" s="1"/>
      <c r="C11" s="4"/>
      <c r="D11" s="4" t="e">
        <f t="shared" si="0"/>
        <v>#DIV/0!</v>
      </c>
      <c r="E11" s="4"/>
    </row>
    <row r="12" spans="1:11" x14ac:dyDescent="0.3">
      <c r="B12" s="1"/>
      <c r="C12" s="4"/>
      <c r="D12" s="4" t="e">
        <f t="shared" si="0"/>
        <v>#DIV/0!</v>
      </c>
      <c r="E12" s="4"/>
    </row>
    <row r="13" spans="1:11" x14ac:dyDescent="0.3">
      <c r="B13" s="1"/>
      <c r="C13" s="4"/>
      <c r="D13" s="4" t="e">
        <f t="shared" si="0"/>
        <v>#DIV/0!</v>
      </c>
      <c r="E13" s="4"/>
      <c r="F13" s="4"/>
    </row>
    <row r="14" spans="1:11" x14ac:dyDescent="0.3">
      <c r="B14" s="1"/>
      <c r="C14" s="4"/>
      <c r="D14" s="4" t="e">
        <f t="shared" si="0"/>
        <v>#DIV/0!</v>
      </c>
      <c r="E14" s="4"/>
      <c r="F14" s="4"/>
    </row>
    <row r="15" spans="1:11" x14ac:dyDescent="0.3">
      <c r="A15" s="6"/>
      <c r="B15" s="2"/>
      <c r="C15" s="2"/>
      <c r="D15" s="5" t="e">
        <f t="shared" si="0"/>
        <v>#DIV/0!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"/>
      <c r="C18" s="4"/>
      <c r="D18" s="4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Calibration_NoBond</vt:lpstr>
      <vt:lpstr>Calibration_Bond</vt:lpstr>
      <vt:lpstr>Wave peak-peak</vt:lpstr>
      <vt:lpstr>Bond in 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2024-12-07T03:01:33Z</dcterms:modified>
  <cp:category/>
  <cp:contentStatus/>
</cp:coreProperties>
</file>