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UB1000\Calibration\"/>
    </mc:Choice>
  </mc:AlternateContent>
  <xr:revisionPtr revIDLastSave="0" documentId="13_ncr:1_{5AC5B99E-8968-4F13-B7FA-271A98EF3E26}" xr6:coauthVersionLast="47" xr6:coauthVersionMax="47" xr10:uidLastSave="{00000000-0000-0000-0000-000000000000}"/>
  <bookViews>
    <workbookView xWindow="-108" yWindow="-108" windowWidth="23256" windowHeight="12576" xr2:uid="{DD6E8BBC-5264-4291-AA6B-4364FD396A03}"/>
  </bookViews>
  <sheets>
    <sheet name="Calibration_NotBond" sheetId="5" r:id="rId1"/>
    <sheet name="Prueba original" sheetId="1" r:id="rId2"/>
    <sheet name="Prueba subiendo mal" sheetId="2" r:id="rId3"/>
    <sheet name="Prueba bajando" sheetId="3" r:id="rId4"/>
    <sheet name="Prueba calibrada" sheetId="4" r:id="rId5"/>
    <sheet name="Tokyo drift" sheetId="6" r:id="rId6"/>
    <sheet name="Prueba horrible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3" i="5"/>
  <c r="B26" i="5"/>
  <c r="B25" i="5"/>
  <c r="C19" i="6"/>
  <c r="C20" i="6"/>
  <c r="C21" i="6"/>
  <c r="C22" i="6"/>
  <c r="C23" i="6"/>
  <c r="C24" i="6"/>
  <c r="C25" i="6"/>
  <c r="C26" i="6"/>
  <c r="C18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3" i="6"/>
  <c r="G3" i="5"/>
  <c r="H3" i="5"/>
  <c r="I3" i="5" s="1"/>
  <c r="K3" i="5"/>
  <c r="I5" i="5" s="1"/>
  <c r="H4" i="5"/>
  <c r="H5" i="5"/>
  <c r="H6" i="5"/>
  <c r="K3" i="4"/>
  <c r="I4" i="4" s="1"/>
  <c r="H3" i="4"/>
  <c r="H4" i="4"/>
  <c r="H5" i="4"/>
  <c r="H6" i="4"/>
  <c r="G3" i="4"/>
  <c r="D20" i="4"/>
  <c r="D21" i="4"/>
  <c r="D19" i="4"/>
  <c r="D17" i="4"/>
  <c r="D18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4" i="3"/>
  <c r="D5" i="3"/>
  <c r="D6" i="3"/>
  <c r="D7" i="3"/>
  <c r="D8" i="3"/>
  <c r="D9" i="3"/>
  <c r="D10" i="3"/>
  <c r="D11" i="3"/>
  <c r="D12" i="3"/>
  <c r="D13" i="3"/>
  <c r="D14" i="3"/>
  <c r="D3" i="3"/>
  <c r="D4" i="2"/>
  <c r="D5" i="2"/>
  <c r="D6" i="2"/>
  <c r="D7" i="2"/>
  <c r="D8" i="2"/>
  <c r="D9" i="2"/>
  <c r="D10" i="2"/>
  <c r="D11" i="2"/>
  <c r="D12" i="2"/>
  <c r="D13" i="2"/>
  <c r="D14" i="2"/>
  <c r="D3" i="2"/>
  <c r="D15" i="1"/>
  <c r="D16" i="1"/>
  <c r="D17" i="1"/>
  <c r="D18" i="1"/>
  <c r="D19" i="1"/>
  <c r="D20" i="1"/>
  <c r="D21" i="1"/>
  <c r="D22" i="1"/>
  <c r="D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D4" i="1"/>
  <c r="D5" i="1"/>
  <c r="D6" i="1"/>
  <c r="D7" i="1"/>
  <c r="D8" i="1"/>
  <c r="D9" i="1"/>
  <c r="D10" i="1"/>
  <c r="D11" i="1"/>
  <c r="D12" i="1"/>
  <c r="D13" i="1"/>
  <c r="D14" i="1"/>
  <c r="D3" i="1"/>
  <c r="G9" i="5" l="1"/>
  <c r="G8" i="5"/>
  <c r="I6" i="5"/>
  <c r="I4" i="5"/>
  <c r="I6" i="4"/>
  <c r="I3" i="4"/>
  <c r="I5" i="4"/>
</calcChain>
</file>

<file path=xl/sharedStrings.xml><?xml version="1.0" encoding="utf-8"?>
<sst xmlns="http://schemas.openxmlformats.org/spreadsheetml/2006/main" count="42" uniqueCount="29">
  <si>
    <t>Real</t>
  </si>
  <si>
    <t>Sensor</t>
  </si>
  <si>
    <t>Promedio de 77 mediciones</t>
  </si>
  <si>
    <t>Se toma el tercer promedio</t>
  </si>
  <si>
    <t>Calibración 2</t>
  </si>
  <si>
    <t>Extrapolados (no medidos)</t>
  </si>
  <si>
    <t>Calibración 1</t>
  </si>
  <si>
    <t>Calibración 1 - Según linealización</t>
  </si>
  <si>
    <t>Calibarción 2 - Prueba y error</t>
  </si>
  <si>
    <t>Decidir calibración con muchas más mediciones</t>
  </si>
  <si>
    <t>Ver si se sigue desfasando para distancias mucho más grandes</t>
  </si>
  <si>
    <t>Calibración</t>
  </si>
  <si>
    <t>Extrapolación</t>
  </si>
  <si>
    <t>Extrapolación es probando calibración con otros valores</t>
  </si>
  <si>
    <t>Distancia real</t>
  </si>
  <si>
    <t>Distancia sensor</t>
  </si>
  <si>
    <t>Calibrada</t>
  </si>
  <si>
    <t>Semicalibrada</t>
  </si>
  <si>
    <t>Factor de calibración sumando</t>
  </si>
  <si>
    <t>Sensor (mm)</t>
  </si>
  <si>
    <t>Intercepto</t>
  </si>
  <si>
    <t>Pendiente</t>
  </si>
  <si>
    <t>Medida real (mm)</t>
  </si>
  <si>
    <t>Medida Sensor (mm)</t>
  </si>
  <si>
    <t>Calibración (mm)</t>
  </si>
  <si>
    <t>Tiempo (min)</t>
  </si>
  <si>
    <t>Hora</t>
  </si>
  <si>
    <t>TURNED OFF</t>
  </si>
  <si>
    <t>TURNED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</si>
</sst>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0" borderId="0" xfId="0" applyAlignment="1">
      <alignment horizontal="left" vertical="top"/>
    </xf>
    <xf numFmtId="2" fontId="0" fillId="0" borderId="0" xfId="0" applyNumberFormat="1"/>
    <xf numFmtId="20" fontId="0" fillId="0" borderId="0" xfId="0" applyNumberFormat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Calibration_NotBond!$C$2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Calibration_NotBond!$B$3:$B$23</c:f>
              <c:numCache>
                <c:formatCode>General</c:formatCode>
                <c:ptCount val="21"/>
                <c:pt idx="0">
                  <c:v>94</c:v>
                </c:pt>
                <c:pt idx="1">
                  <c:v>99</c:v>
                </c:pt>
                <c:pt idx="2">
                  <c:v>104</c:v>
                </c:pt>
                <c:pt idx="3">
                  <c:v>109</c:v>
                </c:pt>
                <c:pt idx="4">
                  <c:v>114</c:v>
                </c:pt>
                <c:pt idx="5">
                  <c:v>119</c:v>
                </c:pt>
                <c:pt idx="6">
                  <c:v>124</c:v>
                </c:pt>
                <c:pt idx="7">
                  <c:v>129</c:v>
                </c:pt>
                <c:pt idx="8">
                  <c:v>134</c:v>
                </c:pt>
                <c:pt idx="9">
                  <c:v>139</c:v>
                </c:pt>
                <c:pt idx="10">
                  <c:v>209</c:v>
                </c:pt>
                <c:pt idx="11">
                  <c:v>224</c:v>
                </c:pt>
                <c:pt idx="12">
                  <c:v>244</c:v>
                </c:pt>
                <c:pt idx="13">
                  <c:v>264</c:v>
                </c:pt>
                <c:pt idx="14">
                  <c:v>284</c:v>
                </c:pt>
                <c:pt idx="15">
                  <c:v>304</c:v>
                </c:pt>
                <c:pt idx="16">
                  <c:v>324</c:v>
                </c:pt>
                <c:pt idx="17">
                  <c:v>344</c:v>
                </c:pt>
                <c:pt idx="18">
                  <c:v>364</c:v>
                </c:pt>
                <c:pt idx="19">
                  <c:v>384</c:v>
                </c:pt>
                <c:pt idx="20">
                  <c:v>394</c:v>
                </c:pt>
              </c:numCache>
            </c:numRef>
          </c:xVal>
          <c:yVal>
            <c:numRef>
              <c:f>Calibration_NotBond!$C$3:$C$23</c:f>
              <c:numCache>
                <c:formatCode>0.00</c:formatCode>
                <c:ptCount val="21"/>
                <c:pt idx="0">
                  <c:v>95.5</c:v>
                </c:pt>
                <c:pt idx="1">
                  <c:v>101.43</c:v>
                </c:pt>
                <c:pt idx="2">
                  <c:v>105.77</c:v>
                </c:pt>
                <c:pt idx="3">
                  <c:v>110.16</c:v>
                </c:pt>
                <c:pt idx="4">
                  <c:v>116.42</c:v>
                </c:pt>
                <c:pt idx="5">
                  <c:v>121.21</c:v>
                </c:pt>
                <c:pt idx="6">
                  <c:v>125.92</c:v>
                </c:pt>
                <c:pt idx="7">
                  <c:v>130.87</c:v>
                </c:pt>
                <c:pt idx="8">
                  <c:v>135.77000000000001</c:v>
                </c:pt>
                <c:pt idx="9">
                  <c:v>140.94999999999999</c:v>
                </c:pt>
                <c:pt idx="10">
                  <c:v>202.77</c:v>
                </c:pt>
                <c:pt idx="11">
                  <c:v>220.23</c:v>
                </c:pt>
                <c:pt idx="12" formatCode="General">
                  <c:v>239.09</c:v>
                </c:pt>
                <c:pt idx="13">
                  <c:v>259.92</c:v>
                </c:pt>
                <c:pt idx="14">
                  <c:v>278.36</c:v>
                </c:pt>
                <c:pt idx="15">
                  <c:v>298.07</c:v>
                </c:pt>
                <c:pt idx="16">
                  <c:v>318.26</c:v>
                </c:pt>
                <c:pt idx="17">
                  <c:v>339.81</c:v>
                </c:pt>
                <c:pt idx="18">
                  <c:v>361.35</c:v>
                </c:pt>
                <c:pt idx="19">
                  <c:v>382.45</c:v>
                </c:pt>
                <c:pt idx="20">
                  <c:v>389.06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1-43E3-9C85-0DB9103D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40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ax val="430"/>
          <c:min val="5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bajando'!$D$2</c:f>
              <c:strCache>
                <c:ptCount val="1"/>
                <c:pt idx="0">
                  <c:v>Calibración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'Prueba bajando'!$B$3:$B$14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'Prueba bajando'!$D$3:$D$14</c:f>
              <c:numCache>
                <c:formatCode>0.00</c:formatCode>
                <c:ptCount val="12"/>
                <c:pt idx="0">
                  <c:v>0</c:v>
                </c:pt>
                <c:pt idx="1">
                  <c:v>-5.1274814187599853</c:v>
                </c:pt>
                <c:pt idx="2">
                  <c:v>-9.9633079311317854</c:v>
                </c:pt>
                <c:pt idx="3">
                  <c:v>-15.184871577758949</c:v>
                </c:pt>
                <c:pt idx="4">
                  <c:v>-20.039514535704189</c:v>
                </c:pt>
                <c:pt idx="5">
                  <c:v>-25.176404177250909</c:v>
                </c:pt>
                <c:pt idx="6">
                  <c:v>-30.106312917489888</c:v>
                </c:pt>
                <c:pt idx="7">
                  <c:v>-35.04562988051557</c:v>
                </c:pt>
                <c:pt idx="8">
                  <c:v>-40.191927744848996</c:v>
                </c:pt>
                <c:pt idx="9">
                  <c:v>-44.980713143287211</c:v>
                </c:pt>
                <c:pt idx="10">
                  <c:v>-50.051745225326925</c:v>
                </c:pt>
                <c:pt idx="11">
                  <c:v>-55.056919747859617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82E-A5AF-606FD75B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calibrada'!$C$2</c:f>
              <c:strCache>
                <c:ptCount val="1"/>
                <c:pt idx="0">
                  <c:v>Sensor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'Prueba calibrada'!$B$3:$B$14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'Prueba calibrada'!$C$3:$C$14</c:f>
              <c:numCache>
                <c:formatCode>0.00</c:formatCode>
                <c:ptCount val="12"/>
                <c:pt idx="0">
                  <c:v>182.83</c:v>
                </c:pt>
                <c:pt idx="1">
                  <c:v>177.52</c:v>
                </c:pt>
                <c:pt idx="2">
                  <c:v>172.15</c:v>
                </c:pt>
                <c:pt idx="3">
                  <c:v>166.64</c:v>
                </c:pt>
                <c:pt idx="4">
                  <c:v>161.30000000000001</c:v>
                </c:pt>
                <c:pt idx="5">
                  <c:v>155.94999999999999</c:v>
                </c:pt>
                <c:pt idx="6">
                  <c:v>150.97</c:v>
                </c:pt>
                <c:pt idx="7">
                  <c:v>145.36000000000001</c:v>
                </c:pt>
                <c:pt idx="8">
                  <c:v>140.03</c:v>
                </c:pt>
                <c:pt idx="9">
                  <c:v>134.66999999999999</c:v>
                </c:pt>
                <c:pt idx="10">
                  <c:v>129.57</c:v>
                </c:pt>
                <c:pt idx="11">
                  <c:v>124.24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6-47C2-AE73-F84DE4A58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calibrada'!$D$2</c:f>
              <c:strCache>
                <c:ptCount val="1"/>
                <c:pt idx="0">
                  <c:v>Calibración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'Prueba calibrada'!$B$3:$B$14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'Prueba calibrada'!$D$3:$D$14</c:f>
              <c:numCache>
                <c:formatCode>0.00</c:formatCode>
                <c:ptCount val="12"/>
                <c:pt idx="0">
                  <c:v>0</c:v>
                </c:pt>
                <c:pt idx="1">
                  <c:v>-4.9957662997459806</c:v>
                </c:pt>
                <c:pt idx="2">
                  <c:v>-10.047981936212256</c:v>
                </c:pt>
                <c:pt idx="3">
                  <c:v>-15.231912691692564</c:v>
                </c:pt>
                <c:pt idx="4">
                  <c:v>-20.255903659798665</c:v>
                </c:pt>
                <c:pt idx="5">
                  <c:v>-25.289302850691527</c:v>
                </c:pt>
                <c:pt idx="6">
                  <c:v>-29.97459779847588</c:v>
                </c:pt>
                <c:pt idx="7">
                  <c:v>-35.252610781823314</c:v>
                </c:pt>
                <c:pt idx="8">
                  <c:v>-40.267193527142737</c:v>
                </c:pt>
                <c:pt idx="9">
                  <c:v>-45.310000940822306</c:v>
                </c:pt>
                <c:pt idx="10">
                  <c:v>-50.108194562047252</c:v>
                </c:pt>
                <c:pt idx="11">
                  <c:v>-55.122777307366654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2-41C0-A847-260E5028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1</a:t>
            </a:r>
          </a:p>
        </c:rich>
      </c:tx>
      <c:layout>
        <c:manualLayout>
          <c:xMode val="edge"/>
          <c:yMode val="edge"/>
          <c:x val="0.423477297895902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'Tokyo drift'!$C$3:$C$17</c:f>
              <c:numCache>
                <c:formatCode>0</c:formatCode>
                <c:ptCount val="15"/>
                <c:pt idx="0">
                  <c:v>0</c:v>
                </c:pt>
                <c:pt idx="1">
                  <c:v>25</c:v>
                </c:pt>
                <c:pt idx="2">
                  <c:v>33</c:v>
                </c:pt>
                <c:pt idx="3">
                  <c:v>38</c:v>
                </c:pt>
                <c:pt idx="4">
                  <c:v>67</c:v>
                </c:pt>
                <c:pt idx="5">
                  <c:v>76</c:v>
                </c:pt>
                <c:pt idx="6">
                  <c:v>84</c:v>
                </c:pt>
                <c:pt idx="7">
                  <c:v>106</c:v>
                </c:pt>
                <c:pt idx="8">
                  <c:v>114</c:v>
                </c:pt>
                <c:pt idx="9">
                  <c:v>117</c:v>
                </c:pt>
                <c:pt idx="10">
                  <c:v>125</c:v>
                </c:pt>
                <c:pt idx="11">
                  <c:v>130</c:v>
                </c:pt>
                <c:pt idx="12">
                  <c:v>131</c:v>
                </c:pt>
                <c:pt idx="13">
                  <c:v>139</c:v>
                </c:pt>
                <c:pt idx="14">
                  <c:v>154</c:v>
                </c:pt>
              </c:numCache>
            </c:numRef>
          </c:xVal>
          <c:yVal>
            <c:numRef>
              <c:f>'Tokyo drift'!$D$3:$D$17</c:f>
              <c:numCache>
                <c:formatCode>0.00</c:formatCode>
                <c:ptCount val="15"/>
                <c:pt idx="0">
                  <c:v>211.33</c:v>
                </c:pt>
                <c:pt idx="1">
                  <c:v>213.46</c:v>
                </c:pt>
                <c:pt idx="2">
                  <c:v>213.76</c:v>
                </c:pt>
                <c:pt idx="3">
                  <c:v>213.91</c:v>
                </c:pt>
                <c:pt idx="4">
                  <c:v>213.58</c:v>
                </c:pt>
                <c:pt idx="5">
                  <c:v>213.82</c:v>
                </c:pt>
                <c:pt idx="6">
                  <c:v>213.83</c:v>
                </c:pt>
                <c:pt idx="7">
                  <c:v>205.97</c:v>
                </c:pt>
                <c:pt idx="8">
                  <c:v>201.6</c:v>
                </c:pt>
                <c:pt idx="9">
                  <c:v>212.07</c:v>
                </c:pt>
                <c:pt idx="10">
                  <c:v>213.31</c:v>
                </c:pt>
                <c:pt idx="11">
                  <c:v>213.48</c:v>
                </c:pt>
                <c:pt idx="12">
                  <c:v>216.51</c:v>
                </c:pt>
                <c:pt idx="13">
                  <c:v>214.74</c:v>
                </c:pt>
                <c:pt idx="14">
                  <c:v>213.31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0-471F-B746-6FE057E2F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97695"/>
        <c:axId val="1191787135"/>
      </c:scatterChart>
      <c:valAx>
        <c:axId val="11917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(min)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91787135"/>
        <c:crosses val="autoZero"/>
        <c:crossBetween val="midCat"/>
      </c:valAx>
      <c:valAx>
        <c:axId val="11917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Distancia (mm)</a:t>
                </a:r>
              </a:p>
            </c:rich>
          </c:tx>
          <c:layout>
            <c:manualLayout>
              <c:xMode val="edge"/>
              <c:yMode val="edge"/>
              <c:x val="1.6611295681063124E-2"/>
              <c:y val="0.32726086322543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9179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2</a:t>
            </a:r>
          </a:p>
        </c:rich>
      </c:tx>
      <c:layout>
        <c:manualLayout>
          <c:xMode val="edge"/>
          <c:yMode val="edge"/>
          <c:x val="0.4232222222222223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'Tokyo drift'!$C$18:$C$26</c:f>
              <c:numCache>
                <c:formatCode>0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20</c:v>
                </c:pt>
                <c:pt idx="4">
                  <c:v>42</c:v>
                </c:pt>
                <c:pt idx="5">
                  <c:v>51</c:v>
                </c:pt>
                <c:pt idx="6">
                  <c:v>56</c:v>
                </c:pt>
                <c:pt idx="7">
                  <c:v>77</c:v>
                </c:pt>
                <c:pt idx="8">
                  <c:v>82</c:v>
                </c:pt>
              </c:numCache>
            </c:numRef>
          </c:xVal>
          <c:yVal>
            <c:numRef>
              <c:f>'Tokyo drift'!$D$18:$D$26</c:f>
              <c:numCache>
                <c:formatCode>0.00</c:formatCode>
                <c:ptCount val="9"/>
                <c:pt idx="0">
                  <c:v>207.01</c:v>
                </c:pt>
                <c:pt idx="1">
                  <c:v>208.7</c:v>
                </c:pt>
                <c:pt idx="2">
                  <c:v>211.38</c:v>
                </c:pt>
                <c:pt idx="3">
                  <c:v>212.32</c:v>
                </c:pt>
                <c:pt idx="4">
                  <c:v>212.38</c:v>
                </c:pt>
                <c:pt idx="5" formatCode="General">
                  <c:v>212.56</c:v>
                </c:pt>
                <c:pt idx="6" formatCode="General">
                  <c:v>214.29</c:v>
                </c:pt>
                <c:pt idx="7" formatCode="General">
                  <c:v>214.38</c:v>
                </c:pt>
                <c:pt idx="8" formatCode="General">
                  <c:v>214.42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5-4A94-A610-1C85C065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97695"/>
        <c:axId val="1191787135"/>
      </c:scatterChart>
      <c:valAx>
        <c:axId val="11917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91787135"/>
        <c:crosses val="autoZero"/>
        <c:crossBetween val="midCat"/>
      </c:valAx>
      <c:valAx>
        <c:axId val="11917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Distancia (mm)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2726086322543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9179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'Prueba horrible'!$C$2:$C$264</c:f>
              <c:numCache>
                <c:formatCode>General</c:formatCode>
                <c:ptCount val="2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</c:numCache>
            </c:numRef>
          </c:xVal>
          <c:yVal>
            <c:numRef>
              <c:f>'Prueba horrible'!$D$2:$D$264</c:f>
              <c:numCache>
                <c:formatCode>General</c:formatCode>
                <c:ptCount val="263"/>
                <c:pt idx="0">
                  <c:v>286.67</c:v>
                </c:pt>
                <c:pt idx="1">
                  <c:v>286.67</c:v>
                </c:pt>
                <c:pt idx="2">
                  <c:v>286.25</c:v>
                </c:pt>
                <c:pt idx="3">
                  <c:v>286.25</c:v>
                </c:pt>
                <c:pt idx="4">
                  <c:v>286.25</c:v>
                </c:pt>
                <c:pt idx="5">
                  <c:v>286.67</c:v>
                </c:pt>
                <c:pt idx="6">
                  <c:v>286.67</c:v>
                </c:pt>
                <c:pt idx="7">
                  <c:v>287.08999999999997</c:v>
                </c:pt>
                <c:pt idx="8">
                  <c:v>287.5</c:v>
                </c:pt>
                <c:pt idx="9">
                  <c:v>286.67</c:v>
                </c:pt>
                <c:pt idx="10">
                  <c:v>287.08999999999997</c:v>
                </c:pt>
                <c:pt idx="11">
                  <c:v>287.08999999999997</c:v>
                </c:pt>
                <c:pt idx="12">
                  <c:v>287.08999999999997</c:v>
                </c:pt>
                <c:pt idx="13">
                  <c:v>287.08999999999997</c:v>
                </c:pt>
                <c:pt idx="14">
                  <c:v>287.5</c:v>
                </c:pt>
                <c:pt idx="15">
                  <c:v>288.33999999999997</c:v>
                </c:pt>
                <c:pt idx="16">
                  <c:v>287.92</c:v>
                </c:pt>
                <c:pt idx="17">
                  <c:v>287.5</c:v>
                </c:pt>
                <c:pt idx="18">
                  <c:v>287.08999999999997</c:v>
                </c:pt>
                <c:pt idx="19">
                  <c:v>287.08999999999997</c:v>
                </c:pt>
                <c:pt idx="20">
                  <c:v>287.5</c:v>
                </c:pt>
                <c:pt idx="21">
                  <c:v>287.5</c:v>
                </c:pt>
                <c:pt idx="22">
                  <c:v>287.5</c:v>
                </c:pt>
                <c:pt idx="23">
                  <c:v>287.92</c:v>
                </c:pt>
                <c:pt idx="24">
                  <c:v>287.08999999999997</c:v>
                </c:pt>
                <c:pt idx="25">
                  <c:v>287.08999999999997</c:v>
                </c:pt>
                <c:pt idx="26">
                  <c:v>287.08999999999997</c:v>
                </c:pt>
                <c:pt idx="27">
                  <c:v>287.08999999999997</c:v>
                </c:pt>
                <c:pt idx="28">
                  <c:v>287.5</c:v>
                </c:pt>
                <c:pt idx="29">
                  <c:v>287.92</c:v>
                </c:pt>
                <c:pt idx="30">
                  <c:v>288.33999999999997</c:v>
                </c:pt>
                <c:pt idx="31">
                  <c:v>288.33999999999997</c:v>
                </c:pt>
                <c:pt idx="32">
                  <c:v>287.5</c:v>
                </c:pt>
                <c:pt idx="33">
                  <c:v>287.5</c:v>
                </c:pt>
                <c:pt idx="34">
                  <c:v>287.5</c:v>
                </c:pt>
                <c:pt idx="35">
                  <c:v>287.5</c:v>
                </c:pt>
                <c:pt idx="36">
                  <c:v>287.5</c:v>
                </c:pt>
                <c:pt idx="37">
                  <c:v>287.92</c:v>
                </c:pt>
                <c:pt idx="38">
                  <c:v>287.92</c:v>
                </c:pt>
                <c:pt idx="39">
                  <c:v>287.5</c:v>
                </c:pt>
                <c:pt idx="40">
                  <c:v>287.08999999999997</c:v>
                </c:pt>
                <c:pt idx="41">
                  <c:v>287.5</c:v>
                </c:pt>
                <c:pt idx="42">
                  <c:v>287.5</c:v>
                </c:pt>
                <c:pt idx="43">
                  <c:v>286.67</c:v>
                </c:pt>
                <c:pt idx="44">
                  <c:v>286.67</c:v>
                </c:pt>
                <c:pt idx="45">
                  <c:v>287.08999999999997</c:v>
                </c:pt>
                <c:pt idx="46">
                  <c:v>286.67</c:v>
                </c:pt>
                <c:pt idx="47">
                  <c:v>285.83999999999997</c:v>
                </c:pt>
                <c:pt idx="48">
                  <c:v>285.83999999999997</c:v>
                </c:pt>
                <c:pt idx="49">
                  <c:v>285.83999999999997</c:v>
                </c:pt>
                <c:pt idx="50">
                  <c:v>286.25</c:v>
                </c:pt>
                <c:pt idx="51">
                  <c:v>286.25</c:v>
                </c:pt>
                <c:pt idx="52">
                  <c:v>286.25</c:v>
                </c:pt>
                <c:pt idx="53">
                  <c:v>286.25</c:v>
                </c:pt>
                <c:pt idx="54">
                  <c:v>286.25</c:v>
                </c:pt>
                <c:pt idx="55">
                  <c:v>286.67</c:v>
                </c:pt>
                <c:pt idx="56">
                  <c:v>286.25</c:v>
                </c:pt>
                <c:pt idx="57">
                  <c:v>286.25</c:v>
                </c:pt>
                <c:pt idx="58">
                  <c:v>286.67</c:v>
                </c:pt>
                <c:pt idx="59">
                  <c:v>286.67</c:v>
                </c:pt>
                <c:pt idx="60">
                  <c:v>287.08999999999997</c:v>
                </c:pt>
                <c:pt idx="61">
                  <c:v>292.92</c:v>
                </c:pt>
                <c:pt idx="62">
                  <c:v>283.75</c:v>
                </c:pt>
                <c:pt idx="63">
                  <c:v>283.75</c:v>
                </c:pt>
                <c:pt idx="64">
                  <c:v>283.75</c:v>
                </c:pt>
                <c:pt idx="65">
                  <c:v>283.75</c:v>
                </c:pt>
                <c:pt idx="66">
                  <c:v>284.17</c:v>
                </c:pt>
                <c:pt idx="67">
                  <c:v>284.17</c:v>
                </c:pt>
                <c:pt idx="68">
                  <c:v>284.17</c:v>
                </c:pt>
                <c:pt idx="69">
                  <c:v>283.75</c:v>
                </c:pt>
                <c:pt idx="70">
                  <c:v>283.75</c:v>
                </c:pt>
                <c:pt idx="71">
                  <c:v>283.75</c:v>
                </c:pt>
                <c:pt idx="72">
                  <c:v>283.75</c:v>
                </c:pt>
                <c:pt idx="73">
                  <c:v>322.95</c:v>
                </c:pt>
                <c:pt idx="74">
                  <c:v>323.37</c:v>
                </c:pt>
                <c:pt idx="75">
                  <c:v>322.95</c:v>
                </c:pt>
                <c:pt idx="76">
                  <c:v>325.87</c:v>
                </c:pt>
                <c:pt idx="77">
                  <c:v>326.29000000000002</c:v>
                </c:pt>
                <c:pt idx="78">
                  <c:v>325.45</c:v>
                </c:pt>
                <c:pt idx="79">
                  <c:v>324.2</c:v>
                </c:pt>
                <c:pt idx="80">
                  <c:v>325.02999999999997</c:v>
                </c:pt>
                <c:pt idx="81">
                  <c:v>326.7</c:v>
                </c:pt>
                <c:pt idx="82">
                  <c:v>325.87</c:v>
                </c:pt>
                <c:pt idx="83">
                  <c:v>324.62</c:v>
                </c:pt>
                <c:pt idx="84">
                  <c:v>326.7</c:v>
                </c:pt>
                <c:pt idx="85">
                  <c:v>327.12</c:v>
                </c:pt>
                <c:pt idx="86">
                  <c:v>327.12</c:v>
                </c:pt>
                <c:pt idx="87">
                  <c:v>327.12</c:v>
                </c:pt>
                <c:pt idx="88">
                  <c:v>327.54000000000002</c:v>
                </c:pt>
                <c:pt idx="89">
                  <c:v>327.54000000000002</c:v>
                </c:pt>
                <c:pt idx="90">
                  <c:v>327.54000000000002</c:v>
                </c:pt>
                <c:pt idx="91">
                  <c:v>327.54000000000002</c:v>
                </c:pt>
                <c:pt idx="92">
                  <c:v>327.12</c:v>
                </c:pt>
                <c:pt idx="93">
                  <c:v>327.12</c:v>
                </c:pt>
                <c:pt idx="94">
                  <c:v>327.12</c:v>
                </c:pt>
                <c:pt idx="95">
                  <c:v>327.12</c:v>
                </c:pt>
                <c:pt idx="96">
                  <c:v>327.12</c:v>
                </c:pt>
                <c:pt idx="97">
                  <c:v>327.54000000000002</c:v>
                </c:pt>
                <c:pt idx="98">
                  <c:v>327.12</c:v>
                </c:pt>
                <c:pt idx="99">
                  <c:v>326.29000000000002</c:v>
                </c:pt>
                <c:pt idx="100">
                  <c:v>326.7</c:v>
                </c:pt>
                <c:pt idx="101">
                  <c:v>326.29000000000002</c:v>
                </c:pt>
                <c:pt idx="102">
                  <c:v>300.43</c:v>
                </c:pt>
                <c:pt idx="103">
                  <c:v>300.43</c:v>
                </c:pt>
                <c:pt idx="104">
                  <c:v>300.85000000000002</c:v>
                </c:pt>
                <c:pt idx="105">
                  <c:v>300.85000000000002</c:v>
                </c:pt>
                <c:pt idx="106">
                  <c:v>301.27</c:v>
                </c:pt>
                <c:pt idx="107">
                  <c:v>300.43</c:v>
                </c:pt>
                <c:pt idx="108">
                  <c:v>300.43</c:v>
                </c:pt>
                <c:pt idx="109">
                  <c:v>300.43</c:v>
                </c:pt>
                <c:pt idx="110">
                  <c:v>300.43</c:v>
                </c:pt>
                <c:pt idx="111">
                  <c:v>300.85000000000002</c:v>
                </c:pt>
                <c:pt idx="112">
                  <c:v>322.95</c:v>
                </c:pt>
                <c:pt idx="113">
                  <c:v>322.95</c:v>
                </c:pt>
                <c:pt idx="114">
                  <c:v>322.52999999999997</c:v>
                </c:pt>
                <c:pt idx="115">
                  <c:v>322.52999999999997</c:v>
                </c:pt>
                <c:pt idx="116">
                  <c:v>322.12</c:v>
                </c:pt>
                <c:pt idx="117">
                  <c:v>322.52999999999997</c:v>
                </c:pt>
                <c:pt idx="118">
                  <c:v>322.95</c:v>
                </c:pt>
                <c:pt idx="119">
                  <c:v>319.61</c:v>
                </c:pt>
                <c:pt idx="120">
                  <c:v>321.27999999999997</c:v>
                </c:pt>
                <c:pt idx="121">
                  <c:v>320.86</c:v>
                </c:pt>
                <c:pt idx="122">
                  <c:v>315.86</c:v>
                </c:pt>
                <c:pt idx="123">
                  <c:v>313.77999999999997</c:v>
                </c:pt>
                <c:pt idx="124">
                  <c:v>314.19</c:v>
                </c:pt>
                <c:pt idx="125">
                  <c:v>317.52999999999997</c:v>
                </c:pt>
                <c:pt idx="126">
                  <c:v>314.19</c:v>
                </c:pt>
                <c:pt idx="127">
                  <c:v>314.61</c:v>
                </c:pt>
                <c:pt idx="128">
                  <c:v>314.61</c:v>
                </c:pt>
                <c:pt idx="129">
                  <c:v>314.19</c:v>
                </c:pt>
                <c:pt idx="130">
                  <c:v>320.45</c:v>
                </c:pt>
                <c:pt idx="131">
                  <c:v>322.12</c:v>
                </c:pt>
                <c:pt idx="132">
                  <c:v>322.12</c:v>
                </c:pt>
                <c:pt idx="133">
                  <c:v>322.12</c:v>
                </c:pt>
                <c:pt idx="134">
                  <c:v>322.52999999999997</c:v>
                </c:pt>
                <c:pt idx="135">
                  <c:v>321.7</c:v>
                </c:pt>
                <c:pt idx="136">
                  <c:v>320.86</c:v>
                </c:pt>
                <c:pt idx="137">
                  <c:v>320.45</c:v>
                </c:pt>
                <c:pt idx="138">
                  <c:v>320.86</c:v>
                </c:pt>
                <c:pt idx="139">
                  <c:v>320.45</c:v>
                </c:pt>
                <c:pt idx="140">
                  <c:v>319.2</c:v>
                </c:pt>
                <c:pt idx="141">
                  <c:v>316.27999999999997</c:v>
                </c:pt>
                <c:pt idx="142">
                  <c:v>311.27</c:v>
                </c:pt>
                <c:pt idx="143">
                  <c:v>308.35000000000002</c:v>
                </c:pt>
                <c:pt idx="144">
                  <c:v>308.77</c:v>
                </c:pt>
                <c:pt idx="145">
                  <c:v>308.35000000000002</c:v>
                </c:pt>
                <c:pt idx="146">
                  <c:v>308.77</c:v>
                </c:pt>
                <c:pt idx="147">
                  <c:v>310.02</c:v>
                </c:pt>
                <c:pt idx="148">
                  <c:v>311.27</c:v>
                </c:pt>
                <c:pt idx="149">
                  <c:v>311.69</c:v>
                </c:pt>
                <c:pt idx="150">
                  <c:v>313.77999999999997</c:v>
                </c:pt>
                <c:pt idx="151">
                  <c:v>312.94</c:v>
                </c:pt>
                <c:pt idx="152">
                  <c:v>320.45</c:v>
                </c:pt>
                <c:pt idx="153">
                  <c:v>320.86</c:v>
                </c:pt>
                <c:pt idx="154">
                  <c:v>321.27999999999997</c:v>
                </c:pt>
                <c:pt idx="155">
                  <c:v>329.62</c:v>
                </c:pt>
                <c:pt idx="156">
                  <c:v>330.46</c:v>
                </c:pt>
                <c:pt idx="157">
                  <c:v>330.04</c:v>
                </c:pt>
                <c:pt idx="158">
                  <c:v>329.2</c:v>
                </c:pt>
                <c:pt idx="159">
                  <c:v>329.2</c:v>
                </c:pt>
                <c:pt idx="160">
                  <c:v>328.79</c:v>
                </c:pt>
                <c:pt idx="161">
                  <c:v>328.79</c:v>
                </c:pt>
                <c:pt idx="162">
                  <c:v>326.29000000000002</c:v>
                </c:pt>
                <c:pt idx="163">
                  <c:v>321.27999999999997</c:v>
                </c:pt>
                <c:pt idx="164">
                  <c:v>324.62</c:v>
                </c:pt>
                <c:pt idx="165">
                  <c:v>326.29000000000002</c:v>
                </c:pt>
                <c:pt idx="166">
                  <c:v>325.87</c:v>
                </c:pt>
                <c:pt idx="167">
                  <c:v>325.45</c:v>
                </c:pt>
                <c:pt idx="168">
                  <c:v>324.62</c:v>
                </c:pt>
                <c:pt idx="169">
                  <c:v>323.37</c:v>
                </c:pt>
                <c:pt idx="170">
                  <c:v>322.95</c:v>
                </c:pt>
                <c:pt idx="171">
                  <c:v>323.77999999999997</c:v>
                </c:pt>
                <c:pt idx="172">
                  <c:v>323.77999999999997</c:v>
                </c:pt>
                <c:pt idx="173">
                  <c:v>323.37</c:v>
                </c:pt>
                <c:pt idx="174">
                  <c:v>324.62</c:v>
                </c:pt>
                <c:pt idx="175">
                  <c:v>327.95</c:v>
                </c:pt>
                <c:pt idx="176">
                  <c:v>327.95</c:v>
                </c:pt>
                <c:pt idx="177">
                  <c:v>328.37</c:v>
                </c:pt>
                <c:pt idx="178">
                  <c:v>327.95</c:v>
                </c:pt>
                <c:pt idx="179">
                  <c:v>327.12</c:v>
                </c:pt>
                <c:pt idx="180">
                  <c:v>324.2</c:v>
                </c:pt>
                <c:pt idx="181">
                  <c:v>297.93</c:v>
                </c:pt>
                <c:pt idx="182">
                  <c:v>300.43</c:v>
                </c:pt>
                <c:pt idx="183">
                  <c:v>302.52</c:v>
                </c:pt>
                <c:pt idx="184">
                  <c:v>302.93</c:v>
                </c:pt>
                <c:pt idx="185">
                  <c:v>302.52</c:v>
                </c:pt>
                <c:pt idx="186">
                  <c:v>302.52</c:v>
                </c:pt>
                <c:pt idx="187">
                  <c:v>291.67</c:v>
                </c:pt>
                <c:pt idx="188">
                  <c:v>290.01</c:v>
                </c:pt>
                <c:pt idx="189">
                  <c:v>294.18</c:v>
                </c:pt>
                <c:pt idx="190">
                  <c:v>307.10000000000002</c:v>
                </c:pt>
                <c:pt idx="191">
                  <c:v>310.44</c:v>
                </c:pt>
                <c:pt idx="192">
                  <c:v>310.86</c:v>
                </c:pt>
                <c:pt idx="193">
                  <c:v>311.27</c:v>
                </c:pt>
                <c:pt idx="194">
                  <c:v>310.44</c:v>
                </c:pt>
                <c:pt idx="195">
                  <c:v>311.27</c:v>
                </c:pt>
                <c:pt idx="196">
                  <c:v>326.7</c:v>
                </c:pt>
                <c:pt idx="197">
                  <c:v>326.29000000000002</c:v>
                </c:pt>
                <c:pt idx="198">
                  <c:v>324.62</c:v>
                </c:pt>
                <c:pt idx="199">
                  <c:v>320.86</c:v>
                </c:pt>
                <c:pt idx="200">
                  <c:v>325.02999999999997</c:v>
                </c:pt>
                <c:pt idx="201">
                  <c:v>325.45</c:v>
                </c:pt>
                <c:pt idx="202">
                  <c:v>325.87</c:v>
                </c:pt>
                <c:pt idx="203">
                  <c:v>325.87</c:v>
                </c:pt>
                <c:pt idx="204">
                  <c:v>326.7</c:v>
                </c:pt>
                <c:pt idx="205">
                  <c:v>326.7</c:v>
                </c:pt>
                <c:pt idx="206">
                  <c:v>327.12</c:v>
                </c:pt>
                <c:pt idx="207">
                  <c:v>326.29000000000002</c:v>
                </c:pt>
                <c:pt idx="208">
                  <c:v>325.45</c:v>
                </c:pt>
                <c:pt idx="209">
                  <c:v>325.45</c:v>
                </c:pt>
                <c:pt idx="210">
                  <c:v>326.29000000000002</c:v>
                </c:pt>
                <c:pt idx="211">
                  <c:v>326.29000000000002</c:v>
                </c:pt>
                <c:pt idx="212">
                  <c:v>326.7</c:v>
                </c:pt>
                <c:pt idx="213">
                  <c:v>327.12</c:v>
                </c:pt>
                <c:pt idx="214">
                  <c:v>327.54000000000002</c:v>
                </c:pt>
                <c:pt idx="215">
                  <c:v>327.54000000000002</c:v>
                </c:pt>
                <c:pt idx="216">
                  <c:v>327.12</c:v>
                </c:pt>
                <c:pt idx="217">
                  <c:v>327.12</c:v>
                </c:pt>
                <c:pt idx="218">
                  <c:v>327.54000000000002</c:v>
                </c:pt>
                <c:pt idx="219">
                  <c:v>327.54000000000002</c:v>
                </c:pt>
                <c:pt idx="220">
                  <c:v>327.54000000000002</c:v>
                </c:pt>
                <c:pt idx="221">
                  <c:v>327.54000000000002</c:v>
                </c:pt>
                <c:pt idx="222">
                  <c:v>327.54000000000002</c:v>
                </c:pt>
                <c:pt idx="223">
                  <c:v>326.7</c:v>
                </c:pt>
                <c:pt idx="224">
                  <c:v>326.7</c:v>
                </c:pt>
                <c:pt idx="225">
                  <c:v>326.7</c:v>
                </c:pt>
                <c:pt idx="226">
                  <c:v>326.7</c:v>
                </c:pt>
                <c:pt idx="227">
                  <c:v>292.08999999999997</c:v>
                </c:pt>
                <c:pt idx="228">
                  <c:v>292.08999999999997</c:v>
                </c:pt>
                <c:pt idx="229">
                  <c:v>292.08999999999997</c:v>
                </c:pt>
                <c:pt idx="230">
                  <c:v>291.67</c:v>
                </c:pt>
                <c:pt idx="231">
                  <c:v>291.67</c:v>
                </c:pt>
                <c:pt idx="232">
                  <c:v>292.08999999999997</c:v>
                </c:pt>
                <c:pt idx="233">
                  <c:v>291.67</c:v>
                </c:pt>
                <c:pt idx="234">
                  <c:v>291.67</c:v>
                </c:pt>
                <c:pt idx="235">
                  <c:v>291.67</c:v>
                </c:pt>
                <c:pt idx="236">
                  <c:v>291.67</c:v>
                </c:pt>
                <c:pt idx="237">
                  <c:v>291.67</c:v>
                </c:pt>
                <c:pt idx="238">
                  <c:v>291.67</c:v>
                </c:pt>
                <c:pt idx="239">
                  <c:v>291.26</c:v>
                </c:pt>
                <c:pt idx="240">
                  <c:v>291.26</c:v>
                </c:pt>
                <c:pt idx="241">
                  <c:v>291.26</c:v>
                </c:pt>
                <c:pt idx="242">
                  <c:v>290.83999999999997</c:v>
                </c:pt>
                <c:pt idx="243">
                  <c:v>288.75</c:v>
                </c:pt>
                <c:pt idx="244">
                  <c:v>287.08999999999997</c:v>
                </c:pt>
                <c:pt idx="245">
                  <c:v>286.25</c:v>
                </c:pt>
                <c:pt idx="246">
                  <c:v>286.25</c:v>
                </c:pt>
                <c:pt idx="247">
                  <c:v>287.5</c:v>
                </c:pt>
                <c:pt idx="248">
                  <c:v>290.01</c:v>
                </c:pt>
                <c:pt idx="249">
                  <c:v>290.83999999999997</c:v>
                </c:pt>
                <c:pt idx="250">
                  <c:v>291.26</c:v>
                </c:pt>
                <c:pt idx="251">
                  <c:v>291.67</c:v>
                </c:pt>
                <c:pt idx="252">
                  <c:v>291.67</c:v>
                </c:pt>
                <c:pt idx="253">
                  <c:v>291.26</c:v>
                </c:pt>
                <c:pt idx="254">
                  <c:v>291.67</c:v>
                </c:pt>
                <c:pt idx="255">
                  <c:v>291.67</c:v>
                </c:pt>
                <c:pt idx="256">
                  <c:v>292.08999999999997</c:v>
                </c:pt>
                <c:pt idx="257">
                  <c:v>292.51</c:v>
                </c:pt>
                <c:pt idx="258">
                  <c:v>292.92</c:v>
                </c:pt>
                <c:pt idx="259">
                  <c:v>292.92</c:v>
                </c:pt>
                <c:pt idx="260">
                  <c:v>292.51</c:v>
                </c:pt>
                <c:pt idx="261">
                  <c:v>292.51</c:v>
                </c:pt>
                <c:pt idx="262">
                  <c:v>292.51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A-4769-9E08-9A615FD7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655"/>
        <c:axId val="21441295"/>
      </c:scatterChart>
      <c:valAx>
        <c:axId val="2145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441295"/>
        <c:crosses val="autoZero"/>
        <c:crossBetween val="midCat"/>
      </c:valAx>
      <c:valAx>
        <c:axId val="2144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45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Calibration_NotBond!$D$2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Calibration_NotBond!$B$3:$B$23</c:f>
              <c:numCache>
                <c:formatCode>General</c:formatCode>
                <c:ptCount val="21"/>
                <c:pt idx="0">
                  <c:v>94</c:v>
                </c:pt>
                <c:pt idx="1">
                  <c:v>99</c:v>
                </c:pt>
                <c:pt idx="2">
                  <c:v>104</c:v>
                </c:pt>
                <c:pt idx="3">
                  <c:v>109</c:v>
                </c:pt>
                <c:pt idx="4">
                  <c:v>114</c:v>
                </c:pt>
                <c:pt idx="5">
                  <c:v>119</c:v>
                </c:pt>
                <c:pt idx="6">
                  <c:v>124</c:v>
                </c:pt>
                <c:pt idx="7">
                  <c:v>129</c:v>
                </c:pt>
                <c:pt idx="8">
                  <c:v>134</c:v>
                </c:pt>
                <c:pt idx="9">
                  <c:v>139</c:v>
                </c:pt>
                <c:pt idx="10">
                  <c:v>209</c:v>
                </c:pt>
                <c:pt idx="11">
                  <c:v>224</c:v>
                </c:pt>
                <c:pt idx="12">
                  <c:v>244</c:v>
                </c:pt>
                <c:pt idx="13">
                  <c:v>264</c:v>
                </c:pt>
                <c:pt idx="14">
                  <c:v>284</c:v>
                </c:pt>
                <c:pt idx="15">
                  <c:v>304</c:v>
                </c:pt>
                <c:pt idx="16">
                  <c:v>324</c:v>
                </c:pt>
                <c:pt idx="17">
                  <c:v>344</c:v>
                </c:pt>
                <c:pt idx="18">
                  <c:v>364</c:v>
                </c:pt>
                <c:pt idx="19">
                  <c:v>384</c:v>
                </c:pt>
                <c:pt idx="20">
                  <c:v>394</c:v>
                </c:pt>
              </c:numCache>
            </c:numRef>
          </c:xVal>
          <c:yVal>
            <c:numRef>
              <c:f>Calibration_NotBond!$D$3:$D$23</c:f>
              <c:numCache>
                <c:formatCode>0.00</c:formatCode>
                <c:ptCount val="21"/>
                <c:pt idx="0">
                  <c:v>93.893346280220797</c:v>
                </c:pt>
                <c:pt idx="1">
                  <c:v>99.97801913078591</c:v>
                </c:pt>
                <c:pt idx="2">
                  <c:v>104.43121983423489</c:v>
                </c:pt>
                <c:pt idx="3">
                  <c:v>108.93572469325359</c:v>
                </c:pt>
                <c:pt idx="4">
                  <c:v>115.35900497057864</c:v>
                </c:pt>
                <c:pt idx="5">
                  <c:v>120.27394307415483</c:v>
                </c:pt>
                <c:pt idx="6">
                  <c:v>125.10679452881953</c:v>
                </c:pt>
                <c:pt idx="7">
                  <c:v>130.18590593021875</c:v>
                </c:pt>
                <c:pt idx="8">
                  <c:v>135.21371317604826</c:v>
                </c:pt>
                <c:pt idx="9">
                  <c:v>140.52882369306801</c:v>
                </c:pt>
                <c:pt idx="10">
                  <c:v>203.96128163943141</c:v>
                </c:pt>
                <c:pt idx="11">
                  <c:v>221.87669276436677</c:v>
                </c:pt>
                <c:pt idx="12">
                  <c:v>241.22862024525344</c:v>
                </c:pt>
                <c:pt idx="13">
                  <c:v>262.60193145558583</c:v>
                </c:pt>
                <c:pt idx="14">
                  <c:v>281.52290402968708</c:v>
                </c:pt>
                <c:pt idx="15">
                  <c:v>301.74700215525843</c:v>
                </c:pt>
                <c:pt idx="16">
                  <c:v>322.46362017429885</c:v>
                </c:pt>
                <c:pt idx="17">
                  <c:v>344.57571122483478</c:v>
                </c:pt>
                <c:pt idx="18">
                  <c:v>366.6775414442568</c:v>
                </c:pt>
                <c:pt idx="19">
                  <c:v>388.32789509466545</c:v>
                </c:pt>
                <c:pt idx="20">
                  <c:v>395.11030446097834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D-43A4-917A-A4A92E48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Calibration_NotBond!$F$13:$F$76</c:f>
              <c:numCache>
                <c:formatCode>0.00</c:formatCode>
                <c:ptCount val="64"/>
                <c:pt idx="0">
                  <c:v>234.41</c:v>
                </c:pt>
                <c:pt idx="1">
                  <c:v>234.42</c:v>
                </c:pt>
                <c:pt idx="2">
                  <c:v>234.45</c:v>
                </c:pt>
                <c:pt idx="3">
                  <c:v>234.44</c:v>
                </c:pt>
                <c:pt idx="4">
                  <c:v>234.44</c:v>
                </c:pt>
                <c:pt idx="5">
                  <c:v>234.51</c:v>
                </c:pt>
                <c:pt idx="6">
                  <c:v>234.47</c:v>
                </c:pt>
                <c:pt idx="7">
                  <c:v>234.48</c:v>
                </c:pt>
                <c:pt idx="8">
                  <c:v>234.47</c:v>
                </c:pt>
                <c:pt idx="9">
                  <c:v>234.5</c:v>
                </c:pt>
                <c:pt idx="10">
                  <c:v>234.48</c:v>
                </c:pt>
                <c:pt idx="11">
                  <c:v>234.55</c:v>
                </c:pt>
                <c:pt idx="12">
                  <c:v>234.53</c:v>
                </c:pt>
                <c:pt idx="13">
                  <c:v>234.54</c:v>
                </c:pt>
                <c:pt idx="14">
                  <c:v>234.55</c:v>
                </c:pt>
                <c:pt idx="15">
                  <c:v>234.53</c:v>
                </c:pt>
                <c:pt idx="16">
                  <c:v>234.63</c:v>
                </c:pt>
                <c:pt idx="17">
                  <c:v>234.62</c:v>
                </c:pt>
                <c:pt idx="18">
                  <c:v>234.61</c:v>
                </c:pt>
                <c:pt idx="19">
                  <c:v>234.57</c:v>
                </c:pt>
                <c:pt idx="20">
                  <c:v>234.56</c:v>
                </c:pt>
                <c:pt idx="21">
                  <c:v>234.54</c:v>
                </c:pt>
                <c:pt idx="22">
                  <c:v>234.49</c:v>
                </c:pt>
                <c:pt idx="23">
                  <c:v>234.57</c:v>
                </c:pt>
                <c:pt idx="24">
                  <c:v>234.56</c:v>
                </c:pt>
                <c:pt idx="25">
                  <c:v>234.6</c:v>
                </c:pt>
                <c:pt idx="26">
                  <c:v>234.54</c:v>
                </c:pt>
                <c:pt idx="27">
                  <c:v>234.56</c:v>
                </c:pt>
                <c:pt idx="28">
                  <c:v>234.59</c:v>
                </c:pt>
                <c:pt idx="29">
                  <c:v>234.56</c:v>
                </c:pt>
                <c:pt idx="30">
                  <c:v>234.61</c:v>
                </c:pt>
                <c:pt idx="31">
                  <c:v>234.54</c:v>
                </c:pt>
                <c:pt idx="32">
                  <c:v>234.57</c:v>
                </c:pt>
                <c:pt idx="33">
                  <c:v>234.56</c:v>
                </c:pt>
                <c:pt idx="34">
                  <c:v>234.6</c:v>
                </c:pt>
                <c:pt idx="35">
                  <c:v>234.51</c:v>
                </c:pt>
                <c:pt idx="36">
                  <c:v>234.51</c:v>
                </c:pt>
                <c:pt idx="37">
                  <c:v>234.51</c:v>
                </c:pt>
                <c:pt idx="38">
                  <c:v>234.53</c:v>
                </c:pt>
                <c:pt idx="39">
                  <c:v>234.57</c:v>
                </c:pt>
                <c:pt idx="40">
                  <c:v>234.59</c:v>
                </c:pt>
                <c:pt idx="41">
                  <c:v>234.57</c:v>
                </c:pt>
                <c:pt idx="42">
                  <c:v>234.56</c:v>
                </c:pt>
                <c:pt idx="43">
                  <c:v>234.61</c:v>
                </c:pt>
                <c:pt idx="44">
                  <c:v>234.6</c:v>
                </c:pt>
                <c:pt idx="45">
                  <c:v>234.69</c:v>
                </c:pt>
                <c:pt idx="46">
                  <c:v>234.65</c:v>
                </c:pt>
                <c:pt idx="47">
                  <c:v>234.63</c:v>
                </c:pt>
                <c:pt idx="48">
                  <c:v>234.6</c:v>
                </c:pt>
                <c:pt idx="49">
                  <c:v>234.65</c:v>
                </c:pt>
                <c:pt idx="50">
                  <c:v>234.66</c:v>
                </c:pt>
                <c:pt idx="51">
                  <c:v>234.63</c:v>
                </c:pt>
                <c:pt idx="52">
                  <c:v>234.59</c:v>
                </c:pt>
                <c:pt idx="53">
                  <c:v>234.59</c:v>
                </c:pt>
                <c:pt idx="54">
                  <c:v>234.63</c:v>
                </c:pt>
                <c:pt idx="55">
                  <c:v>234.64</c:v>
                </c:pt>
                <c:pt idx="56">
                  <c:v>234.64</c:v>
                </c:pt>
                <c:pt idx="57">
                  <c:v>234.66</c:v>
                </c:pt>
                <c:pt idx="58">
                  <c:v>234.74</c:v>
                </c:pt>
                <c:pt idx="59">
                  <c:v>234.69</c:v>
                </c:pt>
                <c:pt idx="60">
                  <c:v>234.63</c:v>
                </c:pt>
                <c:pt idx="61">
                  <c:v>234.65</c:v>
                </c:pt>
                <c:pt idx="62">
                  <c:v>234.6</c:v>
                </c:pt>
                <c:pt idx="63">
                  <c:v>234.56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9-45B0-8FA1-06FDF72AE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594432"/>
        <c:axId val="931595392"/>
      </c:scatterChart>
      <c:valAx>
        <c:axId val="9315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# de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31595392"/>
        <c:crosses val="autoZero"/>
        <c:crossBetween val="midCat"/>
      </c:valAx>
      <c:valAx>
        <c:axId val="9315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3159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06124234470691"/>
                  <c:y val="-0.1810207057451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Calibration_NotBond!$C$3:$C$23</c:f>
              <c:numCache>
                <c:formatCode>0.00</c:formatCode>
                <c:ptCount val="21"/>
                <c:pt idx="0">
                  <c:v>95.5</c:v>
                </c:pt>
                <c:pt idx="1">
                  <c:v>101.43</c:v>
                </c:pt>
                <c:pt idx="2">
                  <c:v>105.77</c:v>
                </c:pt>
                <c:pt idx="3">
                  <c:v>110.16</c:v>
                </c:pt>
                <c:pt idx="4">
                  <c:v>116.42</c:v>
                </c:pt>
                <c:pt idx="5">
                  <c:v>121.21</c:v>
                </c:pt>
                <c:pt idx="6">
                  <c:v>125.92</c:v>
                </c:pt>
                <c:pt idx="7">
                  <c:v>130.87</c:v>
                </c:pt>
                <c:pt idx="8">
                  <c:v>135.77000000000001</c:v>
                </c:pt>
                <c:pt idx="9">
                  <c:v>140.94999999999999</c:v>
                </c:pt>
                <c:pt idx="10">
                  <c:v>202.77</c:v>
                </c:pt>
                <c:pt idx="11">
                  <c:v>220.23</c:v>
                </c:pt>
                <c:pt idx="12" formatCode="General">
                  <c:v>239.09</c:v>
                </c:pt>
                <c:pt idx="13">
                  <c:v>259.92</c:v>
                </c:pt>
                <c:pt idx="14">
                  <c:v>278.36</c:v>
                </c:pt>
                <c:pt idx="15">
                  <c:v>298.07</c:v>
                </c:pt>
                <c:pt idx="16">
                  <c:v>318.26</c:v>
                </c:pt>
                <c:pt idx="17">
                  <c:v>339.81</c:v>
                </c:pt>
                <c:pt idx="18">
                  <c:v>361.35</c:v>
                </c:pt>
                <c:pt idx="19">
                  <c:v>382.45</c:v>
                </c:pt>
                <c:pt idx="20">
                  <c:v>389.06</c:v>
                </c:pt>
              </c:numCache>
            </c:numRef>
          </c:xVal>
          <c:yVal>
            <c:numRef>
              <c:f>Calibration_NotBond!$B$3:$B$23</c:f>
              <c:numCache>
                <c:formatCode>General</c:formatCode>
                <c:ptCount val="21"/>
                <c:pt idx="0">
                  <c:v>94</c:v>
                </c:pt>
                <c:pt idx="1">
                  <c:v>99</c:v>
                </c:pt>
                <c:pt idx="2">
                  <c:v>104</c:v>
                </c:pt>
                <c:pt idx="3">
                  <c:v>109</c:v>
                </c:pt>
                <c:pt idx="4">
                  <c:v>114</c:v>
                </c:pt>
                <c:pt idx="5">
                  <c:v>119</c:v>
                </c:pt>
                <c:pt idx="6">
                  <c:v>124</c:v>
                </c:pt>
                <c:pt idx="7">
                  <c:v>129</c:v>
                </c:pt>
                <c:pt idx="8">
                  <c:v>134</c:v>
                </c:pt>
                <c:pt idx="9">
                  <c:v>139</c:v>
                </c:pt>
                <c:pt idx="10">
                  <c:v>209</c:v>
                </c:pt>
                <c:pt idx="11">
                  <c:v>224</c:v>
                </c:pt>
                <c:pt idx="12">
                  <c:v>244</c:v>
                </c:pt>
                <c:pt idx="13">
                  <c:v>264</c:v>
                </c:pt>
                <c:pt idx="14">
                  <c:v>284</c:v>
                </c:pt>
                <c:pt idx="15">
                  <c:v>304</c:v>
                </c:pt>
                <c:pt idx="16">
                  <c:v>324</c:v>
                </c:pt>
                <c:pt idx="17">
                  <c:v>344</c:v>
                </c:pt>
                <c:pt idx="18">
                  <c:v>364</c:v>
                </c:pt>
                <c:pt idx="19">
                  <c:v>384</c:v>
                </c:pt>
                <c:pt idx="20">
                  <c:v>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8-4A36-BD1F-E2E755BE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5615"/>
        <c:axId val="23379535"/>
      </c:scatterChart>
      <c:valAx>
        <c:axId val="2336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3379535"/>
        <c:crosses val="autoZero"/>
        <c:crossBetween val="midCat"/>
      </c:valAx>
      <c:valAx>
        <c:axId val="233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336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original'!$C$2</c:f>
              <c:strCache>
                <c:ptCount val="1"/>
                <c:pt idx="0">
                  <c:v>Sensor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'Prueba original'!$B$3:$B$14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'Prueba original'!$C$3:$C$14</c:f>
              <c:numCache>
                <c:formatCode>0.00</c:formatCode>
                <c:ptCount val="12"/>
                <c:pt idx="0">
                  <c:v>0.06</c:v>
                </c:pt>
                <c:pt idx="1">
                  <c:v>5.08</c:v>
                </c:pt>
                <c:pt idx="2">
                  <c:v>10.37</c:v>
                </c:pt>
                <c:pt idx="3">
                  <c:v>16.46</c:v>
                </c:pt>
                <c:pt idx="4">
                  <c:v>21.63</c:v>
                </c:pt>
                <c:pt idx="5">
                  <c:v>27.04</c:v>
                </c:pt>
                <c:pt idx="6">
                  <c:v>32.380000000000003</c:v>
                </c:pt>
                <c:pt idx="7">
                  <c:v>37.770000000000003</c:v>
                </c:pt>
                <c:pt idx="8">
                  <c:v>44.22</c:v>
                </c:pt>
                <c:pt idx="9">
                  <c:v>49.36</c:v>
                </c:pt>
                <c:pt idx="10">
                  <c:v>54.77</c:v>
                </c:pt>
                <c:pt idx="11">
                  <c:v>60.14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A-46FB-89D5-A39B6244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original'!$D$2</c:f>
              <c:strCache>
                <c:ptCount val="1"/>
                <c:pt idx="0">
                  <c:v>Calibración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'Prueba original'!$B$3:$B$14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'Prueba original'!$D$3:$D$14</c:f>
              <c:numCache>
                <c:formatCode>0.00</c:formatCode>
                <c:ptCount val="12"/>
                <c:pt idx="0">
                  <c:v>0.34642562704471103</c:v>
                </c:pt>
                <c:pt idx="1">
                  <c:v>4.9084030897855326</c:v>
                </c:pt>
                <c:pt idx="2">
                  <c:v>9.7157458742275526</c:v>
                </c:pt>
                <c:pt idx="3">
                  <c:v>15.250097019265722</c:v>
                </c:pt>
                <c:pt idx="4">
                  <c:v>19.948388549618318</c:v>
                </c:pt>
                <c:pt idx="5">
                  <c:v>24.864782588149762</c:v>
                </c:pt>
                <c:pt idx="6">
                  <c:v>29.717563395129044</c:v>
                </c:pt>
                <c:pt idx="7">
                  <c:v>34.615782224645585</c:v>
                </c:pt>
                <c:pt idx="8">
                  <c:v>40.477287131952011</c:v>
                </c:pt>
                <c:pt idx="9">
                  <c:v>45.148315848782254</c:v>
                </c:pt>
                <c:pt idx="10">
                  <c:v>50.064709887313704</c:v>
                </c:pt>
                <c:pt idx="11">
                  <c:v>54.944753507815335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8-4C94-8B9A-30F4A6C87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subiendo mal'!$C$2</c:f>
              <c:strCache>
                <c:ptCount val="1"/>
                <c:pt idx="0">
                  <c:v>Sensor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'Prueba subiendo mal'!$B$3:$B$14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'Prueba subiendo mal'!$C$3:$C$14</c:f>
              <c:numCache>
                <c:formatCode>0.00</c:formatCode>
                <c:ptCount val="12"/>
                <c:pt idx="0">
                  <c:v>101.93</c:v>
                </c:pt>
                <c:pt idx="1">
                  <c:v>106.5</c:v>
                </c:pt>
                <c:pt idx="2">
                  <c:v>113.11</c:v>
                </c:pt>
                <c:pt idx="3">
                  <c:v>108.5</c:v>
                </c:pt>
                <c:pt idx="4">
                  <c:v>119.4</c:v>
                </c:pt>
                <c:pt idx="5">
                  <c:v>128.80000000000001</c:v>
                </c:pt>
                <c:pt idx="6">
                  <c:v>134.25</c:v>
                </c:pt>
                <c:pt idx="7">
                  <c:v>139.63</c:v>
                </c:pt>
                <c:pt idx="8">
                  <c:v>144.35</c:v>
                </c:pt>
                <c:pt idx="9">
                  <c:v>149.85</c:v>
                </c:pt>
                <c:pt idx="10">
                  <c:v>155.19999999999999</c:v>
                </c:pt>
                <c:pt idx="11">
                  <c:v>160.6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F-443F-B2D6-28C1B834E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subiendo mal'!$D$2</c:f>
              <c:strCache>
                <c:ptCount val="1"/>
                <c:pt idx="0">
                  <c:v>Calibración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'Prueba subiendo mal'!$B$3:$B$14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'Prueba subiendo mal'!$D$3:$D$14</c:f>
              <c:numCache>
                <c:formatCode>0.00</c:formatCode>
                <c:ptCount val="12"/>
                <c:pt idx="0">
                  <c:v>0</c:v>
                </c:pt>
                <c:pt idx="1">
                  <c:v>4.5699999999999932</c:v>
                </c:pt>
                <c:pt idx="2">
                  <c:v>11.179999999999993</c:v>
                </c:pt>
                <c:pt idx="3">
                  <c:v>6.5699999999999932</c:v>
                </c:pt>
                <c:pt idx="4">
                  <c:v>17.47</c:v>
                </c:pt>
                <c:pt idx="5">
                  <c:v>26.870000000000005</c:v>
                </c:pt>
                <c:pt idx="6">
                  <c:v>32.319999999999993</c:v>
                </c:pt>
                <c:pt idx="7">
                  <c:v>37.699999999999989</c:v>
                </c:pt>
                <c:pt idx="8">
                  <c:v>42.419999999999987</c:v>
                </c:pt>
                <c:pt idx="9">
                  <c:v>47.919999999999987</c:v>
                </c:pt>
                <c:pt idx="10">
                  <c:v>53.269999999999982</c:v>
                </c:pt>
                <c:pt idx="11">
                  <c:v>58.669999999999987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5-4963-AA5C-93A80DB8D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bajando'!$C$2</c:f>
              <c:strCache>
                <c:ptCount val="1"/>
                <c:pt idx="0">
                  <c:v>Sensor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71347331583552E-2"/>
                  <c:y val="-0.1767202537182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'Prueba bajando'!$B$3:$B$14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'Prueba bajando'!$C$3:$C$14</c:f>
              <c:numCache>
                <c:formatCode>0.00</c:formatCode>
                <c:ptCount val="12"/>
                <c:pt idx="0">
                  <c:v>182.42</c:v>
                </c:pt>
                <c:pt idx="1">
                  <c:v>176.97</c:v>
                </c:pt>
                <c:pt idx="2">
                  <c:v>171.83</c:v>
                </c:pt>
                <c:pt idx="3">
                  <c:v>166.28</c:v>
                </c:pt>
                <c:pt idx="4">
                  <c:v>161.12</c:v>
                </c:pt>
                <c:pt idx="5">
                  <c:v>155.66</c:v>
                </c:pt>
                <c:pt idx="6">
                  <c:v>150.41999999999999</c:v>
                </c:pt>
                <c:pt idx="7">
                  <c:v>145.16999999999999</c:v>
                </c:pt>
                <c:pt idx="8">
                  <c:v>139.69999999999999</c:v>
                </c:pt>
                <c:pt idx="9">
                  <c:v>134.61000000000001</c:v>
                </c:pt>
                <c:pt idx="10">
                  <c:v>129.22</c:v>
                </c:pt>
                <c:pt idx="11">
                  <c:v>123.9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7-4C24-B35D-1C006CE0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</xdr:colOff>
      <xdr:row>1</xdr:row>
      <xdr:rowOff>57150</xdr:rowOff>
    </xdr:from>
    <xdr:to>
      <xdr:col>19</xdr:col>
      <xdr:colOff>198120</xdr:colOff>
      <xdr:row>16</xdr:row>
      <xdr:rowOff>57150</xdr:rowOff>
    </xdr:to>
    <xdr:graphicFrame macro="">
      <xdr:nvGraphicFramePr>
        <xdr:cNvPr id="20" name="Gráfico 1">
          <a:extLst>
            <a:ext uri="{FF2B5EF4-FFF2-40B4-BE49-F238E27FC236}">
              <a16:creationId xmlns:a16="http://schemas.microsoft.com/office/drawing/2014/main" id="{8679F7B6-83FA-4FDC-8FBB-064960668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</xdr:colOff>
      <xdr:row>17</xdr:row>
      <xdr:rowOff>7620</xdr:rowOff>
    </xdr:from>
    <xdr:to>
      <xdr:col>18</xdr:col>
      <xdr:colOff>685800</xdr:colOff>
      <xdr:row>32</xdr:row>
      <xdr:rowOff>7620</xdr:rowOff>
    </xdr:to>
    <xdr:graphicFrame macro="">
      <xdr:nvGraphicFramePr>
        <xdr:cNvPr id="9" name="Gráfico 2">
          <a:extLst>
            <a:ext uri="{FF2B5EF4-FFF2-40B4-BE49-F238E27FC236}">
              <a16:creationId xmlns:a16="http://schemas.microsoft.com/office/drawing/2014/main" id="{C4E9C89B-0199-4D32-B362-32C652CC8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472440</xdr:colOff>
      <xdr:row>25</xdr:row>
      <xdr:rowOff>95250</xdr:rowOff>
    </xdr:from>
    <xdr:to>
      <xdr:col>12</xdr:col>
      <xdr:colOff>60960</xdr:colOff>
      <xdr:row>39</xdr:row>
      <xdr:rowOff>171450</xdr:rowOff>
    </xdr:to>
    <xdr:graphicFrame macro="">
      <xdr:nvGraphicFramePr>
        <xdr:cNvPr id="23" name="Chart 3">
          <a:extLst>
            <a:ext uri="{FF2B5EF4-FFF2-40B4-BE49-F238E27FC236}">
              <a16:creationId xmlns:a16="http://schemas.microsoft.com/office/drawing/2014/main" id="{C5725DA8-0DA5-EFF0-31D0-BB6F3FA76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160020</xdr:colOff>
      <xdr:row>10</xdr:row>
      <xdr:rowOff>87630</xdr:rowOff>
    </xdr:from>
    <xdr:to>
      <xdr:col>11</xdr:col>
      <xdr:colOff>533400</xdr:colOff>
      <xdr:row>25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5AE1A9-9411-8E31-1BC2-D7E759862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163830</xdr:rowOff>
    </xdr:from>
    <xdr:to>
      <xdr:col>11</xdr:col>
      <xdr:colOff>601980</xdr:colOff>
      <xdr:row>19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C15E8D-4348-A796-4A7C-8FE57E631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4</xdr:row>
      <xdr:rowOff>167640</xdr:rowOff>
    </xdr:from>
    <xdr:to>
      <xdr:col>17</xdr:col>
      <xdr:colOff>777240</xdr:colOff>
      <xdr:row>19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FA14C6-5758-4C13-97F2-BDA54FEB7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163830</xdr:rowOff>
    </xdr:from>
    <xdr:to>
      <xdr:col>11</xdr:col>
      <xdr:colOff>601980</xdr:colOff>
      <xdr:row>19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ED938B-29EC-4BC1-9AF3-0E37F17F9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4</xdr:row>
      <xdr:rowOff>167640</xdr:rowOff>
    </xdr:from>
    <xdr:to>
      <xdr:col>17</xdr:col>
      <xdr:colOff>777240</xdr:colOff>
      <xdr:row>19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1E6152-4CEE-4D36-922E-28730C31C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163830</xdr:rowOff>
    </xdr:from>
    <xdr:to>
      <xdr:col>11</xdr:col>
      <xdr:colOff>601980</xdr:colOff>
      <xdr:row>19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785E0B-8928-4B5C-8D2C-F8191B6D1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4</xdr:row>
      <xdr:rowOff>167640</xdr:rowOff>
    </xdr:from>
    <xdr:to>
      <xdr:col>17</xdr:col>
      <xdr:colOff>777240</xdr:colOff>
      <xdr:row>19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55B53B-2B1C-4796-9FEA-220A35EAE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</xdr:colOff>
      <xdr:row>1</xdr:row>
      <xdr:rowOff>57150</xdr:rowOff>
    </xdr:from>
    <xdr:to>
      <xdr:col>19</xdr:col>
      <xdr:colOff>198120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468585-C103-44DC-862C-27C02F8C0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</xdr:colOff>
      <xdr:row>17</xdr:row>
      <xdr:rowOff>7620</xdr:rowOff>
    </xdr:from>
    <xdr:to>
      <xdr:col>18</xdr:col>
      <xdr:colOff>685800</xdr:colOff>
      <xdr:row>32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CAAE21-B007-4569-B944-A21D616F4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491492</xdr:colOff>
      <xdr:row>28</xdr:row>
      <xdr:rowOff>114303</xdr:rowOff>
    </xdr:from>
    <xdr:to>
      <xdr:col>11</xdr:col>
      <xdr:colOff>205369</xdr:colOff>
      <xdr:row>37</xdr:row>
      <xdr:rowOff>140973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22C73AD-373D-2BEA-80D3-6A18ACB8CA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35" t="19929" r="89858" b="5160"/>
        <a:stretch/>
      </xdr:blipFill>
      <xdr:spPr>
        <a:xfrm rot="5400000">
          <a:off x="3665036" y="2244279"/>
          <a:ext cx="1672590" cy="7653917"/>
        </a:xfrm>
        <a:prstGeom prst="rect">
          <a:avLst/>
        </a:prstGeom>
      </xdr:spPr>
    </xdr:pic>
    <xdr:clientData/>
  </xdr:twoCellAnchor>
  <xdr:twoCellAnchor>
    <xdr:from>
      <xdr:col>5</xdr:col>
      <xdr:colOff>426720</xdr:colOff>
      <xdr:row>2</xdr:row>
      <xdr:rowOff>64770</xdr:rowOff>
    </xdr:from>
    <xdr:to>
      <xdr:col>11</xdr:col>
      <xdr:colOff>243840</xdr:colOff>
      <xdr:row>17</xdr:row>
      <xdr:rowOff>64770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85C07E-1C3C-0C96-B796-A95430C55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678180</xdr:colOff>
      <xdr:row>2</xdr:row>
      <xdr:rowOff>60960</xdr:rowOff>
    </xdr:from>
    <xdr:to>
      <xdr:col>17</xdr:col>
      <xdr:colOff>495300</xdr:colOff>
      <xdr:row>17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887B48-CBC0-4F63-B518-CC2791233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34290</xdr:rowOff>
    </xdr:from>
    <xdr:to>
      <xdr:col>15</xdr:col>
      <xdr:colOff>228600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7BAD0-8134-BBE5-019C-1EA42FD52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C66C-0515-4BEF-90E7-4F49CBCFD5C5}">
  <dimension ref="A1:K76"/>
  <sheetViews>
    <sheetView tabSelected="1"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1" spans="1:11" x14ac:dyDescent="0.3">
      <c r="A1">
        <v>94</v>
      </c>
    </row>
    <row r="2" spans="1:11" x14ac:dyDescent="0.3">
      <c r="B2" s="3" t="s">
        <v>22</v>
      </c>
      <c r="C2" s="3" t="s">
        <v>23</v>
      </c>
      <c r="D2" s="3" t="s">
        <v>24</v>
      </c>
      <c r="E2" s="1"/>
      <c r="F2" s="3" t="s">
        <v>14</v>
      </c>
      <c r="G2" s="3" t="s">
        <v>15</v>
      </c>
      <c r="H2" s="3" t="s">
        <v>17</v>
      </c>
      <c r="I2" s="3" t="s">
        <v>16</v>
      </c>
      <c r="K2" s="7" t="s">
        <v>18</v>
      </c>
    </row>
    <row r="3" spans="1:11" x14ac:dyDescent="0.3">
      <c r="B3" s="1">
        <v>94</v>
      </c>
      <c r="C3" s="4">
        <v>95.5</v>
      </c>
      <c r="D3" s="4">
        <f>C3*$B$25+$B$26</f>
        <v>93.893346280220797</v>
      </c>
      <c r="E3" s="4"/>
      <c r="F3" s="1">
        <v>108</v>
      </c>
      <c r="G3" s="4">
        <f>92.94</f>
        <v>92.94</v>
      </c>
      <c r="H3" s="4">
        <f>G3/1.0629</f>
        <v>87.440022579734688</v>
      </c>
      <c r="I3" s="4">
        <f>H3+$K$3</f>
        <v>108.69236287515288</v>
      </c>
      <c r="K3" s="8">
        <f>(SUM(F3:F6)-SUM(H3:H6))/4</f>
        <v>21.252340295418193</v>
      </c>
    </row>
    <row r="4" spans="1:11" x14ac:dyDescent="0.3">
      <c r="B4" s="1">
        <v>99</v>
      </c>
      <c r="C4" s="4">
        <v>101.43</v>
      </c>
      <c r="D4" s="4">
        <f t="shared" ref="D4:D23" si="0">C4*$B$25+$B$26</f>
        <v>99.97801913078591</v>
      </c>
      <c r="E4" s="4"/>
      <c r="F4" s="1">
        <v>82.5</v>
      </c>
      <c r="G4" s="4">
        <v>64.95</v>
      </c>
      <c r="H4" s="4">
        <f>G4/1.0629</f>
        <v>61.106406999717755</v>
      </c>
      <c r="I4" s="4">
        <f>H4+$K$3</f>
        <v>82.358747295135942</v>
      </c>
    </row>
    <row r="5" spans="1:11" x14ac:dyDescent="0.3">
      <c r="B5" s="1">
        <v>104</v>
      </c>
      <c r="C5" s="4">
        <v>105.77</v>
      </c>
      <c r="D5" s="4">
        <f t="shared" si="0"/>
        <v>104.43121983423489</v>
      </c>
      <c r="E5" s="4"/>
      <c r="F5" s="1">
        <v>66.5</v>
      </c>
      <c r="G5" s="4">
        <v>48.42</v>
      </c>
      <c r="H5" s="4">
        <f>G5/1.0629</f>
        <v>45.554614733276885</v>
      </c>
      <c r="I5" s="4">
        <f>H5+$K$3</f>
        <v>66.806955028695086</v>
      </c>
    </row>
    <row r="6" spans="1:11" x14ac:dyDescent="0.3">
      <c r="B6" s="1">
        <v>109</v>
      </c>
      <c r="C6" s="4">
        <v>110.16</v>
      </c>
      <c r="D6" s="4">
        <f t="shared" si="0"/>
        <v>108.93572469325359</v>
      </c>
      <c r="E6" s="4"/>
      <c r="F6" s="2">
        <v>93.5</v>
      </c>
      <c r="G6" s="2">
        <v>75.88</v>
      </c>
      <c r="H6" s="5">
        <f>G6/1.0629</f>
        <v>71.389594505597884</v>
      </c>
      <c r="I6" s="5">
        <f>H6+$K$3</f>
        <v>92.641934801016077</v>
      </c>
    </row>
    <row r="7" spans="1:11" x14ac:dyDescent="0.3">
      <c r="B7" s="1">
        <v>114</v>
      </c>
      <c r="C7" s="4">
        <v>116.42</v>
      </c>
      <c r="D7" s="4">
        <f t="shared" si="0"/>
        <v>115.35900497057864</v>
      </c>
      <c r="E7" s="4"/>
    </row>
    <row r="8" spans="1:11" x14ac:dyDescent="0.3">
      <c r="B8" s="1">
        <v>119</v>
      </c>
      <c r="C8" s="4">
        <v>121.21</v>
      </c>
      <c r="D8" s="4">
        <f t="shared" si="0"/>
        <v>120.27394307415483</v>
      </c>
      <c r="E8" s="4"/>
      <c r="F8" s="1" t="s">
        <v>20</v>
      </c>
      <c r="G8" s="1">
        <f>INTERCEPT($C$3:$C$35,$B$3:$B$35)</f>
        <v>4.0780182110675014</v>
      </c>
    </row>
    <row r="9" spans="1:11" x14ac:dyDescent="0.3">
      <c r="B9" s="1">
        <v>124</v>
      </c>
      <c r="C9" s="4">
        <v>125.92</v>
      </c>
      <c r="D9" s="4">
        <f t="shared" si="0"/>
        <v>125.10679452881953</v>
      </c>
      <c r="E9" s="4"/>
      <c r="F9" s="1" t="s">
        <v>21</v>
      </c>
      <c r="G9" s="1">
        <f>SLOPE($C$3:$C$35,$B$3:$B$35)</f>
        <v>0.97418552787912571</v>
      </c>
    </row>
    <row r="10" spans="1:11" x14ac:dyDescent="0.3">
      <c r="B10" s="1">
        <v>129</v>
      </c>
      <c r="C10" s="4">
        <v>130.87</v>
      </c>
      <c r="D10" s="4">
        <f t="shared" si="0"/>
        <v>130.18590593021875</v>
      </c>
      <c r="E10" s="4"/>
    </row>
    <row r="11" spans="1:11" x14ac:dyDescent="0.3">
      <c r="B11" s="1">
        <v>134</v>
      </c>
      <c r="C11" s="4">
        <v>135.77000000000001</v>
      </c>
      <c r="D11" s="4">
        <f t="shared" si="0"/>
        <v>135.21371317604826</v>
      </c>
      <c r="E11" s="4"/>
    </row>
    <row r="12" spans="1:11" x14ac:dyDescent="0.3">
      <c r="B12" s="1">
        <v>139</v>
      </c>
      <c r="C12" s="4">
        <v>140.94999999999999</v>
      </c>
      <c r="D12" s="4">
        <f t="shared" si="0"/>
        <v>140.52882369306801</v>
      </c>
      <c r="E12" s="4"/>
    </row>
    <row r="13" spans="1:11" x14ac:dyDescent="0.3">
      <c r="B13" s="1">
        <v>209</v>
      </c>
      <c r="C13" s="4">
        <v>202.77</v>
      </c>
      <c r="D13" s="4">
        <f t="shared" si="0"/>
        <v>203.96128163943141</v>
      </c>
      <c r="E13" s="4"/>
      <c r="F13" s="4">
        <v>234.41</v>
      </c>
    </row>
    <row r="14" spans="1:11" x14ac:dyDescent="0.3">
      <c r="B14" s="1">
        <v>224</v>
      </c>
      <c r="C14" s="4">
        <v>220.23</v>
      </c>
      <c r="D14" s="4">
        <f t="shared" si="0"/>
        <v>221.87669276436677</v>
      </c>
      <c r="E14" s="4"/>
      <c r="F14" s="4">
        <v>234.42</v>
      </c>
    </row>
    <row r="15" spans="1:11" x14ac:dyDescent="0.3">
      <c r="A15" s="6"/>
      <c r="B15" s="1">
        <v>244</v>
      </c>
      <c r="C15" s="1">
        <v>239.09</v>
      </c>
      <c r="D15" s="4">
        <f t="shared" si="0"/>
        <v>241.22862024525344</v>
      </c>
      <c r="E15" s="4"/>
      <c r="F15" s="4">
        <v>234.45</v>
      </c>
    </row>
    <row r="16" spans="1:11" x14ac:dyDescent="0.3">
      <c r="A16" s="6"/>
      <c r="B16" s="1">
        <v>264</v>
      </c>
      <c r="C16" s="4">
        <v>259.92</v>
      </c>
      <c r="D16" s="4">
        <f t="shared" si="0"/>
        <v>262.60193145558583</v>
      </c>
      <c r="E16" s="4"/>
      <c r="F16" s="4">
        <v>234.44</v>
      </c>
    </row>
    <row r="17" spans="1:6" x14ac:dyDescent="0.3">
      <c r="A17" s="6"/>
      <c r="B17" s="1">
        <v>284</v>
      </c>
      <c r="C17" s="4">
        <v>278.36</v>
      </c>
      <c r="D17" s="4">
        <f t="shared" si="0"/>
        <v>281.52290402968708</v>
      </c>
      <c r="E17" s="4"/>
      <c r="F17" s="4">
        <v>234.44</v>
      </c>
    </row>
    <row r="18" spans="1:6" x14ac:dyDescent="0.3">
      <c r="A18" s="6"/>
      <c r="B18" s="1">
        <v>304</v>
      </c>
      <c r="C18" s="4">
        <v>298.07</v>
      </c>
      <c r="D18" s="4">
        <f t="shared" si="0"/>
        <v>301.74700215525843</v>
      </c>
      <c r="E18" s="4"/>
      <c r="F18" s="4">
        <v>234.51</v>
      </c>
    </row>
    <row r="19" spans="1:6" x14ac:dyDescent="0.3">
      <c r="A19" s="6"/>
      <c r="B19" s="1">
        <v>324</v>
      </c>
      <c r="C19" s="4">
        <v>318.26</v>
      </c>
      <c r="D19" s="4">
        <f t="shared" si="0"/>
        <v>322.46362017429885</v>
      </c>
      <c r="E19" s="4"/>
      <c r="F19" s="4">
        <v>234.47</v>
      </c>
    </row>
    <row r="20" spans="1:6" x14ac:dyDescent="0.3">
      <c r="A20" s="6"/>
      <c r="B20" s="1">
        <v>344</v>
      </c>
      <c r="C20" s="4">
        <v>339.81</v>
      </c>
      <c r="D20" s="4">
        <f t="shared" si="0"/>
        <v>344.57571122483478</v>
      </c>
      <c r="E20" s="4"/>
      <c r="F20" s="4">
        <v>234.48</v>
      </c>
    </row>
    <row r="21" spans="1:6" x14ac:dyDescent="0.3">
      <c r="A21" s="6"/>
      <c r="B21" s="1">
        <v>364</v>
      </c>
      <c r="C21" s="4">
        <v>361.35</v>
      </c>
      <c r="D21" s="4">
        <f t="shared" si="0"/>
        <v>366.6775414442568</v>
      </c>
      <c r="E21" s="4"/>
      <c r="F21" s="4">
        <v>234.47</v>
      </c>
    </row>
    <row r="22" spans="1:6" x14ac:dyDescent="0.3">
      <c r="A22" s="6"/>
      <c r="B22" s="1">
        <v>384</v>
      </c>
      <c r="C22" s="4">
        <v>382.45</v>
      </c>
      <c r="D22" s="4">
        <f t="shared" si="0"/>
        <v>388.32789509466545</v>
      </c>
      <c r="E22" s="4"/>
      <c r="F22" s="4">
        <v>234.5</v>
      </c>
    </row>
    <row r="23" spans="1:6" x14ac:dyDescent="0.3">
      <c r="A23" s="6"/>
      <c r="B23" s="2">
        <v>394</v>
      </c>
      <c r="C23" s="5">
        <v>389.06</v>
      </c>
      <c r="D23" s="5">
        <f t="shared" si="0"/>
        <v>395.11030446097834</v>
      </c>
      <c r="E23" s="4"/>
      <c r="F23" s="4">
        <v>234.48</v>
      </c>
    </row>
    <row r="24" spans="1:6" x14ac:dyDescent="0.3">
      <c r="B24" s="1"/>
      <c r="C24" s="4"/>
      <c r="D24" s="4"/>
      <c r="F24" s="4">
        <v>234.55</v>
      </c>
    </row>
    <row r="25" spans="1:6" x14ac:dyDescent="0.3">
      <c r="B25" s="1">
        <f>SLOPE(B3:B23,C3:C23)</f>
        <v>1.0260831113937783</v>
      </c>
      <c r="C25" s="4"/>
      <c r="D25" s="4"/>
      <c r="F25" s="4">
        <v>234.53</v>
      </c>
    </row>
    <row r="26" spans="1:6" x14ac:dyDescent="0.3">
      <c r="B26" s="1">
        <f>INTERCEPT(B3:B23,C3:C23)</f>
        <v>-4.0975908578850238</v>
      </c>
      <c r="C26" s="4"/>
      <c r="D26" s="4"/>
      <c r="F26" s="4">
        <v>234.54</v>
      </c>
    </row>
    <row r="27" spans="1:6" x14ac:dyDescent="0.3">
      <c r="B27" s="1"/>
      <c r="C27" s="4"/>
      <c r="D27" s="4"/>
      <c r="F27" s="4">
        <v>234.55</v>
      </c>
    </row>
    <row r="28" spans="1:6" x14ac:dyDescent="0.3">
      <c r="B28" s="1"/>
      <c r="C28" s="4"/>
      <c r="D28" s="4"/>
      <c r="F28" s="4">
        <v>234.53</v>
      </c>
    </row>
    <row r="29" spans="1:6" x14ac:dyDescent="0.3">
      <c r="B29" s="1"/>
      <c r="C29" s="4"/>
      <c r="D29" s="4"/>
      <c r="F29" s="4">
        <v>234.63</v>
      </c>
    </row>
    <row r="30" spans="1:6" x14ac:dyDescent="0.3">
      <c r="B30" s="1"/>
      <c r="C30" s="4"/>
      <c r="D30" s="4"/>
      <c r="F30" s="4">
        <v>234.62</v>
      </c>
    </row>
    <row r="31" spans="1:6" x14ac:dyDescent="0.3">
      <c r="B31" s="1"/>
      <c r="C31" s="4"/>
      <c r="D31" s="4"/>
      <c r="F31" s="4">
        <v>234.61</v>
      </c>
    </row>
    <row r="32" spans="1:6" x14ac:dyDescent="0.3">
      <c r="B32" s="1"/>
      <c r="C32" s="4"/>
      <c r="D32" s="4"/>
      <c r="F32" s="4">
        <v>234.57</v>
      </c>
    </row>
    <row r="33" spans="2:6" x14ac:dyDescent="0.3">
      <c r="B33" s="1"/>
      <c r="C33" s="4"/>
      <c r="D33" s="4"/>
      <c r="F33" s="4">
        <v>234.56</v>
      </c>
    </row>
    <row r="34" spans="2:6" x14ac:dyDescent="0.3">
      <c r="B34" s="1"/>
      <c r="C34" s="4"/>
      <c r="D34" s="4"/>
      <c r="F34" s="4">
        <v>234.54</v>
      </c>
    </row>
    <row r="35" spans="2:6" x14ac:dyDescent="0.3">
      <c r="B35" s="2"/>
      <c r="C35" s="2"/>
      <c r="D35" s="5"/>
      <c r="F35" s="4">
        <v>234.49</v>
      </c>
    </row>
    <row r="36" spans="2:6" x14ac:dyDescent="0.3">
      <c r="F36" s="4">
        <v>234.57</v>
      </c>
    </row>
    <row r="37" spans="2:6" x14ac:dyDescent="0.3">
      <c r="F37" s="4">
        <v>234.56</v>
      </c>
    </row>
    <row r="38" spans="2:6" x14ac:dyDescent="0.3">
      <c r="F38" s="4">
        <v>234.6</v>
      </c>
    </row>
    <row r="39" spans="2:6" x14ac:dyDescent="0.3">
      <c r="F39" s="4">
        <v>234.54</v>
      </c>
    </row>
    <row r="40" spans="2:6" x14ac:dyDescent="0.3">
      <c r="F40" s="4">
        <v>234.56</v>
      </c>
    </row>
    <row r="41" spans="2:6" x14ac:dyDescent="0.3">
      <c r="F41" s="4">
        <v>234.59</v>
      </c>
    </row>
    <row r="42" spans="2:6" x14ac:dyDescent="0.3">
      <c r="F42" s="4">
        <v>234.56</v>
      </c>
    </row>
    <row r="43" spans="2:6" x14ac:dyDescent="0.3">
      <c r="F43" s="4">
        <v>234.61</v>
      </c>
    </row>
    <row r="44" spans="2:6" x14ac:dyDescent="0.3">
      <c r="F44" s="4">
        <v>234.54</v>
      </c>
    </row>
    <row r="45" spans="2:6" x14ac:dyDescent="0.3">
      <c r="F45" s="4">
        <v>234.57</v>
      </c>
    </row>
    <row r="46" spans="2:6" x14ac:dyDescent="0.3">
      <c r="F46" s="4">
        <v>234.56</v>
      </c>
    </row>
    <row r="47" spans="2:6" x14ac:dyDescent="0.3">
      <c r="F47" s="4">
        <v>234.6</v>
      </c>
    </row>
    <row r="48" spans="2:6" x14ac:dyDescent="0.3">
      <c r="F48" s="4">
        <v>234.51</v>
      </c>
    </row>
    <row r="49" spans="6:6" x14ac:dyDescent="0.3">
      <c r="F49" s="4">
        <v>234.51</v>
      </c>
    </row>
    <row r="50" spans="6:6" x14ac:dyDescent="0.3">
      <c r="F50" s="4">
        <v>234.51</v>
      </c>
    </row>
    <row r="51" spans="6:6" x14ac:dyDescent="0.3">
      <c r="F51" s="4">
        <v>234.53</v>
      </c>
    </row>
    <row r="52" spans="6:6" x14ac:dyDescent="0.3">
      <c r="F52" s="4">
        <v>234.57</v>
      </c>
    </row>
    <row r="53" spans="6:6" x14ac:dyDescent="0.3">
      <c r="F53" s="4">
        <v>234.59</v>
      </c>
    </row>
    <row r="54" spans="6:6" x14ac:dyDescent="0.3">
      <c r="F54" s="4">
        <v>234.57</v>
      </c>
    </row>
    <row r="55" spans="6:6" x14ac:dyDescent="0.3">
      <c r="F55" s="4">
        <v>234.56</v>
      </c>
    </row>
    <row r="56" spans="6:6" x14ac:dyDescent="0.3">
      <c r="F56" s="4">
        <v>234.61</v>
      </c>
    </row>
    <row r="57" spans="6:6" x14ac:dyDescent="0.3">
      <c r="F57" s="4">
        <v>234.6</v>
      </c>
    </row>
    <row r="58" spans="6:6" x14ac:dyDescent="0.3">
      <c r="F58" s="4">
        <v>234.69</v>
      </c>
    </row>
    <row r="59" spans="6:6" x14ac:dyDescent="0.3">
      <c r="F59" s="4">
        <v>234.65</v>
      </c>
    </row>
    <row r="60" spans="6:6" x14ac:dyDescent="0.3">
      <c r="F60" s="4">
        <v>234.63</v>
      </c>
    </row>
    <row r="61" spans="6:6" x14ac:dyDescent="0.3">
      <c r="F61" s="4">
        <v>234.6</v>
      </c>
    </row>
    <row r="62" spans="6:6" x14ac:dyDescent="0.3">
      <c r="F62" s="4">
        <v>234.65</v>
      </c>
    </row>
    <row r="63" spans="6:6" x14ac:dyDescent="0.3">
      <c r="F63" s="4">
        <v>234.66</v>
      </c>
    </row>
    <row r="64" spans="6:6" x14ac:dyDescent="0.3">
      <c r="F64" s="4">
        <v>234.63</v>
      </c>
    </row>
    <row r="65" spans="6:6" x14ac:dyDescent="0.3">
      <c r="F65" s="4">
        <v>234.59</v>
      </c>
    </row>
    <row r="66" spans="6:6" x14ac:dyDescent="0.3">
      <c r="F66" s="4">
        <v>234.59</v>
      </c>
    </row>
    <row r="67" spans="6:6" x14ac:dyDescent="0.3">
      <c r="F67" s="4">
        <v>234.63</v>
      </c>
    </row>
    <row r="68" spans="6:6" x14ac:dyDescent="0.3">
      <c r="F68" s="4">
        <v>234.64</v>
      </c>
    </row>
    <row r="69" spans="6:6" x14ac:dyDescent="0.3">
      <c r="F69" s="4">
        <v>234.64</v>
      </c>
    </row>
    <row r="70" spans="6:6" x14ac:dyDescent="0.3">
      <c r="F70" s="4">
        <v>234.66</v>
      </c>
    </row>
    <row r="71" spans="6:6" x14ac:dyDescent="0.3">
      <c r="F71" s="4">
        <v>234.74</v>
      </c>
    </row>
    <row r="72" spans="6:6" x14ac:dyDescent="0.3">
      <c r="F72" s="4">
        <v>234.69</v>
      </c>
    </row>
    <row r="73" spans="6:6" x14ac:dyDescent="0.3">
      <c r="F73" s="4">
        <v>234.63</v>
      </c>
    </row>
    <row r="74" spans="6:6" x14ac:dyDescent="0.3">
      <c r="F74" s="4">
        <v>234.65</v>
      </c>
    </row>
    <row r="75" spans="6:6" x14ac:dyDescent="0.3">
      <c r="F75" s="4">
        <v>234.6</v>
      </c>
    </row>
    <row r="76" spans="6:6" x14ac:dyDescent="0.3">
      <c r="F76" s="4">
        <v>234.56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2C91D-2374-4C77-A19B-D522CE8A361D}">
  <dimension ref="A2:M23"/>
  <sheetViews>
    <sheetView workbookViewId="0">
      <selection activeCell="C3" sqref="C3"/>
    </sheetView>
  </sheetViews>
  <sheetFormatPr baseColWidth="10" defaultColWidth="11.44140625" defaultRowHeight="14.4" x14ac:dyDescent="0.3"/>
  <cols>
    <col min="1" max="1" width="2.6640625" customWidth="1"/>
    <col min="4" max="5" width="11.5546875" bestFit="1" customWidth="1"/>
  </cols>
  <sheetData>
    <row r="2" spans="1:13" x14ac:dyDescent="0.3">
      <c r="B2" s="3" t="s">
        <v>0</v>
      </c>
      <c r="C2" s="3" t="s">
        <v>1</v>
      </c>
      <c r="D2" s="3" t="s">
        <v>6</v>
      </c>
      <c r="E2" s="3" t="s">
        <v>4</v>
      </c>
      <c r="G2" t="s">
        <v>2</v>
      </c>
      <c r="J2" t="s">
        <v>7</v>
      </c>
      <c r="M2" t="s">
        <v>9</v>
      </c>
    </row>
    <row r="3" spans="1:13" x14ac:dyDescent="0.3">
      <c r="B3" s="1">
        <v>0</v>
      </c>
      <c r="C3" s="4">
        <v>0.06</v>
      </c>
      <c r="D3" s="4">
        <f>C3/1.1004+0.2919</f>
        <v>0.34642562704471103</v>
      </c>
      <c r="E3" s="4">
        <f>C3-C3*0.09</f>
        <v>5.4599999999999996E-2</v>
      </c>
      <c r="G3" t="s">
        <v>3</v>
      </c>
      <c r="J3" t="s">
        <v>8</v>
      </c>
      <c r="M3" t="s">
        <v>10</v>
      </c>
    </row>
    <row r="4" spans="1:13" x14ac:dyDescent="0.3">
      <c r="B4" s="1">
        <v>5</v>
      </c>
      <c r="C4" s="4">
        <v>5.08</v>
      </c>
      <c r="D4" s="4">
        <f t="shared" ref="D4:D23" si="0">C4/1.1004+0.2919</f>
        <v>4.9084030897855326</v>
      </c>
      <c r="E4" s="4">
        <f t="shared" ref="E4:E23" si="1">C4-C4*0.09</f>
        <v>4.6227999999999998</v>
      </c>
    </row>
    <row r="5" spans="1:13" x14ac:dyDescent="0.3">
      <c r="B5" s="1">
        <v>10</v>
      </c>
      <c r="C5" s="4">
        <v>10.37</v>
      </c>
      <c r="D5" s="4">
        <f t="shared" si="0"/>
        <v>9.7157458742275526</v>
      </c>
      <c r="E5" s="4">
        <f t="shared" si="1"/>
        <v>9.4367000000000001</v>
      </c>
    </row>
    <row r="6" spans="1:13" x14ac:dyDescent="0.3">
      <c r="B6" s="1">
        <v>15</v>
      </c>
      <c r="C6" s="4">
        <v>16.46</v>
      </c>
      <c r="D6" s="4">
        <f t="shared" si="0"/>
        <v>15.250097019265722</v>
      </c>
      <c r="E6" s="4">
        <f t="shared" si="1"/>
        <v>14.9786</v>
      </c>
    </row>
    <row r="7" spans="1:13" x14ac:dyDescent="0.3">
      <c r="B7" s="1">
        <v>20</v>
      </c>
      <c r="C7" s="4">
        <v>21.63</v>
      </c>
      <c r="D7" s="4">
        <f t="shared" si="0"/>
        <v>19.948388549618318</v>
      </c>
      <c r="E7" s="4">
        <f t="shared" si="1"/>
        <v>19.683299999999999</v>
      </c>
    </row>
    <row r="8" spans="1:13" x14ac:dyDescent="0.3">
      <c r="B8" s="1">
        <v>25</v>
      </c>
      <c r="C8" s="4">
        <v>27.04</v>
      </c>
      <c r="D8" s="4">
        <f t="shared" si="0"/>
        <v>24.864782588149762</v>
      </c>
      <c r="E8" s="4">
        <f t="shared" si="1"/>
        <v>24.606400000000001</v>
      </c>
    </row>
    <row r="9" spans="1:13" x14ac:dyDescent="0.3">
      <c r="B9" s="1">
        <v>30</v>
      </c>
      <c r="C9" s="4">
        <v>32.380000000000003</v>
      </c>
      <c r="D9" s="4">
        <f t="shared" si="0"/>
        <v>29.717563395129044</v>
      </c>
      <c r="E9" s="4">
        <f t="shared" si="1"/>
        <v>29.465800000000002</v>
      </c>
    </row>
    <row r="10" spans="1:13" x14ac:dyDescent="0.3">
      <c r="B10" s="1">
        <v>35</v>
      </c>
      <c r="C10" s="4">
        <v>37.770000000000003</v>
      </c>
      <c r="D10" s="4">
        <f t="shared" si="0"/>
        <v>34.615782224645585</v>
      </c>
      <c r="E10" s="4">
        <f t="shared" si="1"/>
        <v>34.370699999999999</v>
      </c>
    </row>
    <row r="11" spans="1:13" x14ac:dyDescent="0.3">
      <c r="B11" s="1">
        <v>40</v>
      </c>
      <c r="C11" s="4">
        <v>44.22</v>
      </c>
      <c r="D11" s="4">
        <f t="shared" si="0"/>
        <v>40.477287131952011</v>
      </c>
      <c r="E11" s="4">
        <f t="shared" si="1"/>
        <v>40.240200000000002</v>
      </c>
    </row>
    <row r="12" spans="1:13" x14ac:dyDescent="0.3">
      <c r="B12" s="1">
        <v>45</v>
      </c>
      <c r="C12" s="4">
        <v>49.36</v>
      </c>
      <c r="D12" s="4">
        <f t="shared" si="0"/>
        <v>45.148315848782254</v>
      </c>
      <c r="E12" s="4">
        <f t="shared" si="1"/>
        <v>44.9176</v>
      </c>
    </row>
    <row r="13" spans="1:13" x14ac:dyDescent="0.3">
      <c r="B13" s="1">
        <v>50</v>
      </c>
      <c r="C13" s="4">
        <v>54.77</v>
      </c>
      <c r="D13" s="4">
        <f t="shared" si="0"/>
        <v>50.064709887313704</v>
      </c>
      <c r="E13" s="4">
        <f t="shared" si="1"/>
        <v>49.840700000000005</v>
      </c>
    </row>
    <row r="14" spans="1:13" x14ac:dyDescent="0.3">
      <c r="B14" s="2">
        <v>55</v>
      </c>
      <c r="C14" s="5">
        <v>60.14</v>
      </c>
      <c r="D14" s="5">
        <f t="shared" si="0"/>
        <v>54.944753507815335</v>
      </c>
      <c r="E14" s="5">
        <f t="shared" si="1"/>
        <v>54.727400000000003</v>
      </c>
    </row>
    <row r="15" spans="1:13" x14ac:dyDescent="0.3">
      <c r="A15" s="15" t="s">
        <v>5</v>
      </c>
      <c r="B15" s="1">
        <v>60</v>
      </c>
      <c r="C15" s="4">
        <v>65.838999999999999</v>
      </c>
      <c r="D15" s="4">
        <f t="shared" si="0"/>
        <v>60.123779316612136</v>
      </c>
      <c r="E15" s="4">
        <f t="shared" si="1"/>
        <v>59.913489999999996</v>
      </c>
    </row>
    <row r="16" spans="1:13" x14ac:dyDescent="0.3">
      <c r="A16" s="15"/>
      <c r="B16" s="1">
        <v>65</v>
      </c>
      <c r="C16" s="4">
        <v>71.367999999999995</v>
      </c>
      <c r="D16" s="4">
        <f t="shared" si="0"/>
        <v>65.148315848782246</v>
      </c>
      <c r="E16" s="4">
        <f t="shared" si="1"/>
        <v>64.944879999999998</v>
      </c>
    </row>
    <row r="17" spans="1:5" x14ac:dyDescent="0.3">
      <c r="A17" s="15"/>
      <c r="B17" s="1">
        <v>70</v>
      </c>
      <c r="C17" s="4">
        <v>76.897000000000006</v>
      </c>
      <c r="D17" s="4">
        <f t="shared" si="0"/>
        <v>70.172852380952378</v>
      </c>
      <c r="E17" s="4">
        <f t="shared" si="1"/>
        <v>69.97627</v>
      </c>
    </row>
    <row r="18" spans="1:5" x14ac:dyDescent="0.3">
      <c r="A18" s="15"/>
      <c r="B18" s="1">
        <v>75</v>
      </c>
      <c r="C18" s="4">
        <v>82.426000000000002</v>
      </c>
      <c r="D18" s="4">
        <f t="shared" si="0"/>
        <v>75.197388913122495</v>
      </c>
      <c r="E18" s="4">
        <f t="shared" si="1"/>
        <v>75.007660000000001</v>
      </c>
    </row>
    <row r="19" spans="1:5" x14ac:dyDescent="0.3">
      <c r="A19" s="15"/>
      <c r="B19" s="1">
        <v>80</v>
      </c>
      <c r="C19" s="4">
        <v>87.954999999999998</v>
      </c>
      <c r="D19" s="4">
        <f t="shared" si="0"/>
        <v>80.221925445292612</v>
      </c>
      <c r="E19" s="4">
        <f t="shared" si="1"/>
        <v>80.039050000000003</v>
      </c>
    </row>
    <row r="20" spans="1:5" x14ac:dyDescent="0.3">
      <c r="A20" s="15"/>
      <c r="B20" s="1">
        <v>85</v>
      </c>
      <c r="C20" s="4">
        <v>93.483999999999995</v>
      </c>
      <c r="D20" s="4">
        <f t="shared" si="0"/>
        <v>85.246461977462729</v>
      </c>
      <c r="E20" s="4">
        <f t="shared" si="1"/>
        <v>85.070439999999991</v>
      </c>
    </row>
    <row r="21" spans="1:5" x14ac:dyDescent="0.3">
      <c r="A21" s="15"/>
      <c r="B21" s="1">
        <v>90</v>
      </c>
      <c r="C21" s="4">
        <v>99.013000000000005</v>
      </c>
      <c r="D21" s="4">
        <f t="shared" si="0"/>
        <v>90.270998509632861</v>
      </c>
      <c r="E21" s="4">
        <f t="shared" si="1"/>
        <v>90.101830000000007</v>
      </c>
    </row>
    <row r="22" spans="1:5" x14ac:dyDescent="0.3">
      <c r="A22" s="15"/>
      <c r="B22" s="1">
        <v>95</v>
      </c>
      <c r="C22" s="4">
        <v>104.542</v>
      </c>
      <c r="D22" s="4">
        <f t="shared" si="0"/>
        <v>95.295535041802978</v>
      </c>
      <c r="E22" s="4">
        <f t="shared" si="1"/>
        <v>95.133219999999994</v>
      </c>
    </row>
    <row r="23" spans="1:5" x14ac:dyDescent="0.3">
      <c r="A23" s="15"/>
      <c r="B23" s="2">
        <v>100</v>
      </c>
      <c r="C23" s="5">
        <v>110.071</v>
      </c>
      <c r="D23" s="5">
        <f t="shared" si="0"/>
        <v>100.3200715739731</v>
      </c>
      <c r="E23" s="5">
        <f t="shared" si="1"/>
        <v>100.16461</v>
      </c>
    </row>
  </sheetData>
  <mergeCells count="1">
    <mergeCell ref="A15:A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5C20-DD8A-4798-97D3-C751B682D2CA}">
  <dimension ref="A2:E23"/>
  <sheetViews>
    <sheetView workbookViewId="0"/>
  </sheetViews>
  <sheetFormatPr baseColWidth="10" defaultColWidth="11.44140625" defaultRowHeight="14.4" x14ac:dyDescent="0.3"/>
  <cols>
    <col min="1" max="1" width="2.6640625" customWidth="1"/>
    <col min="4" max="5" width="11.5546875" bestFit="1" customWidth="1"/>
  </cols>
  <sheetData>
    <row r="2" spans="1:5" x14ac:dyDescent="0.3">
      <c r="B2" s="3" t="s">
        <v>0</v>
      </c>
      <c r="C2" s="3" t="s">
        <v>1</v>
      </c>
      <c r="D2" s="3" t="s">
        <v>11</v>
      </c>
      <c r="E2" s="1"/>
    </row>
    <row r="3" spans="1:5" x14ac:dyDescent="0.3">
      <c r="B3" s="1">
        <v>0</v>
      </c>
      <c r="C3" s="4">
        <v>101.93</v>
      </c>
      <c r="D3" s="4">
        <f>C3-$C$3</f>
        <v>0</v>
      </c>
      <c r="E3" s="4"/>
    </row>
    <row r="4" spans="1:5" x14ac:dyDescent="0.3">
      <c r="B4" s="1">
        <v>5</v>
      </c>
      <c r="C4" s="4">
        <v>106.5</v>
      </c>
      <c r="D4" s="4">
        <f t="shared" ref="D4:D14" si="0">C4-$C$3</f>
        <v>4.5699999999999932</v>
      </c>
      <c r="E4" s="4"/>
    </row>
    <row r="5" spans="1:5" x14ac:dyDescent="0.3">
      <c r="B5" s="1">
        <v>10</v>
      </c>
      <c r="C5" s="4">
        <v>113.11</v>
      </c>
      <c r="D5" s="4">
        <f t="shared" si="0"/>
        <v>11.179999999999993</v>
      </c>
      <c r="E5" s="4"/>
    </row>
    <row r="6" spans="1:5" x14ac:dyDescent="0.3">
      <c r="B6" s="1">
        <v>15</v>
      </c>
      <c r="C6" s="4">
        <v>108.5</v>
      </c>
      <c r="D6" s="4">
        <f t="shared" si="0"/>
        <v>6.5699999999999932</v>
      </c>
      <c r="E6" s="4"/>
    </row>
    <row r="7" spans="1:5" x14ac:dyDescent="0.3">
      <c r="B7" s="1">
        <v>20</v>
      </c>
      <c r="C7" s="4">
        <v>119.4</v>
      </c>
      <c r="D7" s="4">
        <f t="shared" si="0"/>
        <v>17.47</v>
      </c>
      <c r="E7" s="4"/>
    </row>
    <row r="8" spans="1:5" x14ac:dyDescent="0.3">
      <c r="B8" s="1">
        <v>25</v>
      </c>
      <c r="C8" s="4">
        <v>128.80000000000001</v>
      </c>
      <c r="D8" s="4">
        <f t="shared" si="0"/>
        <v>26.870000000000005</v>
      </c>
      <c r="E8" s="4"/>
    </row>
    <row r="9" spans="1:5" x14ac:dyDescent="0.3">
      <c r="B9" s="1">
        <v>30</v>
      </c>
      <c r="C9" s="4">
        <v>134.25</v>
      </c>
      <c r="D9" s="4">
        <f t="shared" si="0"/>
        <v>32.319999999999993</v>
      </c>
      <c r="E9" s="4"/>
    </row>
    <row r="10" spans="1:5" x14ac:dyDescent="0.3">
      <c r="B10" s="1">
        <v>35</v>
      </c>
      <c r="C10" s="4">
        <v>139.63</v>
      </c>
      <c r="D10" s="4">
        <f t="shared" si="0"/>
        <v>37.699999999999989</v>
      </c>
      <c r="E10" s="4"/>
    </row>
    <row r="11" spans="1:5" x14ac:dyDescent="0.3">
      <c r="B11" s="1">
        <v>40</v>
      </c>
      <c r="C11" s="4">
        <v>144.35</v>
      </c>
      <c r="D11" s="4">
        <f t="shared" si="0"/>
        <v>42.419999999999987</v>
      </c>
      <c r="E11" s="4"/>
    </row>
    <row r="12" spans="1:5" x14ac:dyDescent="0.3">
      <c r="B12" s="1">
        <v>45</v>
      </c>
      <c r="C12" s="4">
        <v>149.85</v>
      </c>
      <c r="D12" s="4">
        <f t="shared" si="0"/>
        <v>47.919999999999987</v>
      </c>
      <c r="E12" s="4"/>
    </row>
    <row r="13" spans="1:5" x14ac:dyDescent="0.3">
      <c r="B13" s="1">
        <v>50</v>
      </c>
      <c r="C13" s="4">
        <v>155.19999999999999</v>
      </c>
      <c r="D13" s="4">
        <f t="shared" si="0"/>
        <v>53.269999999999982</v>
      </c>
      <c r="E13" s="4"/>
    </row>
    <row r="14" spans="1:5" x14ac:dyDescent="0.3">
      <c r="B14" s="2">
        <v>55</v>
      </c>
      <c r="C14" s="5">
        <v>160.6</v>
      </c>
      <c r="D14" s="5">
        <f t="shared" si="0"/>
        <v>58.669999999999987</v>
      </c>
      <c r="E14" s="4"/>
    </row>
    <row r="15" spans="1:5" x14ac:dyDescent="0.3">
      <c r="A15" s="6"/>
      <c r="B15" s="1"/>
      <c r="C15" s="4"/>
      <c r="D15" s="4"/>
      <c r="E15" s="4"/>
    </row>
    <row r="16" spans="1:5" x14ac:dyDescent="0.3">
      <c r="A16" s="6"/>
      <c r="B16" s="1"/>
      <c r="C16" s="4"/>
      <c r="D16" s="4"/>
      <c r="E16" s="4"/>
    </row>
    <row r="17" spans="1:5" x14ac:dyDescent="0.3">
      <c r="A17" s="6"/>
      <c r="B17" s="1"/>
      <c r="C17" s="4"/>
      <c r="D17" s="4"/>
      <c r="E17" s="4"/>
    </row>
    <row r="18" spans="1:5" x14ac:dyDescent="0.3">
      <c r="A18" s="6"/>
      <c r="B18" s="1"/>
      <c r="C18" s="4"/>
      <c r="D18" s="4"/>
      <c r="E18" s="4"/>
    </row>
    <row r="19" spans="1:5" x14ac:dyDescent="0.3">
      <c r="A19" s="6"/>
      <c r="B19" s="1"/>
      <c r="C19" s="4"/>
      <c r="D19" s="4"/>
      <c r="E19" s="4"/>
    </row>
    <row r="20" spans="1:5" x14ac:dyDescent="0.3">
      <c r="A20" s="6"/>
      <c r="B20" s="1"/>
      <c r="C20" s="4"/>
      <c r="D20" s="4"/>
      <c r="E20" s="4"/>
    </row>
    <row r="21" spans="1:5" x14ac:dyDescent="0.3">
      <c r="A21" s="6"/>
      <c r="B21" s="1"/>
      <c r="C21" s="4"/>
      <c r="D21" s="4"/>
      <c r="E21" s="4"/>
    </row>
    <row r="22" spans="1:5" x14ac:dyDescent="0.3">
      <c r="A22" s="6"/>
      <c r="B22" s="1"/>
      <c r="C22" s="4"/>
      <c r="D22" s="4"/>
      <c r="E22" s="4"/>
    </row>
    <row r="23" spans="1:5" x14ac:dyDescent="0.3">
      <c r="A23" s="6"/>
      <c r="B23" s="1"/>
      <c r="C23" s="4"/>
      <c r="D23" s="4"/>
      <c r="E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C1698-D754-4669-848A-CE96061378F5}">
  <dimension ref="A2:E23"/>
  <sheetViews>
    <sheetView workbookViewId="0"/>
  </sheetViews>
  <sheetFormatPr baseColWidth="10" defaultColWidth="11.44140625" defaultRowHeight="14.4" x14ac:dyDescent="0.3"/>
  <cols>
    <col min="1" max="1" width="2.6640625" customWidth="1"/>
    <col min="4" max="5" width="11.5546875" bestFit="1" customWidth="1"/>
  </cols>
  <sheetData>
    <row r="2" spans="1:5" x14ac:dyDescent="0.3">
      <c r="B2" s="3" t="s">
        <v>0</v>
      </c>
      <c r="C2" s="3" t="s">
        <v>1</v>
      </c>
      <c r="D2" s="3" t="s">
        <v>11</v>
      </c>
      <c r="E2" s="1"/>
    </row>
    <row r="3" spans="1:5" x14ac:dyDescent="0.3">
      <c r="B3" s="1">
        <v>0</v>
      </c>
      <c r="C3" s="4">
        <v>182.42</v>
      </c>
      <c r="D3" s="4">
        <f>(C3-$C$3)/1.0629</f>
        <v>0</v>
      </c>
      <c r="E3" s="4"/>
    </row>
    <row r="4" spans="1:5" x14ac:dyDescent="0.3">
      <c r="B4" s="1">
        <v>5</v>
      </c>
      <c r="C4" s="4">
        <v>176.97</v>
      </c>
      <c r="D4" s="4">
        <f t="shared" ref="D4:D14" si="0">(C4-$C$3)/1.0629</f>
        <v>-5.1274814187599853</v>
      </c>
      <c r="E4" s="4"/>
    </row>
    <row r="5" spans="1:5" x14ac:dyDescent="0.3">
      <c r="B5" s="1">
        <v>10</v>
      </c>
      <c r="C5" s="4">
        <v>171.83</v>
      </c>
      <c r="D5" s="4">
        <f t="shared" si="0"/>
        <v>-9.9633079311317854</v>
      </c>
      <c r="E5" s="4"/>
    </row>
    <row r="6" spans="1:5" x14ac:dyDescent="0.3">
      <c r="B6" s="1">
        <v>15</v>
      </c>
      <c r="C6" s="4">
        <v>166.28</v>
      </c>
      <c r="D6" s="4">
        <f t="shared" si="0"/>
        <v>-15.184871577758949</v>
      </c>
      <c r="E6" s="4"/>
    </row>
    <row r="7" spans="1:5" x14ac:dyDescent="0.3">
      <c r="B7" s="1">
        <v>20</v>
      </c>
      <c r="C7" s="4">
        <v>161.12</v>
      </c>
      <c r="D7" s="4">
        <f t="shared" si="0"/>
        <v>-20.039514535704189</v>
      </c>
      <c r="E7" s="4"/>
    </row>
    <row r="8" spans="1:5" x14ac:dyDescent="0.3">
      <c r="B8" s="1">
        <v>25</v>
      </c>
      <c r="C8" s="4">
        <v>155.66</v>
      </c>
      <c r="D8" s="4">
        <f t="shared" si="0"/>
        <v>-25.176404177250909</v>
      </c>
      <c r="E8" s="4"/>
    </row>
    <row r="9" spans="1:5" x14ac:dyDescent="0.3">
      <c r="B9" s="1">
        <v>30</v>
      </c>
      <c r="C9" s="4">
        <v>150.41999999999999</v>
      </c>
      <c r="D9" s="4">
        <f t="shared" si="0"/>
        <v>-30.106312917489888</v>
      </c>
      <c r="E9" s="4"/>
    </row>
    <row r="10" spans="1:5" x14ac:dyDescent="0.3">
      <c r="B10" s="1">
        <v>35</v>
      </c>
      <c r="C10" s="4">
        <v>145.16999999999999</v>
      </c>
      <c r="D10" s="4">
        <f t="shared" si="0"/>
        <v>-35.04562988051557</v>
      </c>
      <c r="E10" s="4"/>
    </row>
    <row r="11" spans="1:5" x14ac:dyDescent="0.3">
      <c r="B11" s="1">
        <v>40</v>
      </c>
      <c r="C11" s="4">
        <v>139.69999999999999</v>
      </c>
      <c r="D11" s="4">
        <f t="shared" si="0"/>
        <v>-40.191927744848996</v>
      </c>
      <c r="E11" s="4"/>
    </row>
    <row r="12" spans="1:5" x14ac:dyDescent="0.3">
      <c r="B12" s="1">
        <v>45</v>
      </c>
      <c r="C12" s="4">
        <v>134.61000000000001</v>
      </c>
      <c r="D12" s="4">
        <f t="shared" si="0"/>
        <v>-44.980713143287211</v>
      </c>
      <c r="E12" s="4"/>
    </row>
    <row r="13" spans="1:5" x14ac:dyDescent="0.3">
      <c r="B13" s="1">
        <v>50</v>
      </c>
      <c r="C13" s="4">
        <v>129.22</v>
      </c>
      <c r="D13" s="4">
        <f t="shared" si="0"/>
        <v>-50.051745225326925</v>
      </c>
      <c r="E13" s="4"/>
    </row>
    <row r="14" spans="1:5" x14ac:dyDescent="0.3">
      <c r="B14" s="2">
        <v>55</v>
      </c>
      <c r="C14" s="5">
        <v>123.9</v>
      </c>
      <c r="D14" s="5">
        <f t="shared" si="0"/>
        <v>-55.056919747859617</v>
      </c>
      <c r="E14" s="4"/>
    </row>
    <row r="15" spans="1:5" x14ac:dyDescent="0.3">
      <c r="A15" s="6"/>
      <c r="B15" s="1"/>
      <c r="C15" s="4"/>
      <c r="D15" s="4"/>
      <c r="E15" s="4"/>
    </row>
    <row r="16" spans="1:5" x14ac:dyDescent="0.3">
      <c r="A16" s="6"/>
      <c r="B16" s="1"/>
      <c r="C16" s="4"/>
      <c r="D16" s="4"/>
      <c r="E16" s="4"/>
    </row>
    <row r="17" spans="1:5" x14ac:dyDescent="0.3">
      <c r="A17" s="6"/>
      <c r="B17" s="1"/>
      <c r="C17" s="4"/>
      <c r="D17" s="4"/>
      <c r="E17" s="4"/>
    </row>
    <row r="18" spans="1:5" x14ac:dyDescent="0.3">
      <c r="A18" s="6"/>
      <c r="B18" s="1"/>
      <c r="C18" s="4"/>
      <c r="D18" s="4"/>
      <c r="E18" s="4"/>
    </row>
    <row r="19" spans="1:5" x14ac:dyDescent="0.3">
      <c r="A19" s="6"/>
      <c r="B19" s="1"/>
      <c r="C19" s="4"/>
      <c r="D19" s="4"/>
      <c r="E19" s="4"/>
    </row>
    <row r="20" spans="1:5" x14ac:dyDescent="0.3">
      <c r="A20" s="6"/>
      <c r="B20" s="1"/>
      <c r="C20" s="4"/>
      <c r="D20" s="4"/>
      <c r="E20" s="4"/>
    </row>
    <row r="21" spans="1:5" x14ac:dyDescent="0.3">
      <c r="A21" s="6"/>
      <c r="B21" s="1"/>
      <c r="C21" s="4"/>
      <c r="D21" s="4"/>
      <c r="E21" s="4"/>
    </row>
    <row r="22" spans="1:5" x14ac:dyDescent="0.3">
      <c r="A22" s="6"/>
      <c r="B22" s="1"/>
      <c r="C22" s="4"/>
      <c r="D22" s="4"/>
      <c r="E22" s="4"/>
    </row>
    <row r="23" spans="1:5" x14ac:dyDescent="0.3">
      <c r="A23" s="6"/>
      <c r="B23" s="1"/>
      <c r="C23" s="4"/>
      <c r="D23" s="4"/>
      <c r="E23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BD31-8517-4854-8F54-F4D0F0E14001}">
  <dimension ref="A2:K23"/>
  <sheetViews>
    <sheetView workbookViewId="0"/>
  </sheetViews>
  <sheetFormatPr baseColWidth="10" defaultColWidth="11.44140625" defaultRowHeight="14.4" x14ac:dyDescent="0.3"/>
  <cols>
    <col min="1" max="1" width="2.6640625" customWidth="1"/>
    <col min="4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0</v>
      </c>
      <c r="C2" s="3" t="s">
        <v>1</v>
      </c>
      <c r="D2" s="3" t="s">
        <v>11</v>
      </c>
      <c r="E2" s="1"/>
      <c r="F2" s="3" t="s">
        <v>14</v>
      </c>
      <c r="G2" s="3" t="s">
        <v>15</v>
      </c>
      <c r="H2" s="3" t="s">
        <v>17</v>
      </c>
      <c r="I2" s="3" t="s">
        <v>16</v>
      </c>
      <c r="K2" s="7" t="s">
        <v>18</v>
      </c>
    </row>
    <row r="3" spans="1:11" x14ac:dyDescent="0.3">
      <c r="B3" s="1">
        <v>0</v>
      </c>
      <c r="C3" s="4">
        <v>182.83</v>
      </c>
      <c r="D3" s="4">
        <f>(C3-$C$3)/1.0629</f>
        <v>0</v>
      </c>
      <c r="E3" s="4"/>
      <c r="F3" s="1">
        <v>108</v>
      </c>
      <c r="G3" s="4">
        <f>92.94</f>
        <v>92.94</v>
      </c>
      <c r="H3" s="4">
        <f>G3/1.0629</f>
        <v>87.440022579734688</v>
      </c>
      <c r="I3" s="4">
        <f>H3+$K$3</f>
        <v>108.69236287515288</v>
      </c>
      <c r="K3" s="8">
        <f>(SUM(F3:F6)-SUM(H3:H6))/4</f>
        <v>21.252340295418193</v>
      </c>
    </row>
    <row r="4" spans="1:11" x14ac:dyDescent="0.3">
      <c r="B4" s="1">
        <v>5</v>
      </c>
      <c r="C4" s="4">
        <v>177.52</v>
      </c>
      <c r="D4" s="4">
        <f t="shared" ref="D4:D21" si="0">(C4-$C$3)/1.0629</f>
        <v>-4.9957662997459806</v>
      </c>
      <c r="E4" s="4"/>
      <c r="F4" s="1">
        <v>82.5</v>
      </c>
      <c r="G4" s="4">
        <v>64.95</v>
      </c>
      <c r="H4" s="4">
        <f>G4/1.0629</f>
        <v>61.106406999717755</v>
      </c>
      <c r="I4" s="4">
        <f>H4+$K$3</f>
        <v>82.358747295135942</v>
      </c>
    </row>
    <row r="5" spans="1:11" x14ac:dyDescent="0.3">
      <c r="B5" s="1">
        <v>10</v>
      </c>
      <c r="C5" s="4">
        <v>172.15</v>
      </c>
      <c r="D5" s="4">
        <f t="shared" si="0"/>
        <v>-10.047981936212256</v>
      </c>
      <c r="E5" s="4"/>
      <c r="F5" s="1">
        <v>66.5</v>
      </c>
      <c r="G5" s="4">
        <v>48.42</v>
      </c>
      <c r="H5" s="4">
        <f>G5/1.0629</f>
        <v>45.554614733276885</v>
      </c>
      <c r="I5" s="4">
        <f>H5+$K$3</f>
        <v>66.806955028695086</v>
      </c>
    </row>
    <row r="6" spans="1:11" x14ac:dyDescent="0.3">
      <c r="B6" s="1">
        <v>15</v>
      </c>
      <c r="C6" s="4">
        <v>166.64</v>
      </c>
      <c r="D6" s="4">
        <f t="shared" si="0"/>
        <v>-15.231912691692564</v>
      </c>
      <c r="E6" s="4"/>
      <c r="F6" s="2">
        <v>93.5</v>
      </c>
      <c r="G6" s="2">
        <v>75.88</v>
      </c>
      <c r="H6" s="5">
        <f>G6/1.0629</f>
        <v>71.389594505597884</v>
      </c>
      <c r="I6" s="5">
        <f>H6+$K$3</f>
        <v>92.641934801016077</v>
      </c>
    </row>
    <row r="7" spans="1:11" x14ac:dyDescent="0.3">
      <c r="B7" s="1">
        <v>20</v>
      </c>
      <c r="C7" s="4">
        <v>161.30000000000001</v>
      </c>
      <c r="D7" s="4">
        <f t="shared" si="0"/>
        <v>-20.255903659798665</v>
      </c>
      <c r="E7" s="4"/>
    </row>
    <row r="8" spans="1:11" x14ac:dyDescent="0.3">
      <c r="B8" s="1">
        <v>25</v>
      </c>
      <c r="C8" s="4">
        <v>155.94999999999999</v>
      </c>
      <c r="D8" s="4">
        <f t="shared" si="0"/>
        <v>-25.289302850691527</v>
      </c>
      <c r="E8" s="4"/>
    </row>
    <row r="9" spans="1:11" x14ac:dyDescent="0.3">
      <c r="B9" s="1">
        <v>30</v>
      </c>
      <c r="C9" s="4">
        <v>150.97</v>
      </c>
      <c r="D9" s="4">
        <f t="shared" si="0"/>
        <v>-29.97459779847588</v>
      </c>
      <c r="E9" s="4"/>
    </row>
    <row r="10" spans="1:11" x14ac:dyDescent="0.3">
      <c r="B10" s="1">
        <v>35</v>
      </c>
      <c r="C10" s="4">
        <v>145.36000000000001</v>
      </c>
      <c r="D10" s="4">
        <f t="shared" si="0"/>
        <v>-35.252610781823314</v>
      </c>
      <c r="E10" s="4"/>
    </row>
    <row r="11" spans="1:11" x14ac:dyDescent="0.3">
      <c r="B11" s="1">
        <v>40</v>
      </c>
      <c r="C11" s="4">
        <v>140.03</v>
      </c>
      <c r="D11" s="4">
        <f t="shared" si="0"/>
        <v>-40.267193527142737</v>
      </c>
      <c r="E11" s="4"/>
    </row>
    <row r="12" spans="1:11" x14ac:dyDescent="0.3">
      <c r="B12" s="1">
        <v>45</v>
      </c>
      <c r="C12" s="4">
        <v>134.66999999999999</v>
      </c>
      <c r="D12" s="4">
        <f t="shared" si="0"/>
        <v>-45.310000940822306</v>
      </c>
      <c r="E12" s="4"/>
    </row>
    <row r="13" spans="1:11" x14ac:dyDescent="0.3">
      <c r="B13" s="1">
        <v>50</v>
      </c>
      <c r="C13" s="4">
        <v>129.57</v>
      </c>
      <c r="D13" s="4">
        <f t="shared" si="0"/>
        <v>-50.108194562047252</v>
      </c>
      <c r="E13" s="4"/>
    </row>
    <row r="14" spans="1:11" x14ac:dyDescent="0.3">
      <c r="B14" s="2">
        <v>55</v>
      </c>
      <c r="C14" s="5">
        <v>124.24</v>
      </c>
      <c r="D14" s="5">
        <f t="shared" si="0"/>
        <v>-55.122777307366654</v>
      </c>
      <c r="E14" s="4"/>
    </row>
    <row r="15" spans="1:11" x14ac:dyDescent="0.3">
      <c r="A15" s="15" t="s">
        <v>12</v>
      </c>
      <c r="B15" s="1">
        <v>20</v>
      </c>
      <c r="C15" s="1">
        <v>204.22</v>
      </c>
      <c r="D15" s="4">
        <f t="shared" si="0"/>
        <v>20.124188540784633</v>
      </c>
      <c r="E15" s="4"/>
    </row>
    <row r="16" spans="1:11" x14ac:dyDescent="0.3">
      <c r="A16" s="15"/>
      <c r="B16" s="1">
        <v>27</v>
      </c>
      <c r="C16" s="4">
        <v>211.96</v>
      </c>
      <c r="D16" s="4">
        <f t="shared" si="0"/>
        <v>27.406152977702508</v>
      </c>
      <c r="E16" s="4"/>
    </row>
    <row r="17" spans="1:5" x14ac:dyDescent="0.3">
      <c r="A17" s="15"/>
      <c r="B17" s="1">
        <v>43</v>
      </c>
      <c r="C17" s="4">
        <v>228.8</v>
      </c>
      <c r="D17" s="4">
        <f t="shared" si="0"/>
        <v>43.249600150531563</v>
      </c>
      <c r="E17" s="4"/>
    </row>
    <row r="18" spans="1:5" x14ac:dyDescent="0.3">
      <c r="A18" s="15"/>
      <c r="B18" s="1">
        <v>80</v>
      </c>
      <c r="C18" s="4">
        <v>97.64</v>
      </c>
      <c r="D18" s="4">
        <f t="shared" si="0"/>
        <v>-80.148649920030124</v>
      </c>
      <c r="E18" s="4"/>
    </row>
    <row r="19" spans="1:5" x14ac:dyDescent="0.3">
      <c r="A19" s="15"/>
      <c r="B19" s="1">
        <v>86.5</v>
      </c>
      <c r="C19" s="4">
        <v>90.88</v>
      </c>
      <c r="D19" s="4">
        <f t="shared" si="0"/>
        <v>-86.508608523849858</v>
      </c>
      <c r="E19" s="4"/>
    </row>
    <row r="20" spans="1:5" x14ac:dyDescent="0.3">
      <c r="A20" s="15"/>
      <c r="B20" s="1">
        <v>126.7</v>
      </c>
      <c r="C20" s="4">
        <v>48.3</v>
      </c>
      <c r="D20" s="4">
        <f t="shared" si="0"/>
        <v>-126.56882114968485</v>
      </c>
      <c r="E20" s="4"/>
    </row>
    <row r="21" spans="1:5" x14ac:dyDescent="0.3">
      <c r="A21" s="15"/>
      <c r="B21" s="2">
        <v>207</v>
      </c>
      <c r="C21" s="5">
        <v>404.17</v>
      </c>
      <c r="D21" s="5">
        <f t="shared" si="0"/>
        <v>208.24160316116286</v>
      </c>
      <c r="E21" s="4"/>
    </row>
    <row r="22" spans="1:5" x14ac:dyDescent="0.3">
      <c r="A22" s="6"/>
      <c r="B22" s="1"/>
      <c r="C22" s="4"/>
      <c r="D22" s="4"/>
      <c r="E22" s="4"/>
    </row>
    <row r="23" spans="1:5" x14ac:dyDescent="0.3">
      <c r="A23" s="6"/>
      <c r="B23" s="7" t="s">
        <v>13</v>
      </c>
      <c r="C23" s="4"/>
      <c r="D23" s="4"/>
      <c r="E23" s="4"/>
    </row>
  </sheetData>
  <mergeCells count="1">
    <mergeCell ref="A15:A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5EF6-2C69-41C5-BBED-1D6840CB1490}">
  <dimension ref="B2:E26"/>
  <sheetViews>
    <sheetView workbookViewId="0"/>
  </sheetViews>
  <sheetFormatPr baseColWidth="10" defaultRowHeight="14.4" x14ac:dyDescent="0.3"/>
  <cols>
    <col min="1" max="1" width="2.6640625" customWidth="1"/>
    <col min="8" max="8" width="11.77734375" customWidth="1"/>
  </cols>
  <sheetData>
    <row r="2" spans="2:4" x14ac:dyDescent="0.3">
      <c r="B2" s="3" t="s">
        <v>26</v>
      </c>
      <c r="C2" s="3" t="s">
        <v>25</v>
      </c>
      <c r="D2" s="3" t="s">
        <v>19</v>
      </c>
    </row>
    <row r="3" spans="2:4" x14ac:dyDescent="0.3">
      <c r="B3" s="9">
        <v>0.41111111111111109</v>
      </c>
      <c r="C3" s="11">
        <f>HOUR(B3-$B$3)*60+MINUTE(B3-$B$3)</f>
        <v>0</v>
      </c>
      <c r="D3" s="4">
        <v>211.33</v>
      </c>
    </row>
    <row r="4" spans="2:4" x14ac:dyDescent="0.3">
      <c r="B4" s="9">
        <v>0.4284722222222222</v>
      </c>
      <c r="C4" s="12">
        <f t="shared" ref="C4:C17" si="0">HOUR(B4-$B$3)*60+MINUTE(B4-$B$3)</f>
        <v>25</v>
      </c>
      <c r="D4" s="4">
        <v>213.46</v>
      </c>
    </row>
    <row r="5" spans="2:4" x14ac:dyDescent="0.3">
      <c r="B5" s="9">
        <v>0.43402777777777779</v>
      </c>
      <c r="C5" s="12">
        <f t="shared" si="0"/>
        <v>33</v>
      </c>
      <c r="D5" s="4">
        <v>213.76</v>
      </c>
    </row>
    <row r="6" spans="2:4" x14ac:dyDescent="0.3">
      <c r="B6" s="9">
        <v>0.4375</v>
      </c>
      <c r="C6" s="12">
        <f t="shared" si="0"/>
        <v>38</v>
      </c>
      <c r="D6" s="4">
        <v>213.91</v>
      </c>
    </row>
    <row r="7" spans="2:4" x14ac:dyDescent="0.3">
      <c r="B7" s="9">
        <v>0.45763888888888887</v>
      </c>
      <c r="C7" s="12">
        <f t="shared" si="0"/>
        <v>67</v>
      </c>
      <c r="D7" s="4">
        <v>213.58</v>
      </c>
    </row>
    <row r="8" spans="2:4" x14ac:dyDescent="0.3">
      <c r="B8" s="9">
        <v>0.46388888888888891</v>
      </c>
      <c r="C8" s="12">
        <f t="shared" si="0"/>
        <v>76</v>
      </c>
      <c r="D8" s="4">
        <v>213.82</v>
      </c>
    </row>
    <row r="9" spans="2:4" x14ac:dyDescent="0.3">
      <c r="B9" s="9">
        <v>0.46944444444444444</v>
      </c>
      <c r="C9" s="12">
        <f t="shared" si="0"/>
        <v>84</v>
      </c>
      <c r="D9" s="4">
        <v>213.83</v>
      </c>
    </row>
    <row r="10" spans="2:4" x14ac:dyDescent="0.3">
      <c r="B10" s="9">
        <v>0.48472222222222222</v>
      </c>
      <c r="C10" s="12">
        <f t="shared" si="0"/>
        <v>106</v>
      </c>
      <c r="D10" s="4">
        <v>205.97</v>
      </c>
    </row>
    <row r="11" spans="2:4" x14ac:dyDescent="0.3">
      <c r="B11" s="9">
        <v>0.49027777777777776</v>
      </c>
      <c r="C11" s="12">
        <f t="shared" si="0"/>
        <v>114</v>
      </c>
      <c r="D11" s="4">
        <v>201.6</v>
      </c>
    </row>
    <row r="12" spans="2:4" x14ac:dyDescent="0.3">
      <c r="B12" s="9">
        <v>0.49236111111111114</v>
      </c>
      <c r="C12" s="12">
        <f t="shared" si="0"/>
        <v>117</v>
      </c>
      <c r="D12" s="4">
        <v>212.07</v>
      </c>
    </row>
    <row r="13" spans="2:4" x14ac:dyDescent="0.3">
      <c r="B13" s="9">
        <v>0.49791666666666667</v>
      </c>
      <c r="C13" s="12">
        <f t="shared" si="0"/>
        <v>125</v>
      </c>
      <c r="D13" s="4">
        <v>213.31</v>
      </c>
    </row>
    <row r="14" spans="2:4" x14ac:dyDescent="0.3">
      <c r="B14" s="9">
        <v>0.50138888888888888</v>
      </c>
      <c r="C14" s="12">
        <f t="shared" si="0"/>
        <v>130</v>
      </c>
      <c r="D14" s="4">
        <v>213.48</v>
      </c>
    </row>
    <row r="15" spans="2:4" x14ac:dyDescent="0.3">
      <c r="B15" s="9">
        <v>0.50208333333333333</v>
      </c>
      <c r="C15" s="12">
        <f t="shared" si="0"/>
        <v>131</v>
      </c>
      <c r="D15" s="4">
        <v>216.51</v>
      </c>
    </row>
    <row r="16" spans="2:4" x14ac:dyDescent="0.3">
      <c r="B16" s="9">
        <v>0.50763888888888886</v>
      </c>
      <c r="C16" s="12">
        <f t="shared" si="0"/>
        <v>139</v>
      </c>
      <c r="D16" s="4">
        <v>214.74</v>
      </c>
    </row>
    <row r="17" spans="2:5" x14ac:dyDescent="0.3">
      <c r="B17" s="9">
        <v>0.5180555555555556</v>
      </c>
      <c r="C17" s="12">
        <f t="shared" si="0"/>
        <v>154</v>
      </c>
      <c r="D17" s="4">
        <v>213.31</v>
      </c>
      <c r="E17" t="s">
        <v>27</v>
      </c>
    </row>
    <row r="18" spans="2:5" x14ac:dyDescent="0.3">
      <c r="B18" s="9">
        <v>0.53680555555555554</v>
      </c>
      <c r="C18" s="12">
        <f>HOUR(B18-$B$3)*60+MINUTE(B18-$B$3)-181</f>
        <v>0</v>
      </c>
      <c r="D18" s="4">
        <v>207.01</v>
      </c>
      <c r="E18" t="s">
        <v>28</v>
      </c>
    </row>
    <row r="19" spans="2:5" x14ac:dyDescent="0.3">
      <c r="B19" s="9">
        <v>0.53888888888888886</v>
      </c>
      <c r="C19" s="12">
        <f t="shared" ref="C19:C26" si="1">HOUR(B19-$B$3)*60+MINUTE(B19-$B$3)-181</f>
        <v>3</v>
      </c>
      <c r="D19" s="4">
        <v>208.7</v>
      </c>
    </row>
    <row r="20" spans="2:5" x14ac:dyDescent="0.3">
      <c r="B20" s="9">
        <v>0.54722222222222228</v>
      </c>
      <c r="C20" s="12">
        <f t="shared" si="1"/>
        <v>15</v>
      </c>
      <c r="D20" s="4">
        <v>211.38</v>
      </c>
    </row>
    <row r="21" spans="2:5" x14ac:dyDescent="0.3">
      <c r="B21" s="9">
        <v>0.55069444444444449</v>
      </c>
      <c r="C21" s="12">
        <f t="shared" si="1"/>
        <v>20</v>
      </c>
      <c r="D21" s="4">
        <v>212.32</v>
      </c>
    </row>
    <row r="22" spans="2:5" x14ac:dyDescent="0.3">
      <c r="B22" s="9">
        <v>0.56597222222222221</v>
      </c>
      <c r="C22" s="12">
        <f t="shared" si="1"/>
        <v>42</v>
      </c>
      <c r="D22" s="4">
        <v>212.38</v>
      </c>
    </row>
    <row r="23" spans="2:5" x14ac:dyDescent="0.3">
      <c r="B23" s="9">
        <v>0.57222222222222219</v>
      </c>
      <c r="C23" s="12">
        <f t="shared" si="1"/>
        <v>51</v>
      </c>
      <c r="D23" s="1">
        <v>212.56</v>
      </c>
    </row>
    <row r="24" spans="2:5" x14ac:dyDescent="0.3">
      <c r="B24" s="9">
        <v>0.5756944444444444</v>
      </c>
      <c r="C24" s="12">
        <f t="shared" si="1"/>
        <v>56</v>
      </c>
      <c r="D24" s="1">
        <v>214.29</v>
      </c>
    </row>
    <row r="25" spans="2:5" x14ac:dyDescent="0.3">
      <c r="B25" s="9">
        <v>0.59027777777777779</v>
      </c>
      <c r="C25" s="12">
        <f t="shared" si="1"/>
        <v>77</v>
      </c>
      <c r="D25" s="1">
        <v>214.38</v>
      </c>
    </row>
    <row r="26" spans="2:5" x14ac:dyDescent="0.3">
      <c r="B26" s="10">
        <v>0.59375</v>
      </c>
      <c r="C26" s="13">
        <f t="shared" si="1"/>
        <v>82</v>
      </c>
      <c r="D26" s="2">
        <v>214.42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5839-C5FE-4582-B76D-81E864851AF8}">
  <dimension ref="C2:D264"/>
  <sheetViews>
    <sheetView workbookViewId="0"/>
  </sheetViews>
  <sheetFormatPr baseColWidth="10" defaultRowHeight="14.4" x14ac:dyDescent="0.3"/>
  <sheetData>
    <row r="2" spans="3:4" ht="15" x14ac:dyDescent="0.3">
      <c r="C2">
        <v>1</v>
      </c>
      <c r="D2" s="14">
        <v>286.67</v>
      </c>
    </row>
    <row r="3" spans="3:4" ht="15" x14ac:dyDescent="0.3">
      <c r="C3">
        <v>2</v>
      </c>
      <c r="D3" s="14">
        <v>286.67</v>
      </c>
    </row>
    <row r="4" spans="3:4" ht="15" x14ac:dyDescent="0.3">
      <c r="C4">
        <v>3</v>
      </c>
      <c r="D4" s="14">
        <v>286.25</v>
      </c>
    </row>
    <row r="5" spans="3:4" ht="15" x14ac:dyDescent="0.3">
      <c r="C5">
        <v>4</v>
      </c>
      <c r="D5" s="14">
        <v>286.25</v>
      </c>
    </row>
    <row r="6" spans="3:4" ht="15" x14ac:dyDescent="0.3">
      <c r="C6">
        <v>5</v>
      </c>
      <c r="D6" s="14">
        <v>286.25</v>
      </c>
    </row>
    <row r="7" spans="3:4" ht="15" x14ac:dyDescent="0.3">
      <c r="C7">
        <v>6</v>
      </c>
      <c r="D7" s="14">
        <v>286.67</v>
      </c>
    </row>
    <row r="8" spans="3:4" ht="15" x14ac:dyDescent="0.3">
      <c r="C8">
        <v>7</v>
      </c>
      <c r="D8" s="14">
        <v>286.67</v>
      </c>
    </row>
    <row r="9" spans="3:4" ht="15" x14ac:dyDescent="0.3">
      <c r="C9">
        <v>8</v>
      </c>
      <c r="D9" s="14">
        <v>287.08999999999997</v>
      </c>
    </row>
    <row r="10" spans="3:4" ht="15" x14ac:dyDescent="0.3">
      <c r="C10">
        <v>9</v>
      </c>
      <c r="D10" s="14">
        <v>287.5</v>
      </c>
    </row>
    <row r="11" spans="3:4" ht="15" x14ac:dyDescent="0.3">
      <c r="C11">
        <v>10</v>
      </c>
      <c r="D11" s="14">
        <v>286.67</v>
      </c>
    </row>
    <row r="12" spans="3:4" ht="15" x14ac:dyDescent="0.3">
      <c r="C12">
        <v>11</v>
      </c>
      <c r="D12" s="14">
        <v>287.08999999999997</v>
      </c>
    </row>
    <row r="13" spans="3:4" ht="15" x14ac:dyDescent="0.3">
      <c r="C13">
        <v>12</v>
      </c>
      <c r="D13" s="14">
        <v>287.08999999999997</v>
      </c>
    </row>
    <row r="14" spans="3:4" ht="15" x14ac:dyDescent="0.3">
      <c r="C14">
        <v>13</v>
      </c>
      <c r="D14" s="14">
        <v>287.08999999999997</v>
      </c>
    </row>
    <row r="15" spans="3:4" ht="15" x14ac:dyDescent="0.3">
      <c r="C15">
        <v>14</v>
      </c>
      <c r="D15" s="14">
        <v>287.08999999999997</v>
      </c>
    </row>
    <row r="16" spans="3:4" ht="15" x14ac:dyDescent="0.3">
      <c r="C16">
        <v>15</v>
      </c>
      <c r="D16" s="14">
        <v>287.5</v>
      </c>
    </row>
    <row r="17" spans="3:4" ht="15" x14ac:dyDescent="0.3">
      <c r="C17">
        <v>16</v>
      </c>
      <c r="D17" s="14">
        <v>288.33999999999997</v>
      </c>
    </row>
    <row r="18" spans="3:4" ht="15" x14ac:dyDescent="0.3">
      <c r="C18">
        <v>17</v>
      </c>
      <c r="D18" s="14">
        <v>287.92</v>
      </c>
    </row>
    <row r="19" spans="3:4" ht="15" x14ac:dyDescent="0.3">
      <c r="C19">
        <v>18</v>
      </c>
      <c r="D19" s="14">
        <v>287.5</v>
      </c>
    </row>
    <row r="20" spans="3:4" ht="15" x14ac:dyDescent="0.3">
      <c r="C20">
        <v>19</v>
      </c>
      <c r="D20" s="14">
        <v>287.08999999999997</v>
      </c>
    </row>
    <row r="21" spans="3:4" ht="15" x14ac:dyDescent="0.3">
      <c r="C21">
        <v>20</v>
      </c>
      <c r="D21" s="14">
        <v>287.08999999999997</v>
      </c>
    </row>
    <row r="22" spans="3:4" ht="15" x14ac:dyDescent="0.3">
      <c r="C22">
        <v>21</v>
      </c>
      <c r="D22" s="14">
        <v>287.5</v>
      </c>
    </row>
    <row r="23" spans="3:4" ht="15" x14ac:dyDescent="0.3">
      <c r="C23">
        <v>22</v>
      </c>
      <c r="D23" s="14">
        <v>287.5</v>
      </c>
    </row>
    <row r="24" spans="3:4" ht="15" x14ac:dyDescent="0.3">
      <c r="C24">
        <v>23</v>
      </c>
      <c r="D24" s="14">
        <v>287.5</v>
      </c>
    </row>
    <row r="25" spans="3:4" ht="15" x14ac:dyDescent="0.3">
      <c r="C25">
        <v>24</v>
      </c>
      <c r="D25" s="14">
        <v>287.92</v>
      </c>
    </row>
    <row r="26" spans="3:4" ht="15" x14ac:dyDescent="0.3">
      <c r="C26">
        <v>25</v>
      </c>
      <c r="D26" s="14">
        <v>287.08999999999997</v>
      </c>
    </row>
    <row r="27" spans="3:4" ht="15" x14ac:dyDescent="0.3">
      <c r="C27">
        <v>26</v>
      </c>
      <c r="D27" s="14">
        <v>287.08999999999997</v>
      </c>
    </row>
    <row r="28" spans="3:4" ht="15" x14ac:dyDescent="0.3">
      <c r="C28">
        <v>27</v>
      </c>
      <c r="D28" s="14">
        <v>287.08999999999997</v>
      </c>
    </row>
    <row r="29" spans="3:4" ht="15" x14ac:dyDescent="0.3">
      <c r="C29">
        <v>28</v>
      </c>
      <c r="D29" s="14">
        <v>287.08999999999997</v>
      </c>
    </row>
    <row r="30" spans="3:4" ht="15" x14ac:dyDescent="0.3">
      <c r="C30">
        <v>29</v>
      </c>
      <c r="D30" s="14">
        <v>287.5</v>
      </c>
    </row>
    <row r="31" spans="3:4" ht="15" x14ac:dyDescent="0.3">
      <c r="C31">
        <v>30</v>
      </c>
      <c r="D31" s="14">
        <v>287.92</v>
      </c>
    </row>
    <row r="32" spans="3:4" ht="15" x14ac:dyDescent="0.3">
      <c r="C32">
        <v>31</v>
      </c>
      <c r="D32" s="14">
        <v>288.33999999999997</v>
      </c>
    </row>
    <row r="33" spans="3:4" ht="15" x14ac:dyDescent="0.3">
      <c r="C33">
        <v>32</v>
      </c>
      <c r="D33" s="14">
        <v>288.33999999999997</v>
      </c>
    </row>
    <row r="34" spans="3:4" ht="15" x14ac:dyDescent="0.3">
      <c r="C34">
        <v>33</v>
      </c>
      <c r="D34" s="14">
        <v>287.5</v>
      </c>
    </row>
    <row r="35" spans="3:4" ht="15" x14ac:dyDescent="0.3">
      <c r="C35">
        <v>34</v>
      </c>
      <c r="D35" s="14">
        <v>287.5</v>
      </c>
    </row>
    <row r="36" spans="3:4" ht="15" x14ac:dyDescent="0.3">
      <c r="C36">
        <v>35</v>
      </c>
      <c r="D36" s="14">
        <v>287.5</v>
      </c>
    </row>
    <row r="37" spans="3:4" ht="15" x14ac:dyDescent="0.3">
      <c r="C37">
        <v>36</v>
      </c>
      <c r="D37" s="14">
        <v>287.5</v>
      </c>
    </row>
    <row r="38" spans="3:4" ht="15" x14ac:dyDescent="0.3">
      <c r="C38">
        <v>37</v>
      </c>
      <c r="D38" s="14">
        <v>287.5</v>
      </c>
    </row>
    <row r="39" spans="3:4" ht="15" x14ac:dyDescent="0.3">
      <c r="C39">
        <v>38</v>
      </c>
      <c r="D39" s="14">
        <v>287.92</v>
      </c>
    </row>
    <row r="40" spans="3:4" ht="15" x14ac:dyDescent="0.3">
      <c r="C40">
        <v>39</v>
      </c>
      <c r="D40" s="14">
        <v>287.92</v>
      </c>
    </row>
    <row r="41" spans="3:4" ht="15" x14ac:dyDescent="0.3">
      <c r="C41">
        <v>40</v>
      </c>
      <c r="D41" s="14">
        <v>287.5</v>
      </c>
    </row>
    <row r="42" spans="3:4" ht="15" x14ac:dyDescent="0.3">
      <c r="C42">
        <v>41</v>
      </c>
      <c r="D42" s="14">
        <v>287.08999999999997</v>
      </c>
    </row>
    <row r="43" spans="3:4" ht="15" x14ac:dyDescent="0.3">
      <c r="C43">
        <v>42</v>
      </c>
      <c r="D43" s="14">
        <v>287.5</v>
      </c>
    </row>
    <row r="44" spans="3:4" ht="15" x14ac:dyDescent="0.3">
      <c r="C44">
        <v>43</v>
      </c>
      <c r="D44" s="14">
        <v>287.5</v>
      </c>
    </row>
    <row r="45" spans="3:4" ht="15" x14ac:dyDescent="0.3">
      <c r="C45">
        <v>44</v>
      </c>
      <c r="D45" s="14">
        <v>286.67</v>
      </c>
    </row>
    <row r="46" spans="3:4" ht="15" x14ac:dyDescent="0.3">
      <c r="C46">
        <v>45</v>
      </c>
      <c r="D46" s="14">
        <v>286.67</v>
      </c>
    </row>
    <row r="47" spans="3:4" ht="15" x14ac:dyDescent="0.3">
      <c r="C47">
        <v>46</v>
      </c>
      <c r="D47" s="14">
        <v>287.08999999999997</v>
      </c>
    </row>
    <row r="48" spans="3:4" ht="15" x14ac:dyDescent="0.3">
      <c r="C48">
        <v>47</v>
      </c>
      <c r="D48" s="14">
        <v>286.67</v>
      </c>
    </row>
    <row r="49" spans="3:4" ht="15" x14ac:dyDescent="0.3">
      <c r="C49">
        <v>48</v>
      </c>
      <c r="D49" s="14">
        <v>285.83999999999997</v>
      </c>
    </row>
    <row r="50" spans="3:4" ht="15" x14ac:dyDescent="0.3">
      <c r="C50">
        <v>49</v>
      </c>
      <c r="D50" s="14">
        <v>285.83999999999997</v>
      </c>
    </row>
    <row r="51" spans="3:4" ht="15" x14ac:dyDescent="0.3">
      <c r="C51">
        <v>50</v>
      </c>
      <c r="D51" s="14">
        <v>285.83999999999997</v>
      </c>
    </row>
    <row r="52" spans="3:4" ht="15" x14ac:dyDescent="0.3">
      <c r="C52">
        <v>51</v>
      </c>
      <c r="D52" s="14">
        <v>286.25</v>
      </c>
    </row>
    <row r="53" spans="3:4" ht="15" x14ac:dyDescent="0.3">
      <c r="C53">
        <v>52</v>
      </c>
      <c r="D53" s="14">
        <v>286.25</v>
      </c>
    </row>
    <row r="54" spans="3:4" ht="15" x14ac:dyDescent="0.3">
      <c r="C54">
        <v>53</v>
      </c>
      <c r="D54" s="14">
        <v>286.25</v>
      </c>
    </row>
    <row r="55" spans="3:4" ht="15" x14ac:dyDescent="0.3">
      <c r="C55">
        <v>54</v>
      </c>
      <c r="D55" s="14">
        <v>286.25</v>
      </c>
    </row>
    <row r="56" spans="3:4" ht="15" x14ac:dyDescent="0.3">
      <c r="C56">
        <v>55</v>
      </c>
      <c r="D56" s="14">
        <v>286.25</v>
      </c>
    </row>
    <row r="57" spans="3:4" ht="15" x14ac:dyDescent="0.3">
      <c r="C57">
        <v>56</v>
      </c>
      <c r="D57" s="14">
        <v>286.67</v>
      </c>
    </row>
    <row r="58" spans="3:4" ht="15" x14ac:dyDescent="0.3">
      <c r="C58">
        <v>57</v>
      </c>
      <c r="D58" s="14">
        <v>286.25</v>
      </c>
    </row>
    <row r="59" spans="3:4" ht="15" x14ac:dyDescent="0.3">
      <c r="C59">
        <v>58</v>
      </c>
      <c r="D59" s="14">
        <v>286.25</v>
      </c>
    </row>
    <row r="60" spans="3:4" ht="15" x14ac:dyDescent="0.3">
      <c r="C60">
        <v>59</v>
      </c>
      <c r="D60" s="14">
        <v>286.67</v>
      </c>
    </row>
    <row r="61" spans="3:4" ht="15" x14ac:dyDescent="0.3">
      <c r="C61">
        <v>60</v>
      </c>
      <c r="D61" s="14">
        <v>286.67</v>
      </c>
    </row>
    <row r="62" spans="3:4" ht="15" x14ac:dyDescent="0.3">
      <c r="C62">
        <v>61</v>
      </c>
      <c r="D62" s="14">
        <v>287.08999999999997</v>
      </c>
    </row>
    <row r="63" spans="3:4" ht="15" x14ac:dyDescent="0.3">
      <c r="C63">
        <v>62</v>
      </c>
      <c r="D63" s="14">
        <v>292.92</v>
      </c>
    </row>
    <row r="64" spans="3:4" ht="15" x14ac:dyDescent="0.3">
      <c r="C64">
        <v>63</v>
      </c>
      <c r="D64" s="14">
        <v>283.75</v>
      </c>
    </row>
    <row r="65" spans="3:4" ht="15" x14ac:dyDescent="0.3">
      <c r="C65">
        <v>64</v>
      </c>
      <c r="D65" s="14">
        <v>283.75</v>
      </c>
    </row>
    <row r="66" spans="3:4" ht="15" x14ac:dyDescent="0.3">
      <c r="C66">
        <v>65</v>
      </c>
      <c r="D66" s="14">
        <v>283.75</v>
      </c>
    </row>
    <row r="67" spans="3:4" ht="15" x14ac:dyDescent="0.3">
      <c r="C67">
        <v>66</v>
      </c>
      <c r="D67" s="14">
        <v>283.75</v>
      </c>
    </row>
    <row r="68" spans="3:4" ht="15" x14ac:dyDescent="0.3">
      <c r="C68">
        <v>67</v>
      </c>
      <c r="D68" s="14">
        <v>284.17</v>
      </c>
    </row>
    <row r="69" spans="3:4" ht="15" x14ac:dyDescent="0.3">
      <c r="C69">
        <v>68</v>
      </c>
      <c r="D69" s="14">
        <v>284.17</v>
      </c>
    </row>
    <row r="70" spans="3:4" ht="15" x14ac:dyDescent="0.3">
      <c r="C70">
        <v>69</v>
      </c>
      <c r="D70" s="14">
        <v>284.17</v>
      </c>
    </row>
    <row r="71" spans="3:4" ht="15" x14ac:dyDescent="0.3">
      <c r="C71">
        <v>70</v>
      </c>
      <c r="D71" s="14">
        <v>283.75</v>
      </c>
    </row>
    <row r="72" spans="3:4" ht="15" x14ac:dyDescent="0.3">
      <c r="C72">
        <v>71</v>
      </c>
      <c r="D72" s="14">
        <v>283.75</v>
      </c>
    </row>
    <row r="73" spans="3:4" ht="15" x14ac:dyDescent="0.3">
      <c r="C73">
        <v>72</v>
      </c>
      <c r="D73" s="14">
        <v>283.75</v>
      </c>
    </row>
    <row r="74" spans="3:4" ht="15" x14ac:dyDescent="0.3">
      <c r="C74">
        <v>73</v>
      </c>
      <c r="D74" s="14">
        <v>283.75</v>
      </c>
    </row>
    <row r="75" spans="3:4" ht="15" x14ac:dyDescent="0.3">
      <c r="C75">
        <v>74</v>
      </c>
      <c r="D75" s="14">
        <v>322.95</v>
      </c>
    </row>
    <row r="76" spans="3:4" ht="15" x14ac:dyDescent="0.3">
      <c r="C76">
        <v>75</v>
      </c>
      <c r="D76" s="14">
        <v>323.37</v>
      </c>
    </row>
    <row r="77" spans="3:4" ht="15" x14ac:dyDescent="0.3">
      <c r="C77">
        <v>76</v>
      </c>
      <c r="D77" s="14">
        <v>322.95</v>
      </c>
    </row>
    <row r="78" spans="3:4" ht="15" x14ac:dyDescent="0.3">
      <c r="C78">
        <v>77</v>
      </c>
      <c r="D78" s="14">
        <v>325.87</v>
      </c>
    </row>
    <row r="79" spans="3:4" ht="15" x14ac:dyDescent="0.3">
      <c r="C79">
        <v>78</v>
      </c>
      <c r="D79" s="14">
        <v>326.29000000000002</v>
      </c>
    </row>
    <row r="80" spans="3:4" ht="15" x14ac:dyDescent="0.3">
      <c r="C80">
        <v>79</v>
      </c>
      <c r="D80" s="14">
        <v>325.45</v>
      </c>
    </row>
    <row r="81" spans="3:4" ht="15" x14ac:dyDescent="0.3">
      <c r="C81">
        <v>80</v>
      </c>
      <c r="D81" s="14">
        <v>324.2</v>
      </c>
    </row>
    <row r="82" spans="3:4" ht="15" x14ac:dyDescent="0.3">
      <c r="C82">
        <v>81</v>
      </c>
      <c r="D82" s="14">
        <v>325.02999999999997</v>
      </c>
    </row>
    <row r="83" spans="3:4" ht="15" x14ac:dyDescent="0.3">
      <c r="C83">
        <v>82</v>
      </c>
      <c r="D83" s="14">
        <v>326.7</v>
      </c>
    </row>
    <row r="84" spans="3:4" ht="15" x14ac:dyDescent="0.3">
      <c r="C84">
        <v>83</v>
      </c>
      <c r="D84" s="14">
        <v>325.87</v>
      </c>
    </row>
    <row r="85" spans="3:4" ht="15" x14ac:dyDescent="0.3">
      <c r="C85">
        <v>84</v>
      </c>
      <c r="D85" s="14">
        <v>324.62</v>
      </c>
    </row>
    <row r="86" spans="3:4" ht="15" x14ac:dyDescent="0.3">
      <c r="C86">
        <v>85</v>
      </c>
      <c r="D86" s="14">
        <v>326.7</v>
      </c>
    </row>
    <row r="87" spans="3:4" ht="15" x14ac:dyDescent="0.3">
      <c r="C87">
        <v>86</v>
      </c>
      <c r="D87" s="14">
        <v>327.12</v>
      </c>
    </row>
    <row r="88" spans="3:4" ht="15" x14ac:dyDescent="0.3">
      <c r="C88">
        <v>87</v>
      </c>
      <c r="D88" s="14">
        <v>327.12</v>
      </c>
    </row>
    <row r="89" spans="3:4" ht="15" x14ac:dyDescent="0.3">
      <c r="C89">
        <v>88</v>
      </c>
      <c r="D89" s="14">
        <v>327.12</v>
      </c>
    </row>
    <row r="90" spans="3:4" ht="15" x14ac:dyDescent="0.3">
      <c r="C90">
        <v>89</v>
      </c>
      <c r="D90" s="14">
        <v>327.54000000000002</v>
      </c>
    </row>
    <row r="91" spans="3:4" ht="15" x14ac:dyDescent="0.3">
      <c r="C91">
        <v>90</v>
      </c>
      <c r="D91" s="14">
        <v>327.54000000000002</v>
      </c>
    </row>
    <row r="92" spans="3:4" ht="15" x14ac:dyDescent="0.3">
      <c r="C92">
        <v>91</v>
      </c>
      <c r="D92" s="14">
        <v>327.54000000000002</v>
      </c>
    </row>
    <row r="93" spans="3:4" ht="15" x14ac:dyDescent="0.3">
      <c r="C93">
        <v>92</v>
      </c>
      <c r="D93" s="14">
        <v>327.54000000000002</v>
      </c>
    </row>
    <row r="94" spans="3:4" ht="15" x14ac:dyDescent="0.3">
      <c r="C94">
        <v>93</v>
      </c>
      <c r="D94" s="14">
        <v>327.12</v>
      </c>
    </row>
    <row r="95" spans="3:4" ht="15" x14ac:dyDescent="0.3">
      <c r="C95">
        <v>94</v>
      </c>
      <c r="D95" s="14">
        <v>327.12</v>
      </c>
    </row>
    <row r="96" spans="3:4" ht="15" x14ac:dyDescent="0.3">
      <c r="C96">
        <v>95</v>
      </c>
      <c r="D96" s="14">
        <v>327.12</v>
      </c>
    </row>
    <row r="97" spans="3:4" ht="15" x14ac:dyDescent="0.3">
      <c r="C97">
        <v>96</v>
      </c>
      <c r="D97" s="14">
        <v>327.12</v>
      </c>
    </row>
    <row r="98" spans="3:4" ht="15" x14ac:dyDescent="0.3">
      <c r="C98">
        <v>97</v>
      </c>
      <c r="D98" s="14">
        <v>327.12</v>
      </c>
    </row>
    <row r="99" spans="3:4" ht="15" x14ac:dyDescent="0.3">
      <c r="C99">
        <v>98</v>
      </c>
      <c r="D99" s="14">
        <v>327.54000000000002</v>
      </c>
    </row>
    <row r="100" spans="3:4" ht="15" x14ac:dyDescent="0.3">
      <c r="C100">
        <v>99</v>
      </c>
      <c r="D100" s="14">
        <v>327.12</v>
      </c>
    </row>
    <row r="101" spans="3:4" ht="15" x14ac:dyDescent="0.3">
      <c r="C101">
        <v>100</v>
      </c>
      <c r="D101" s="14">
        <v>326.29000000000002</v>
      </c>
    </row>
    <row r="102" spans="3:4" ht="15" x14ac:dyDescent="0.3">
      <c r="C102">
        <v>101</v>
      </c>
      <c r="D102" s="14">
        <v>326.7</v>
      </c>
    </row>
    <row r="103" spans="3:4" ht="15" x14ac:dyDescent="0.3">
      <c r="C103">
        <v>102</v>
      </c>
      <c r="D103" s="14">
        <v>326.29000000000002</v>
      </c>
    </row>
    <row r="104" spans="3:4" ht="15" x14ac:dyDescent="0.3">
      <c r="C104">
        <v>103</v>
      </c>
      <c r="D104" s="14">
        <v>300.43</v>
      </c>
    </row>
    <row r="105" spans="3:4" ht="15" x14ac:dyDescent="0.3">
      <c r="C105">
        <v>104</v>
      </c>
      <c r="D105" s="14">
        <v>300.43</v>
      </c>
    </row>
    <row r="106" spans="3:4" ht="15" x14ac:dyDescent="0.3">
      <c r="C106">
        <v>105</v>
      </c>
      <c r="D106" s="14">
        <v>300.85000000000002</v>
      </c>
    </row>
    <row r="107" spans="3:4" ht="15" x14ac:dyDescent="0.3">
      <c r="C107">
        <v>106</v>
      </c>
      <c r="D107" s="14">
        <v>300.85000000000002</v>
      </c>
    </row>
    <row r="108" spans="3:4" ht="15" x14ac:dyDescent="0.3">
      <c r="C108">
        <v>107</v>
      </c>
      <c r="D108" s="14">
        <v>301.27</v>
      </c>
    </row>
    <row r="109" spans="3:4" ht="15" x14ac:dyDescent="0.3">
      <c r="C109">
        <v>108</v>
      </c>
      <c r="D109" s="14">
        <v>300.43</v>
      </c>
    </row>
    <row r="110" spans="3:4" ht="15" x14ac:dyDescent="0.3">
      <c r="C110">
        <v>109</v>
      </c>
      <c r="D110" s="14">
        <v>300.43</v>
      </c>
    </row>
    <row r="111" spans="3:4" ht="15" x14ac:dyDescent="0.3">
      <c r="C111">
        <v>110</v>
      </c>
      <c r="D111" s="14">
        <v>300.43</v>
      </c>
    </row>
    <row r="112" spans="3:4" ht="15" x14ac:dyDescent="0.3">
      <c r="C112">
        <v>111</v>
      </c>
      <c r="D112" s="14">
        <v>300.43</v>
      </c>
    </row>
    <row r="113" spans="3:4" ht="15" x14ac:dyDescent="0.3">
      <c r="C113">
        <v>112</v>
      </c>
      <c r="D113" s="14">
        <v>300.85000000000002</v>
      </c>
    </row>
    <row r="114" spans="3:4" ht="15" x14ac:dyDescent="0.3">
      <c r="C114">
        <v>113</v>
      </c>
      <c r="D114" s="14">
        <v>322.95</v>
      </c>
    </row>
    <row r="115" spans="3:4" ht="15" x14ac:dyDescent="0.3">
      <c r="C115">
        <v>114</v>
      </c>
      <c r="D115" s="14">
        <v>322.95</v>
      </c>
    </row>
    <row r="116" spans="3:4" ht="15" x14ac:dyDescent="0.3">
      <c r="C116">
        <v>115</v>
      </c>
      <c r="D116" s="14">
        <v>322.52999999999997</v>
      </c>
    </row>
    <row r="117" spans="3:4" ht="15" x14ac:dyDescent="0.3">
      <c r="C117">
        <v>116</v>
      </c>
      <c r="D117" s="14">
        <v>322.52999999999997</v>
      </c>
    </row>
    <row r="118" spans="3:4" ht="15" x14ac:dyDescent="0.3">
      <c r="C118">
        <v>117</v>
      </c>
      <c r="D118" s="14">
        <v>322.12</v>
      </c>
    </row>
    <row r="119" spans="3:4" ht="15" x14ac:dyDescent="0.3">
      <c r="C119">
        <v>118</v>
      </c>
      <c r="D119" s="14">
        <v>322.52999999999997</v>
      </c>
    </row>
    <row r="120" spans="3:4" ht="15" x14ac:dyDescent="0.3">
      <c r="C120">
        <v>119</v>
      </c>
      <c r="D120" s="14">
        <v>322.95</v>
      </c>
    </row>
    <row r="121" spans="3:4" ht="15" x14ac:dyDescent="0.3">
      <c r="C121">
        <v>120</v>
      </c>
      <c r="D121" s="14">
        <v>319.61</v>
      </c>
    </row>
    <row r="122" spans="3:4" ht="15" x14ac:dyDescent="0.3">
      <c r="C122">
        <v>121</v>
      </c>
      <c r="D122" s="14">
        <v>321.27999999999997</v>
      </c>
    </row>
    <row r="123" spans="3:4" ht="15" x14ac:dyDescent="0.3">
      <c r="C123">
        <v>122</v>
      </c>
      <c r="D123" s="14">
        <v>320.86</v>
      </c>
    </row>
    <row r="124" spans="3:4" ht="15" x14ac:dyDescent="0.3">
      <c r="C124">
        <v>123</v>
      </c>
      <c r="D124" s="14">
        <v>315.86</v>
      </c>
    </row>
    <row r="125" spans="3:4" ht="15" x14ac:dyDescent="0.3">
      <c r="C125">
        <v>124</v>
      </c>
      <c r="D125" s="14">
        <v>313.77999999999997</v>
      </c>
    </row>
    <row r="126" spans="3:4" ht="15" x14ac:dyDescent="0.3">
      <c r="C126">
        <v>125</v>
      </c>
      <c r="D126" s="14">
        <v>314.19</v>
      </c>
    </row>
    <row r="127" spans="3:4" ht="15" x14ac:dyDescent="0.3">
      <c r="C127">
        <v>126</v>
      </c>
      <c r="D127" s="14">
        <v>317.52999999999997</v>
      </c>
    </row>
    <row r="128" spans="3:4" ht="15" x14ac:dyDescent="0.3">
      <c r="C128">
        <v>127</v>
      </c>
      <c r="D128" s="14">
        <v>314.19</v>
      </c>
    </row>
    <row r="129" spans="3:4" ht="15" x14ac:dyDescent="0.3">
      <c r="C129">
        <v>128</v>
      </c>
      <c r="D129" s="14">
        <v>314.61</v>
      </c>
    </row>
    <row r="130" spans="3:4" ht="15" x14ac:dyDescent="0.3">
      <c r="C130">
        <v>129</v>
      </c>
      <c r="D130" s="14">
        <v>314.61</v>
      </c>
    </row>
    <row r="131" spans="3:4" ht="15" x14ac:dyDescent="0.3">
      <c r="C131">
        <v>130</v>
      </c>
      <c r="D131" s="14">
        <v>314.19</v>
      </c>
    </row>
    <row r="132" spans="3:4" ht="15" x14ac:dyDescent="0.3">
      <c r="C132">
        <v>131</v>
      </c>
      <c r="D132" s="14">
        <v>320.45</v>
      </c>
    </row>
    <row r="133" spans="3:4" ht="15" x14ac:dyDescent="0.3">
      <c r="C133">
        <v>132</v>
      </c>
      <c r="D133" s="14">
        <v>322.12</v>
      </c>
    </row>
    <row r="134" spans="3:4" ht="15" x14ac:dyDescent="0.3">
      <c r="C134">
        <v>133</v>
      </c>
      <c r="D134" s="14">
        <v>322.12</v>
      </c>
    </row>
    <row r="135" spans="3:4" ht="15" x14ac:dyDescent="0.3">
      <c r="C135">
        <v>134</v>
      </c>
      <c r="D135" s="14">
        <v>322.12</v>
      </c>
    </row>
    <row r="136" spans="3:4" ht="15" x14ac:dyDescent="0.3">
      <c r="C136">
        <v>135</v>
      </c>
      <c r="D136" s="14">
        <v>322.52999999999997</v>
      </c>
    </row>
    <row r="137" spans="3:4" ht="15" x14ac:dyDescent="0.3">
      <c r="C137">
        <v>136</v>
      </c>
      <c r="D137" s="14">
        <v>321.7</v>
      </c>
    </row>
    <row r="138" spans="3:4" ht="15" x14ac:dyDescent="0.3">
      <c r="C138">
        <v>137</v>
      </c>
      <c r="D138" s="14">
        <v>320.86</v>
      </c>
    </row>
    <row r="139" spans="3:4" ht="15" x14ac:dyDescent="0.3">
      <c r="C139">
        <v>138</v>
      </c>
      <c r="D139" s="14">
        <v>320.45</v>
      </c>
    </row>
    <row r="140" spans="3:4" ht="15" x14ac:dyDescent="0.3">
      <c r="C140">
        <v>139</v>
      </c>
      <c r="D140" s="14">
        <v>320.86</v>
      </c>
    </row>
    <row r="141" spans="3:4" ht="15" x14ac:dyDescent="0.3">
      <c r="C141">
        <v>140</v>
      </c>
      <c r="D141" s="14">
        <v>320.45</v>
      </c>
    </row>
    <row r="142" spans="3:4" ht="15" x14ac:dyDescent="0.3">
      <c r="C142">
        <v>141</v>
      </c>
      <c r="D142" s="14">
        <v>319.2</v>
      </c>
    </row>
    <row r="143" spans="3:4" ht="15" x14ac:dyDescent="0.3">
      <c r="C143">
        <v>142</v>
      </c>
      <c r="D143" s="14">
        <v>316.27999999999997</v>
      </c>
    </row>
    <row r="144" spans="3:4" ht="15" x14ac:dyDescent="0.3">
      <c r="C144">
        <v>143</v>
      </c>
      <c r="D144" s="14">
        <v>311.27</v>
      </c>
    </row>
    <row r="145" spans="3:4" ht="15" x14ac:dyDescent="0.3">
      <c r="C145">
        <v>144</v>
      </c>
      <c r="D145" s="14">
        <v>308.35000000000002</v>
      </c>
    </row>
    <row r="146" spans="3:4" ht="15" x14ac:dyDescent="0.3">
      <c r="C146">
        <v>145</v>
      </c>
      <c r="D146" s="14">
        <v>308.77</v>
      </c>
    </row>
    <row r="147" spans="3:4" ht="15" x14ac:dyDescent="0.3">
      <c r="C147">
        <v>146</v>
      </c>
      <c r="D147" s="14">
        <v>308.35000000000002</v>
      </c>
    </row>
    <row r="148" spans="3:4" ht="15" x14ac:dyDescent="0.3">
      <c r="C148">
        <v>147</v>
      </c>
      <c r="D148" s="14">
        <v>308.77</v>
      </c>
    </row>
    <row r="149" spans="3:4" ht="15" x14ac:dyDescent="0.3">
      <c r="C149">
        <v>148</v>
      </c>
      <c r="D149" s="14">
        <v>310.02</v>
      </c>
    </row>
    <row r="150" spans="3:4" ht="15" x14ac:dyDescent="0.3">
      <c r="C150">
        <v>149</v>
      </c>
      <c r="D150" s="14">
        <v>311.27</v>
      </c>
    </row>
    <row r="151" spans="3:4" ht="15" x14ac:dyDescent="0.3">
      <c r="C151">
        <v>150</v>
      </c>
      <c r="D151" s="14">
        <v>311.69</v>
      </c>
    </row>
    <row r="152" spans="3:4" ht="15" x14ac:dyDescent="0.3">
      <c r="C152">
        <v>151</v>
      </c>
      <c r="D152" s="14">
        <v>313.77999999999997</v>
      </c>
    </row>
    <row r="153" spans="3:4" ht="15" x14ac:dyDescent="0.3">
      <c r="C153">
        <v>152</v>
      </c>
      <c r="D153" s="14">
        <v>312.94</v>
      </c>
    </row>
    <row r="154" spans="3:4" ht="15" x14ac:dyDescent="0.3">
      <c r="C154">
        <v>153</v>
      </c>
      <c r="D154" s="14">
        <v>320.45</v>
      </c>
    </row>
    <row r="155" spans="3:4" ht="15" x14ac:dyDescent="0.3">
      <c r="C155">
        <v>154</v>
      </c>
      <c r="D155" s="14">
        <v>320.86</v>
      </c>
    </row>
    <row r="156" spans="3:4" ht="15" x14ac:dyDescent="0.3">
      <c r="C156">
        <v>155</v>
      </c>
      <c r="D156" s="14">
        <v>321.27999999999997</v>
      </c>
    </row>
    <row r="157" spans="3:4" ht="15" x14ac:dyDescent="0.3">
      <c r="C157">
        <v>156</v>
      </c>
      <c r="D157" s="14">
        <v>329.62</v>
      </c>
    </row>
    <row r="158" spans="3:4" ht="15" x14ac:dyDescent="0.3">
      <c r="C158">
        <v>157</v>
      </c>
      <c r="D158" s="14">
        <v>330.46</v>
      </c>
    </row>
    <row r="159" spans="3:4" ht="15" x14ac:dyDescent="0.3">
      <c r="C159">
        <v>158</v>
      </c>
      <c r="D159" s="14">
        <v>330.04</v>
      </c>
    </row>
    <row r="160" spans="3:4" ht="15" x14ac:dyDescent="0.3">
      <c r="C160">
        <v>159</v>
      </c>
      <c r="D160" s="14">
        <v>329.2</v>
      </c>
    </row>
    <row r="161" spans="3:4" ht="15" x14ac:dyDescent="0.3">
      <c r="C161">
        <v>160</v>
      </c>
      <c r="D161" s="14">
        <v>329.2</v>
      </c>
    </row>
    <row r="162" spans="3:4" ht="15" x14ac:dyDescent="0.3">
      <c r="C162">
        <v>161</v>
      </c>
      <c r="D162" s="14">
        <v>328.79</v>
      </c>
    </row>
    <row r="163" spans="3:4" ht="15" x14ac:dyDescent="0.3">
      <c r="C163">
        <v>162</v>
      </c>
      <c r="D163" s="14">
        <v>328.79</v>
      </c>
    </row>
    <row r="164" spans="3:4" ht="15" x14ac:dyDescent="0.3">
      <c r="C164">
        <v>163</v>
      </c>
      <c r="D164" s="14">
        <v>326.29000000000002</v>
      </c>
    </row>
    <row r="165" spans="3:4" ht="15" x14ac:dyDescent="0.3">
      <c r="C165">
        <v>164</v>
      </c>
      <c r="D165" s="14">
        <v>321.27999999999997</v>
      </c>
    </row>
    <row r="166" spans="3:4" ht="15" x14ac:dyDescent="0.3">
      <c r="C166">
        <v>165</v>
      </c>
      <c r="D166" s="14">
        <v>324.62</v>
      </c>
    </row>
    <row r="167" spans="3:4" ht="15" x14ac:dyDescent="0.3">
      <c r="C167">
        <v>166</v>
      </c>
      <c r="D167" s="14">
        <v>326.29000000000002</v>
      </c>
    </row>
    <row r="168" spans="3:4" ht="15" x14ac:dyDescent="0.3">
      <c r="C168">
        <v>167</v>
      </c>
      <c r="D168" s="14">
        <v>325.87</v>
      </c>
    </row>
    <row r="169" spans="3:4" ht="15" x14ac:dyDescent="0.3">
      <c r="C169">
        <v>168</v>
      </c>
      <c r="D169" s="14">
        <v>325.45</v>
      </c>
    </row>
    <row r="170" spans="3:4" ht="15" x14ac:dyDescent="0.3">
      <c r="C170">
        <v>169</v>
      </c>
      <c r="D170" s="14">
        <v>324.62</v>
      </c>
    </row>
    <row r="171" spans="3:4" ht="15" x14ac:dyDescent="0.3">
      <c r="C171">
        <v>170</v>
      </c>
      <c r="D171" s="14">
        <v>323.37</v>
      </c>
    </row>
    <row r="172" spans="3:4" ht="15" x14ac:dyDescent="0.3">
      <c r="C172">
        <v>171</v>
      </c>
      <c r="D172" s="14">
        <v>322.95</v>
      </c>
    </row>
    <row r="173" spans="3:4" ht="15" x14ac:dyDescent="0.3">
      <c r="C173">
        <v>172</v>
      </c>
      <c r="D173" s="14">
        <v>323.77999999999997</v>
      </c>
    </row>
    <row r="174" spans="3:4" ht="15" x14ac:dyDescent="0.3">
      <c r="C174">
        <v>173</v>
      </c>
      <c r="D174" s="14">
        <v>323.77999999999997</v>
      </c>
    </row>
    <row r="175" spans="3:4" ht="15" x14ac:dyDescent="0.3">
      <c r="C175">
        <v>174</v>
      </c>
      <c r="D175" s="14">
        <v>323.37</v>
      </c>
    </row>
    <row r="176" spans="3:4" ht="15" x14ac:dyDescent="0.3">
      <c r="C176">
        <v>175</v>
      </c>
      <c r="D176" s="14">
        <v>324.62</v>
      </c>
    </row>
    <row r="177" spans="3:4" ht="15" x14ac:dyDescent="0.3">
      <c r="C177">
        <v>176</v>
      </c>
      <c r="D177" s="14">
        <v>327.95</v>
      </c>
    </row>
    <row r="178" spans="3:4" ht="15" x14ac:dyDescent="0.3">
      <c r="C178">
        <v>177</v>
      </c>
      <c r="D178" s="14">
        <v>327.95</v>
      </c>
    </row>
    <row r="179" spans="3:4" ht="15" x14ac:dyDescent="0.3">
      <c r="C179">
        <v>178</v>
      </c>
      <c r="D179" s="14">
        <v>328.37</v>
      </c>
    </row>
    <row r="180" spans="3:4" ht="15" x14ac:dyDescent="0.3">
      <c r="C180">
        <v>179</v>
      </c>
      <c r="D180" s="14">
        <v>327.95</v>
      </c>
    </row>
    <row r="181" spans="3:4" ht="15" x14ac:dyDescent="0.3">
      <c r="C181">
        <v>180</v>
      </c>
      <c r="D181" s="14">
        <v>327.12</v>
      </c>
    </row>
    <row r="182" spans="3:4" ht="15" x14ac:dyDescent="0.3">
      <c r="C182">
        <v>181</v>
      </c>
      <c r="D182" s="14">
        <v>324.2</v>
      </c>
    </row>
    <row r="183" spans="3:4" ht="15" x14ac:dyDescent="0.3">
      <c r="C183">
        <v>182</v>
      </c>
      <c r="D183" s="14">
        <v>297.93</v>
      </c>
    </row>
    <row r="184" spans="3:4" ht="15" x14ac:dyDescent="0.3">
      <c r="C184">
        <v>183</v>
      </c>
      <c r="D184" s="14">
        <v>300.43</v>
      </c>
    </row>
    <row r="185" spans="3:4" ht="15" x14ac:dyDescent="0.3">
      <c r="C185">
        <v>184</v>
      </c>
      <c r="D185" s="14">
        <v>302.52</v>
      </c>
    </row>
    <row r="186" spans="3:4" ht="15" x14ac:dyDescent="0.3">
      <c r="C186">
        <v>185</v>
      </c>
      <c r="D186" s="14">
        <v>302.93</v>
      </c>
    </row>
    <row r="187" spans="3:4" ht="15" x14ac:dyDescent="0.3">
      <c r="C187">
        <v>186</v>
      </c>
      <c r="D187" s="14">
        <v>302.52</v>
      </c>
    </row>
    <row r="188" spans="3:4" ht="15" x14ac:dyDescent="0.3">
      <c r="C188">
        <v>187</v>
      </c>
      <c r="D188" s="14">
        <v>302.52</v>
      </c>
    </row>
    <row r="189" spans="3:4" ht="15" x14ac:dyDescent="0.3">
      <c r="C189">
        <v>188</v>
      </c>
      <c r="D189" s="14">
        <v>291.67</v>
      </c>
    </row>
    <row r="190" spans="3:4" ht="15" x14ac:dyDescent="0.3">
      <c r="C190">
        <v>189</v>
      </c>
      <c r="D190" s="14">
        <v>290.01</v>
      </c>
    </row>
    <row r="191" spans="3:4" ht="15" x14ac:dyDescent="0.3">
      <c r="C191">
        <v>190</v>
      </c>
      <c r="D191" s="14">
        <v>294.18</v>
      </c>
    </row>
    <row r="192" spans="3:4" ht="15" x14ac:dyDescent="0.3">
      <c r="C192">
        <v>191</v>
      </c>
      <c r="D192" s="14">
        <v>307.10000000000002</v>
      </c>
    </row>
    <row r="193" spans="3:4" ht="15" x14ac:dyDescent="0.3">
      <c r="C193">
        <v>192</v>
      </c>
      <c r="D193" s="14">
        <v>310.44</v>
      </c>
    </row>
    <row r="194" spans="3:4" ht="15" x14ac:dyDescent="0.3">
      <c r="C194">
        <v>193</v>
      </c>
      <c r="D194" s="14">
        <v>310.86</v>
      </c>
    </row>
    <row r="195" spans="3:4" ht="15" x14ac:dyDescent="0.3">
      <c r="C195">
        <v>194</v>
      </c>
      <c r="D195" s="14">
        <v>311.27</v>
      </c>
    </row>
    <row r="196" spans="3:4" ht="15" x14ac:dyDescent="0.3">
      <c r="C196">
        <v>195</v>
      </c>
      <c r="D196" s="14">
        <v>310.44</v>
      </c>
    </row>
    <row r="197" spans="3:4" ht="15" x14ac:dyDescent="0.3">
      <c r="C197">
        <v>196</v>
      </c>
      <c r="D197" s="14">
        <v>311.27</v>
      </c>
    </row>
    <row r="198" spans="3:4" ht="15" x14ac:dyDescent="0.3">
      <c r="C198">
        <v>197</v>
      </c>
      <c r="D198" s="14">
        <v>326.7</v>
      </c>
    </row>
    <row r="199" spans="3:4" ht="15" x14ac:dyDescent="0.3">
      <c r="C199">
        <v>198</v>
      </c>
      <c r="D199" s="14">
        <v>326.29000000000002</v>
      </c>
    </row>
    <row r="200" spans="3:4" ht="15" x14ac:dyDescent="0.3">
      <c r="C200">
        <v>199</v>
      </c>
      <c r="D200" s="14">
        <v>324.62</v>
      </c>
    </row>
    <row r="201" spans="3:4" ht="15" x14ac:dyDescent="0.3">
      <c r="C201">
        <v>200</v>
      </c>
      <c r="D201" s="14">
        <v>320.86</v>
      </c>
    </row>
    <row r="202" spans="3:4" ht="15" x14ac:dyDescent="0.3">
      <c r="C202">
        <v>201</v>
      </c>
      <c r="D202" s="14">
        <v>325.02999999999997</v>
      </c>
    </row>
    <row r="203" spans="3:4" ht="15" x14ac:dyDescent="0.3">
      <c r="C203">
        <v>202</v>
      </c>
      <c r="D203" s="14">
        <v>325.45</v>
      </c>
    </row>
    <row r="204" spans="3:4" ht="15" x14ac:dyDescent="0.3">
      <c r="C204">
        <v>203</v>
      </c>
      <c r="D204" s="14">
        <v>325.87</v>
      </c>
    </row>
    <row r="205" spans="3:4" ht="15" x14ac:dyDescent="0.3">
      <c r="C205">
        <v>204</v>
      </c>
      <c r="D205" s="14">
        <v>325.87</v>
      </c>
    </row>
    <row r="206" spans="3:4" ht="15" x14ac:dyDescent="0.3">
      <c r="C206">
        <v>205</v>
      </c>
      <c r="D206" s="14">
        <v>326.7</v>
      </c>
    </row>
    <row r="207" spans="3:4" ht="15" x14ac:dyDescent="0.3">
      <c r="C207">
        <v>206</v>
      </c>
      <c r="D207" s="14">
        <v>326.7</v>
      </c>
    </row>
    <row r="208" spans="3:4" ht="15" x14ac:dyDescent="0.3">
      <c r="C208">
        <v>207</v>
      </c>
      <c r="D208" s="14">
        <v>327.12</v>
      </c>
    </row>
    <row r="209" spans="3:4" ht="15" x14ac:dyDescent="0.3">
      <c r="C209">
        <v>208</v>
      </c>
      <c r="D209" s="14">
        <v>326.29000000000002</v>
      </c>
    </row>
    <row r="210" spans="3:4" ht="15" x14ac:dyDescent="0.3">
      <c r="C210">
        <v>209</v>
      </c>
      <c r="D210" s="14">
        <v>325.45</v>
      </c>
    </row>
    <row r="211" spans="3:4" ht="15" x14ac:dyDescent="0.3">
      <c r="C211">
        <v>210</v>
      </c>
      <c r="D211" s="14">
        <v>325.45</v>
      </c>
    </row>
    <row r="212" spans="3:4" ht="15" x14ac:dyDescent="0.3">
      <c r="C212">
        <v>211</v>
      </c>
      <c r="D212" s="14">
        <v>326.29000000000002</v>
      </c>
    </row>
    <row r="213" spans="3:4" ht="15" x14ac:dyDescent="0.3">
      <c r="C213">
        <v>212</v>
      </c>
      <c r="D213" s="14">
        <v>326.29000000000002</v>
      </c>
    </row>
    <row r="214" spans="3:4" ht="15" x14ac:dyDescent="0.3">
      <c r="C214">
        <v>213</v>
      </c>
      <c r="D214" s="14">
        <v>326.7</v>
      </c>
    </row>
    <row r="215" spans="3:4" ht="15" x14ac:dyDescent="0.3">
      <c r="C215">
        <v>214</v>
      </c>
      <c r="D215" s="14">
        <v>327.12</v>
      </c>
    </row>
    <row r="216" spans="3:4" ht="15" x14ac:dyDescent="0.3">
      <c r="C216">
        <v>215</v>
      </c>
      <c r="D216" s="14">
        <v>327.54000000000002</v>
      </c>
    </row>
    <row r="217" spans="3:4" ht="15" x14ac:dyDescent="0.3">
      <c r="C217">
        <v>216</v>
      </c>
      <c r="D217" s="14">
        <v>327.54000000000002</v>
      </c>
    </row>
    <row r="218" spans="3:4" ht="15" x14ac:dyDescent="0.3">
      <c r="C218">
        <v>217</v>
      </c>
      <c r="D218" s="14">
        <v>327.12</v>
      </c>
    </row>
    <row r="219" spans="3:4" ht="15" x14ac:dyDescent="0.3">
      <c r="C219">
        <v>218</v>
      </c>
      <c r="D219" s="14">
        <v>327.12</v>
      </c>
    </row>
    <row r="220" spans="3:4" ht="15" x14ac:dyDescent="0.3">
      <c r="C220">
        <v>219</v>
      </c>
      <c r="D220" s="14">
        <v>327.54000000000002</v>
      </c>
    </row>
    <row r="221" spans="3:4" ht="15" x14ac:dyDescent="0.3">
      <c r="C221">
        <v>220</v>
      </c>
      <c r="D221" s="14">
        <v>327.54000000000002</v>
      </c>
    </row>
    <row r="222" spans="3:4" ht="15" x14ac:dyDescent="0.3">
      <c r="C222">
        <v>221</v>
      </c>
      <c r="D222" s="14">
        <v>327.54000000000002</v>
      </c>
    </row>
    <row r="223" spans="3:4" ht="15" x14ac:dyDescent="0.3">
      <c r="C223">
        <v>222</v>
      </c>
      <c r="D223" s="14">
        <v>327.54000000000002</v>
      </c>
    </row>
    <row r="224" spans="3:4" ht="15" x14ac:dyDescent="0.3">
      <c r="C224">
        <v>223</v>
      </c>
      <c r="D224" s="14">
        <v>327.54000000000002</v>
      </c>
    </row>
    <row r="225" spans="3:4" ht="15" x14ac:dyDescent="0.3">
      <c r="C225">
        <v>224</v>
      </c>
      <c r="D225" s="14">
        <v>326.7</v>
      </c>
    </row>
    <row r="226" spans="3:4" ht="15" x14ac:dyDescent="0.3">
      <c r="C226">
        <v>225</v>
      </c>
      <c r="D226" s="14">
        <v>326.7</v>
      </c>
    </row>
    <row r="227" spans="3:4" ht="15" x14ac:dyDescent="0.3">
      <c r="C227">
        <v>226</v>
      </c>
      <c r="D227" s="14">
        <v>326.7</v>
      </c>
    </row>
    <row r="228" spans="3:4" ht="15" x14ac:dyDescent="0.3">
      <c r="C228">
        <v>227</v>
      </c>
      <c r="D228" s="14">
        <v>326.7</v>
      </c>
    </row>
    <row r="229" spans="3:4" ht="15" x14ac:dyDescent="0.3">
      <c r="C229">
        <v>228</v>
      </c>
      <c r="D229" s="14">
        <v>292.08999999999997</v>
      </c>
    </row>
    <row r="230" spans="3:4" ht="15" x14ac:dyDescent="0.3">
      <c r="C230">
        <v>229</v>
      </c>
      <c r="D230" s="14">
        <v>292.08999999999997</v>
      </c>
    </row>
    <row r="231" spans="3:4" ht="15" x14ac:dyDescent="0.3">
      <c r="C231">
        <v>230</v>
      </c>
      <c r="D231" s="14">
        <v>292.08999999999997</v>
      </c>
    </row>
    <row r="232" spans="3:4" ht="15" x14ac:dyDescent="0.3">
      <c r="C232">
        <v>231</v>
      </c>
      <c r="D232" s="14">
        <v>291.67</v>
      </c>
    </row>
    <row r="233" spans="3:4" ht="15" x14ac:dyDescent="0.3">
      <c r="C233">
        <v>232</v>
      </c>
      <c r="D233" s="14">
        <v>291.67</v>
      </c>
    </row>
    <row r="234" spans="3:4" ht="15" x14ac:dyDescent="0.3">
      <c r="C234">
        <v>233</v>
      </c>
      <c r="D234" s="14">
        <v>292.08999999999997</v>
      </c>
    </row>
    <row r="235" spans="3:4" ht="15" x14ac:dyDescent="0.3">
      <c r="C235">
        <v>234</v>
      </c>
      <c r="D235" s="14">
        <v>291.67</v>
      </c>
    </row>
    <row r="236" spans="3:4" ht="15" x14ac:dyDescent="0.3">
      <c r="C236">
        <v>235</v>
      </c>
      <c r="D236" s="14">
        <v>291.67</v>
      </c>
    </row>
    <row r="237" spans="3:4" ht="15" x14ac:dyDescent="0.3">
      <c r="C237">
        <v>236</v>
      </c>
      <c r="D237" s="14">
        <v>291.67</v>
      </c>
    </row>
    <row r="238" spans="3:4" ht="15" x14ac:dyDescent="0.3">
      <c r="C238">
        <v>237</v>
      </c>
      <c r="D238" s="14">
        <v>291.67</v>
      </c>
    </row>
    <row r="239" spans="3:4" ht="15" x14ac:dyDescent="0.3">
      <c r="C239">
        <v>238</v>
      </c>
      <c r="D239" s="14">
        <v>291.67</v>
      </c>
    </row>
    <row r="240" spans="3:4" ht="15" x14ac:dyDescent="0.3">
      <c r="C240">
        <v>239</v>
      </c>
      <c r="D240" s="14">
        <v>291.67</v>
      </c>
    </row>
    <row r="241" spans="3:4" ht="15" x14ac:dyDescent="0.3">
      <c r="C241">
        <v>240</v>
      </c>
      <c r="D241" s="14">
        <v>291.26</v>
      </c>
    </row>
    <row r="242" spans="3:4" ht="15" x14ac:dyDescent="0.3">
      <c r="C242">
        <v>241</v>
      </c>
      <c r="D242" s="14">
        <v>291.26</v>
      </c>
    </row>
    <row r="243" spans="3:4" ht="15" x14ac:dyDescent="0.3">
      <c r="C243">
        <v>242</v>
      </c>
      <c r="D243" s="14">
        <v>291.26</v>
      </c>
    </row>
    <row r="244" spans="3:4" ht="15" x14ac:dyDescent="0.3">
      <c r="C244">
        <v>243</v>
      </c>
      <c r="D244" s="14">
        <v>290.83999999999997</v>
      </c>
    </row>
    <row r="245" spans="3:4" ht="15" x14ac:dyDescent="0.3">
      <c r="C245">
        <v>244</v>
      </c>
      <c r="D245" s="14">
        <v>288.75</v>
      </c>
    </row>
    <row r="246" spans="3:4" ht="15" x14ac:dyDescent="0.3">
      <c r="C246">
        <v>245</v>
      </c>
      <c r="D246" s="14">
        <v>287.08999999999997</v>
      </c>
    </row>
    <row r="247" spans="3:4" ht="15" x14ac:dyDescent="0.3">
      <c r="C247">
        <v>246</v>
      </c>
      <c r="D247" s="14">
        <v>286.25</v>
      </c>
    </row>
    <row r="248" spans="3:4" ht="15" x14ac:dyDescent="0.3">
      <c r="C248">
        <v>247</v>
      </c>
      <c r="D248" s="14">
        <v>286.25</v>
      </c>
    </row>
    <row r="249" spans="3:4" ht="15" x14ac:dyDescent="0.3">
      <c r="C249">
        <v>248</v>
      </c>
      <c r="D249" s="14">
        <v>287.5</v>
      </c>
    </row>
    <row r="250" spans="3:4" ht="15" x14ac:dyDescent="0.3">
      <c r="C250">
        <v>249</v>
      </c>
      <c r="D250" s="14">
        <v>290.01</v>
      </c>
    </row>
    <row r="251" spans="3:4" ht="15" x14ac:dyDescent="0.3">
      <c r="C251">
        <v>250</v>
      </c>
      <c r="D251" s="14">
        <v>290.83999999999997</v>
      </c>
    </row>
    <row r="252" spans="3:4" ht="15" x14ac:dyDescent="0.3">
      <c r="C252">
        <v>251</v>
      </c>
      <c r="D252" s="14">
        <v>291.26</v>
      </c>
    </row>
    <row r="253" spans="3:4" ht="15" x14ac:dyDescent="0.3">
      <c r="C253">
        <v>252</v>
      </c>
      <c r="D253" s="14">
        <v>291.67</v>
      </c>
    </row>
    <row r="254" spans="3:4" ht="15" x14ac:dyDescent="0.3">
      <c r="C254">
        <v>253</v>
      </c>
      <c r="D254" s="14">
        <v>291.67</v>
      </c>
    </row>
    <row r="255" spans="3:4" ht="15" x14ac:dyDescent="0.3">
      <c r="C255">
        <v>254</v>
      </c>
      <c r="D255" s="14">
        <v>291.26</v>
      </c>
    </row>
    <row r="256" spans="3:4" ht="15" x14ac:dyDescent="0.3">
      <c r="C256">
        <v>255</v>
      </c>
      <c r="D256" s="14">
        <v>291.67</v>
      </c>
    </row>
    <row r="257" spans="3:4" ht="15" x14ac:dyDescent="0.3">
      <c r="C257">
        <v>256</v>
      </c>
      <c r="D257" s="14">
        <v>291.67</v>
      </c>
    </row>
    <row r="258" spans="3:4" ht="15" x14ac:dyDescent="0.3">
      <c r="C258">
        <v>257</v>
      </c>
      <c r="D258" s="14">
        <v>292.08999999999997</v>
      </c>
    </row>
    <row r="259" spans="3:4" ht="15" x14ac:dyDescent="0.3">
      <c r="C259">
        <v>258</v>
      </c>
      <c r="D259" s="14">
        <v>292.51</v>
      </c>
    </row>
    <row r="260" spans="3:4" ht="15" x14ac:dyDescent="0.3">
      <c r="C260">
        <v>259</v>
      </c>
      <c r="D260" s="14">
        <v>292.92</v>
      </c>
    </row>
    <row r="261" spans="3:4" ht="15" x14ac:dyDescent="0.3">
      <c r="C261">
        <v>260</v>
      </c>
      <c r="D261" s="14">
        <v>292.92</v>
      </c>
    </row>
    <row r="262" spans="3:4" ht="15" x14ac:dyDescent="0.3">
      <c r="C262">
        <v>261</v>
      </c>
      <c r="D262" s="14">
        <v>292.51</v>
      </c>
    </row>
    <row r="263" spans="3:4" ht="15" x14ac:dyDescent="0.3">
      <c r="C263">
        <v>262</v>
      </c>
      <c r="D263" s="14">
        <v>292.51</v>
      </c>
    </row>
    <row r="264" spans="3:4" ht="15" x14ac:dyDescent="0.3">
      <c r="C264">
        <v>263</v>
      </c>
      <c r="D264" s="14">
        <v>292.51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Calibration_NotBond</vt:lpstr>
      <vt:lpstr>Prueba original</vt:lpstr>
      <vt:lpstr>Prueba subiendo mal</vt:lpstr>
      <vt:lpstr>Prueba bajando</vt:lpstr>
      <vt:lpstr>Prueba calibrada</vt:lpstr>
      <vt:lpstr>Tokyo drift</vt:lpstr>
      <vt:lpstr>Prueba horrible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ESTEBAN QUESADA LOBO</dc:creator>
  <cp:keywords/>
  <dc:description/>
  <cp:lastModifiedBy>DANIEL ESTEBAN QUESADA LOBO</cp:lastModifiedBy>
  <cp:revision/>
  <dcterms:created xsi:type="dcterms:W3CDTF">2024-08-30T22:16:55Z</dcterms:created>
  <dcterms:modified xsi:type="dcterms:W3CDTF">2024-11-03T21:46:12Z</dcterms:modified>
  <cp:category/>
  <cp:contentStatus/>
</cp:coreProperties>
</file>