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gabri\Desktop\Github\GitHub\StatApp\Données - sources\"/>
    </mc:Choice>
  </mc:AlternateContent>
  <xr:revisionPtr revIDLastSave="0" documentId="13_ncr:1_{246E5026-EEEC-4C8F-9651-A9999F56E9FB}" xr6:coauthVersionLast="47" xr6:coauthVersionMax="47" xr10:uidLastSave="{00000000-0000-0000-0000-000000000000}"/>
  <bookViews>
    <workbookView xWindow="-110" yWindow="-110" windowWidth="19420" windowHeight="10300" activeTab="2" xr2:uid="{00000000-000D-0000-FFFF-FFFF00000000}"/>
  </bookViews>
  <sheets>
    <sheet name="Table" sheetId="1" r:id="rId1"/>
    <sheet name="ES" sheetId="3" r:id="rId2"/>
    <sheet name="IT" sheetId="4" r:id="rId3"/>
    <sheet name="Overview"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19" i="4" l="1"/>
  <c r="K219" i="4"/>
  <c r="J219" i="4"/>
  <c r="K215" i="4"/>
  <c r="J215" i="4"/>
  <c r="K211" i="4"/>
  <c r="K214" i="4" s="1"/>
  <c r="J211" i="4"/>
  <c r="J214" i="4" s="1"/>
  <c r="K207" i="4"/>
  <c r="J207" i="4"/>
  <c r="K203" i="4"/>
  <c r="J203" i="4"/>
  <c r="K199" i="4"/>
  <c r="K202" i="4" s="1"/>
  <c r="J199" i="4"/>
  <c r="J198" i="4"/>
  <c r="K195" i="4"/>
  <c r="K198" i="4" s="1"/>
  <c r="J195" i="4"/>
  <c r="J197" i="4" s="1"/>
  <c r="L191" i="4"/>
  <c r="K191" i="4"/>
  <c r="J191" i="4"/>
  <c r="J192" i="4" s="1"/>
  <c r="K187" i="4"/>
  <c r="J187" i="4"/>
  <c r="K183" i="4"/>
  <c r="K186" i="4" s="1"/>
  <c r="J183" i="4"/>
  <c r="K179" i="4"/>
  <c r="K181" i="4" s="1"/>
  <c r="J179" i="4"/>
  <c r="J182" i="4" s="1"/>
  <c r="K175" i="4"/>
  <c r="J175" i="4"/>
  <c r="J176" i="4" s="1"/>
  <c r="K171" i="4"/>
  <c r="J171" i="4"/>
  <c r="K167" i="4"/>
  <c r="K170" i="4" s="1"/>
  <c r="J167" i="4"/>
  <c r="K163" i="4"/>
  <c r="K165" i="4" s="1"/>
  <c r="J163" i="4"/>
  <c r="J166" i="4" s="1"/>
  <c r="K159" i="4"/>
  <c r="J159" i="4"/>
  <c r="K155" i="4"/>
  <c r="J155" i="4"/>
  <c r="K154" i="4"/>
  <c r="K151" i="4"/>
  <c r="J151" i="4"/>
  <c r="K147" i="4"/>
  <c r="K150" i="4" s="1"/>
  <c r="J147" i="4"/>
  <c r="J150" i="4" s="1"/>
  <c r="K143" i="4"/>
  <c r="J143" i="4"/>
  <c r="J144" i="4" s="1"/>
  <c r="K139" i="4"/>
  <c r="J139" i="4"/>
  <c r="K135" i="4"/>
  <c r="J135" i="4"/>
  <c r="K131" i="4"/>
  <c r="K134" i="4" s="1"/>
  <c r="J131" i="4"/>
  <c r="J134" i="4" s="1"/>
  <c r="K127" i="4"/>
  <c r="J127" i="4"/>
  <c r="J128" i="4" s="1"/>
  <c r="L123" i="4"/>
  <c r="K123" i="4"/>
  <c r="J123" i="4"/>
  <c r="K119" i="4"/>
  <c r="J119" i="4"/>
  <c r="K115" i="4"/>
  <c r="K118" i="4" s="1"/>
  <c r="J115" i="4"/>
  <c r="J117" i="4" s="1"/>
  <c r="K111" i="4"/>
  <c r="J111" i="4"/>
  <c r="K107" i="4"/>
  <c r="J107" i="4"/>
  <c r="K103" i="4"/>
  <c r="J103" i="4"/>
  <c r="L99" i="4"/>
  <c r="K99" i="4"/>
  <c r="J99" i="4"/>
  <c r="L98" i="4"/>
  <c r="K98" i="4"/>
  <c r="J98" i="4"/>
  <c r="L95" i="4"/>
  <c r="K95" i="4"/>
  <c r="J95" i="4"/>
  <c r="L94" i="4"/>
  <c r="K94" i="4"/>
  <c r="J94" i="4"/>
  <c r="L92" i="4"/>
  <c r="K92" i="4"/>
  <c r="J92" i="4"/>
  <c r="L91" i="4"/>
  <c r="K91" i="4"/>
  <c r="J91" i="4"/>
  <c r="L87" i="4"/>
  <c r="K87" i="4"/>
  <c r="J87" i="4"/>
  <c r="J89" i="4" s="1"/>
  <c r="L83" i="4"/>
  <c r="K83" i="4"/>
  <c r="J83" i="4"/>
  <c r="L82" i="4"/>
  <c r="L79" i="4"/>
  <c r="K79" i="4"/>
  <c r="J79" i="4"/>
  <c r="L78" i="4"/>
  <c r="K78" i="4"/>
  <c r="J78" i="4"/>
  <c r="L76" i="4"/>
  <c r="K76" i="4"/>
  <c r="J76" i="4"/>
  <c r="L75" i="4"/>
  <c r="K75" i="4"/>
  <c r="J75" i="4"/>
  <c r="L71" i="4"/>
  <c r="K71" i="4"/>
  <c r="J71" i="4"/>
  <c r="J73" i="4" s="1"/>
  <c r="J68" i="4"/>
  <c r="L67" i="4"/>
  <c r="K67" i="4"/>
  <c r="J67" i="4"/>
  <c r="L63" i="4"/>
  <c r="K63" i="4"/>
  <c r="J63" i="4"/>
  <c r="L62" i="4"/>
  <c r="K62" i="4"/>
  <c r="J62" i="4"/>
  <c r="L60" i="4"/>
  <c r="K60" i="4"/>
  <c r="L59" i="4"/>
  <c r="K59" i="4"/>
  <c r="J59" i="4"/>
  <c r="L55" i="4"/>
  <c r="K55" i="4"/>
  <c r="J55" i="4"/>
  <c r="J57" i="4" s="1"/>
  <c r="J52" i="4"/>
  <c r="L51" i="4"/>
  <c r="K51" i="4"/>
  <c r="J51" i="4"/>
  <c r="L50" i="4"/>
  <c r="D48" i="4"/>
  <c r="L215" i="4" s="1"/>
  <c r="L47" i="4"/>
  <c r="K47" i="4"/>
  <c r="J47" i="4"/>
  <c r="D47" i="4"/>
  <c r="L211" i="4" s="1"/>
  <c r="L212" i="4" s="1"/>
  <c r="L46" i="4"/>
  <c r="D46" i="4"/>
  <c r="L207" i="4" s="1"/>
  <c r="D45" i="4"/>
  <c r="L203" i="4" s="1"/>
  <c r="D44" i="4"/>
  <c r="L199" i="4" s="1"/>
  <c r="L202" i="4" s="1"/>
  <c r="L43" i="4"/>
  <c r="L44" i="4" s="1"/>
  <c r="K43" i="4"/>
  <c r="J43" i="4"/>
  <c r="D43" i="4"/>
  <c r="L195" i="4" s="1"/>
  <c r="L42" i="4"/>
  <c r="K42" i="4"/>
  <c r="D42" i="4"/>
  <c r="D41" i="4"/>
  <c r="L187" i="4" s="1"/>
  <c r="D40" i="4"/>
  <c r="L183" i="4" s="1"/>
  <c r="L186" i="4" s="1"/>
  <c r="L39" i="4"/>
  <c r="K39" i="4"/>
  <c r="J39" i="4"/>
  <c r="D39" i="4"/>
  <c r="L179" i="4" s="1"/>
  <c r="D38" i="4"/>
  <c r="L175" i="4" s="1"/>
  <c r="D37" i="4"/>
  <c r="L171" i="4" s="1"/>
  <c r="L36" i="4"/>
  <c r="K36" i="4"/>
  <c r="J36" i="4"/>
  <c r="D36" i="4"/>
  <c r="L167" i="4" s="1"/>
  <c r="L35" i="4"/>
  <c r="K35" i="4"/>
  <c r="J35" i="4"/>
  <c r="D35" i="4"/>
  <c r="L163" i="4" s="1"/>
  <c r="D34" i="4"/>
  <c r="L159" i="4" s="1"/>
  <c r="D33" i="4"/>
  <c r="L155" i="4" s="1"/>
  <c r="D32" i="4"/>
  <c r="L151" i="4" s="1"/>
  <c r="L154" i="4" s="1"/>
  <c r="D31" i="4"/>
  <c r="L147" i="4" s="1"/>
  <c r="D30" i="4"/>
  <c r="L143" i="4" s="1"/>
  <c r="D29" i="4"/>
  <c r="L139" i="4" s="1"/>
  <c r="D28" i="4"/>
  <c r="L135" i="4" s="1"/>
  <c r="D27" i="4"/>
  <c r="L131" i="4" s="1"/>
  <c r="D26" i="4"/>
  <c r="L127" i="4" s="1"/>
  <c r="D25" i="4"/>
  <c r="D24" i="4"/>
  <c r="L119" i="4" s="1"/>
  <c r="L122" i="4" s="1"/>
  <c r="D23" i="4"/>
  <c r="L115" i="4" s="1"/>
  <c r="D22" i="4"/>
  <c r="L111" i="4" s="1"/>
  <c r="D21" i="4"/>
  <c r="L107" i="4" s="1"/>
  <c r="D20" i="4"/>
  <c r="L103" i="4" s="1"/>
  <c r="K219" i="3"/>
  <c r="J219" i="3"/>
  <c r="K215" i="3"/>
  <c r="J215" i="3"/>
  <c r="K211" i="3"/>
  <c r="J211" i="3"/>
  <c r="K207" i="3"/>
  <c r="J207" i="3"/>
  <c r="K203" i="3"/>
  <c r="J203" i="3"/>
  <c r="K199" i="3"/>
  <c r="J199" i="3"/>
  <c r="K195" i="3"/>
  <c r="J195" i="3"/>
  <c r="K191" i="3"/>
  <c r="J191" i="3"/>
  <c r="K187" i="3"/>
  <c r="K190" i="3" s="1"/>
  <c r="J187" i="3"/>
  <c r="K183" i="3"/>
  <c r="K186" i="3" s="1"/>
  <c r="J183" i="3"/>
  <c r="J184" i="3" s="1"/>
  <c r="K179" i="3"/>
  <c r="K182" i="3" s="1"/>
  <c r="J179" i="3"/>
  <c r="K175" i="3"/>
  <c r="J175" i="3"/>
  <c r="K171" i="3"/>
  <c r="J171" i="3"/>
  <c r="K167" i="3"/>
  <c r="J167" i="3"/>
  <c r="K163" i="3"/>
  <c r="K165" i="3" s="1"/>
  <c r="J163" i="3"/>
  <c r="J165" i="3" s="1"/>
  <c r="K159" i="3"/>
  <c r="J159" i="3"/>
  <c r="K155" i="3"/>
  <c r="J155" i="3"/>
  <c r="K151" i="3"/>
  <c r="K153" i="3" s="1"/>
  <c r="J151" i="3"/>
  <c r="J152" i="3" s="1"/>
  <c r="K147" i="3"/>
  <c r="J147" i="3"/>
  <c r="K143" i="3"/>
  <c r="J143" i="3"/>
  <c r="K139" i="3"/>
  <c r="K142" i="3" s="1"/>
  <c r="J139" i="3"/>
  <c r="K135" i="3"/>
  <c r="J135" i="3"/>
  <c r="J138" i="3" s="1"/>
  <c r="K131" i="3"/>
  <c r="J131" i="3"/>
  <c r="K127" i="3"/>
  <c r="K130" i="3" s="1"/>
  <c r="J127" i="3"/>
  <c r="K123" i="3"/>
  <c r="J123" i="3"/>
  <c r="K119" i="3"/>
  <c r="J119" i="3"/>
  <c r="K115" i="3"/>
  <c r="J115" i="3"/>
  <c r="K111" i="3"/>
  <c r="J111" i="3"/>
  <c r="K107" i="3"/>
  <c r="J107" i="3"/>
  <c r="J109" i="3" s="1"/>
  <c r="K103" i="3"/>
  <c r="J103" i="3"/>
  <c r="L99" i="3"/>
  <c r="K99" i="3"/>
  <c r="J99" i="3"/>
  <c r="L95" i="3"/>
  <c r="K95" i="3"/>
  <c r="J95" i="3"/>
  <c r="L91" i="3"/>
  <c r="K91" i="3"/>
  <c r="K93" i="3" s="1"/>
  <c r="J91" i="3"/>
  <c r="L87" i="3"/>
  <c r="K87" i="3"/>
  <c r="J87" i="3"/>
  <c r="L83" i="3"/>
  <c r="L84" i="3" s="1"/>
  <c r="K83" i="3"/>
  <c r="K84" i="3" s="1"/>
  <c r="J83" i="3"/>
  <c r="L79" i="3"/>
  <c r="L80" i="3" s="1"/>
  <c r="K79" i="3"/>
  <c r="K81" i="3" s="1"/>
  <c r="J79" i="3"/>
  <c r="J81" i="3" s="1"/>
  <c r="L75" i="3"/>
  <c r="K75" i="3"/>
  <c r="J75" i="3"/>
  <c r="J76" i="3" s="1"/>
  <c r="L71" i="3"/>
  <c r="K71" i="3"/>
  <c r="J71" i="3"/>
  <c r="L67" i="3"/>
  <c r="L70" i="3" s="1"/>
  <c r="K67" i="3"/>
  <c r="K69" i="3" s="1"/>
  <c r="J67" i="3"/>
  <c r="J69" i="3" s="1"/>
  <c r="L63" i="3"/>
  <c r="K63" i="3"/>
  <c r="J63" i="3"/>
  <c r="L59" i="3"/>
  <c r="K59" i="3"/>
  <c r="J59" i="3"/>
  <c r="J60" i="3" s="1"/>
  <c r="L55" i="3"/>
  <c r="K55" i="3"/>
  <c r="J55" i="3"/>
  <c r="L51" i="3"/>
  <c r="K51" i="3"/>
  <c r="J51" i="3"/>
  <c r="L219" i="3"/>
  <c r="D48" i="3"/>
  <c r="L215" i="3" s="1"/>
  <c r="L47" i="3"/>
  <c r="L45" i="3" s="1"/>
  <c r="K47" i="3"/>
  <c r="J47" i="3"/>
  <c r="D47" i="3"/>
  <c r="L211" i="3" s="1"/>
  <c r="D46" i="3"/>
  <c r="L207" i="3" s="1"/>
  <c r="D45" i="3"/>
  <c r="L203" i="3" s="1"/>
  <c r="D44" i="3"/>
  <c r="L199" i="3" s="1"/>
  <c r="L43" i="3"/>
  <c r="L46" i="3" s="1"/>
  <c r="K43" i="3"/>
  <c r="J43" i="3"/>
  <c r="D43" i="3"/>
  <c r="L195" i="3" s="1"/>
  <c r="D42" i="3"/>
  <c r="L191" i="3" s="1"/>
  <c r="D41" i="3"/>
  <c r="L187" i="3" s="1"/>
  <c r="D40" i="3"/>
  <c r="L183" i="3" s="1"/>
  <c r="L39" i="3"/>
  <c r="K39" i="3"/>
  <c r="J39" i="3"/>
  <c r="D39" i="3"/>
  <c r="L179" i="3" s="1"/>
  <c r="D38" i="3"/>
  <c r="L175" i="3" s="1"/>
  <c r="L178" i="3" s="1"/>
  <c r="D37" i="3"/>
  <c r="L171" i="3" s="1"/>
  <c r="L173" i="3" s="1"/>
  <c r="D36" i="3"/>
  <c r="L167" i="3" s="1"/>
  <c r="L35" i="3"/>
  <c r="K35" i="3"/>
  <c r="J35" i="3"/>
  <c r="D35" i="3"/>
  <c r="L163" i="3" s="1"/>
  <c r="D34" i="3"/>
  <c r="L159" i="3" s="1"/>
  <c r="D33" i="3"/>
  <c r="L155" i="3" s="1"/>
  <c r="D32" i="3"/>
  <c r="L151" i="3" s="1"/>
  <c r="D31" i="3"/>
  <c r="L147" i="3" s="1"/>
  <c r="D30" i="3"/>
  <c r="L143" i="3" s="1"/>
  <c r="D29" i="3"/>
  <c r="L139" i="3" s="1"/>
  <c r="D28" i="3"/>
  <c r="L135" i="3" s="1"/>
  <c r="L136" i="3" s="1"/>
  <c r="D27" i="3"/>
  <c r="L131" i="3" s="1"/>
  <c r="D26" i="3"/>
  <c r="L127" i="3" s="1"/>
  <c r="D25" i="3"/>
  <c r="L123" i="3" s="1"/>
  <c r="L125" i="3" s="1"/>
  <c r="D24" i="3"/>
  <c r="L119" i="3" s="1"/>
  <c r="L122" i="3" s="1"/>
  <c r="D23" i="3"/>
  <c r="L115" i="3" s="1"/>
  <c r="D22" i="3"/>
  <c r="L111" i="3" s="1"/>
  <c r="D21" i="3"/>
  <c r="L107" i="3" s="1"/>
  <c r="D20" i="3"/>
  <c r="L103" i="3" s="1"/>
  <c r="K182" i="4" l="1"/>
  <c r="K149" i="4"/>
  <c r="K166" i="4"/>
  <c r="K197" i="4"/>
  <c r="K213" i="4"/>
  <c r="K117" i="4"/>
  <c r="K133" i="4"/>
  <c r="L180" i="4"/>
  <c r="L164" i="4"/>
  <c r="L148" i="4"/>
  <c r="J165" i="4"/>
  <c r="J213" i="4"/>
  <c r="L116" i="4"/>
  <c r="L165" i="4"/>
  <c r="J118" i="4"/>
  <c r="J181" i="4"/>
  <c r="J149" i="4"/>
  <c r="J112" i="4"/>
  <c r="J178" i="4"/>
  <c r="L117" i="4"/>
  <c r="L118" i="4"/>
  <c r="J133" i="4"/>
  <c r="J160" i="4"/>
  <c r="J194" i="4"/>
  <c r="L196" i="4"/>
  <c r="J162" i="4"/>
  <c r="L172" i="4"/>
  <c r="L174" i="4"/>
  <c r="L173" i="4"/>
  <c r="L170" i="4"/>
  <c r="L140" i="4"/>
  <c r="L142" i="4"/>
  <c r="L141" i="4"/>
  <c r="L144" i="4"/>
  <c r="L146" i="4"/>
  <c r="L145" i="4"/>
  <c r="L136" i="4"/>
  <c r="L137" i="4"/>
  <c r="K69" i="4"/>
  <c r="K70" i="4"/>
  <c r="K68" i="4"/>
  <c r="J108" i="4"/>
  <c r="J110" i="4"/>
  <c r="L138" i="4"/>
  <c r="L69" i="4"/>
  <c r="L70" i="4"/>
  <c r="L68" i="4"/>
  <c r="J85" i="4"/>
  <c r="J86" i="4"/>
  <c r="K108" i="4"/>
  <c r="K110" i="4"/>
  <c r="K109" i="4"/>
  <c r="J124" i="4"/>
  <c r="J126" i="4"/>
  <c r="J140" i="4"/>
  <c r="J142" i="4"/>
  <c r="J49" i="4"/>
  <c r="J45" i="4"/>
  <c r="J48" i="4"/>
  <c r="J44" i="4"/>
  <c r="K57" i="4"/>
  <c r="K58" i="4"/>
  <c r="K85" i="4"/>
  <c r="K86" i="4"/>
  <c r="K84" i="4"/>
  <c r="L108" i="4"/>
  <c r="L110" i="4"/>
  <c r="L109" i="4"/>
  <c r="K124" i="4"/>
  <c r="K126" i="4"/>
  <c r="K125" i="4"/>
  <c r="K140" i="4"/>
  <c r="K142" i="4"/>
  <c r="K141" i="4"/>
  <c r="J156" i="4"/>
  <c r="J158" i="4"/>
  <c r="J172" i="4"/>
  <c r="J174" i="4"/>
  <c r="J188" i="4"/>
  <c r="J190" i="4"/>
  <c r="J204" i="4"/>
  <c r="J206" i="4"/>
  <c r="J205" i="4"/>
  <c r="K49" i="4"/>
  <c r="K48" i="4"/>
  <c r="K44" i="4"/>
  <c r="L57" i="4"/>
  <c r="L58" i="4"/>
  <c r="L85" i="4"/>
  <c r="L86" i="4"/>
  <c r="L84" i="4"/>
  <c r="J109" i="4"/>
  <c r="L124" i="4"/>
  <c r="L126" i="4"/>
  <c r="L125" i="4"/>
  <c r="K156" i="4"/>
  <c r="K158" i="4"/>
  <c r="K157" i="4"/>
  <c r="K172" i="4"/>
  <c r="K174" i="4"/>
  <c r="K173" i="4"/>
  <c r="K188" i="4"/>
  <c r="K190" i="4"/>
  <c r="K189" i="4"/>
  <c r="K204" i="4"/>
  <c r="K206" i="4"/>
  <c r="K205" i="4"/>
  <c r="L213" i="4"/>
  <c r="J46" i="4"/>
  <c r="J56" i="4"/>
  <c r="K73" i="4"/>
  <c r="K74" i="4"/>
  <c r="J84" i="4"/>
  <c r="J125" i="4"/>
  <c r="L133" i="4"/>
  <c r="J141" i="4"/>
  <c r="L149" i="4"/>
  <c r="L156" i="4"/>
  <c r="L158" i="4"/>
  <c r="L157" i="4"/>
  <c r="L188" i="4"/>
  <c r="L190" i="4"/>
  <c r="L189" i="4"/>
  <c r="L204" i="4"/>
  <c r="L206" i="4"/>
  <c r="L205" i="4"/>
  <c r="K46" i="4"/>
  <c r="K56" i="4"/>
  <c r="J65" i="4"/>
  <c r="J64" i="4"/>
  <c r="L73" i="4"/>
  <c r="L74" i="4"/>
  <c r="K112" i="4"/>
  <c r="K114" i="4"/>
  <c r="J157" i="4"/>
  <c r="J173" i="4"/>
  <c r="L181" i="4"/>
  <c r="J189" i="4"/>
  <c r="L197" i="4"/>
  <c r="J208" i="4"/>
  <c r="J210" i="4"/>
  <c r="J40" i="4"/>
  <c r="J42" i="4"/>
  <c r="J38" i="4"/>
  <c r="J41" i="4"/>
  <c r="J50" i="4"/>
  <c r="L56" i="4"/>
  <c r="J72" i="4"/>
  <c r="K89" i="4"/>
  <c r="K90" i="4"/>
  <c r="J104" i="4"/>
  <c r="J105" i="4"/>
  <c r="L112" i="4"/>
  <c r="L114" i="4"/>
  <c r="K128" i="4"/>
  <c r="K130" i="4"/>
  <c r="K144" i="4"/>
  <c r="K146" i="4"/>
  <c r="K208" i="4"/>
  <c r="K210" i="4"/>
  <c r="L214" i="4"/>
  <c r="K40" i="4"/>
  <c r="K41" i="4"/>
  <c r="L200" i="4"/>
  <c r="L201" i="4"/>
  <c r="K50" i="4"/>
  <c r="J58" i="4"/>
  <c r="K72" i="4"/>
  <c r="J81" i="4"/>
  <c r="J80" i="4"/>
  <c r="L89" i="4"/>
  <c r="L90" i="4"/>
  <c r="J113" i="4"/>
  <c r="J120" i="4"/>
  <c r="J121" i="4"/>
  <c r="L128" i="4"/>
  <c r="L130" i="4"/>
  <c r="L134" i="4"/>
  <c r="L150" i="4"/>
  <c r="K160" i="4"/>
  <c r="K162" i="4"/>
  <c r="K176" i="4"/>
  <c r="K178" i="4"/>
  <c r="K192" i="4"/>
  <c r="K194" i="4"/>
  <c r="L208" i="4"/>
  <c r="L210" i="4"/>
  <c r="L41" i="4"/>
  <c r="J66" i="4"/>
  <c r="L72" i="4"/>
  <c r="J88" i="4"/>
  <c r="K113" i="4"/>
  <c r="J129" i="4"/>
  <c r="J136" i="4"/>
  <c r="J137" i="4"/>
  <c r="J145" i="4"/>
  <c r="J152" i="4"/>
  <c r="J153" i="4"/>
  <c r="L160" i="4"/>
  <c r="L162" i="4"/>
  <c r="L166" i="4"/>
  <c r="L176" i="4"/>
  <c r="L178" i="4"/>
  <c r="L182" i="4"/>
  <c r="L192" i="4"/>
  <c r="L194" i="4"/>
  <c r="L198" i="4"/>
  <c r="J209" i="4"/>
  <c r="K37" i="4"/>
  <c r="K38" i="4"/>
  <c r="L184" i="4"/>
  <c r="L185" i="4"/>
  <c r="K45" i="4"/>
  <c r="J53" i="4"/>
  <c r="J54" i="4"/>
  <c r="K66" i="4"/>
  <c r="J74" i="4"/>
  <c r="K88" i="4"/>
  <c r="J97" i="4"/>
  <c r="J96" i="4"/>
  <c r="J106" i="4"/>
  <c r="L113" i="4"/>
  <c r="K129" i="4"/>
  <c r="K145" i="4"/>
  <c r="J161" i="4"/>
  <c r="J168" i="4"/>
  <c r="J169" i="4"/>
  <c r="J177" i="4"/>
  <c r="J184" i="4"/>
  <c r="J185" i="4"/>
  <c r="J193" i="4"/>
  <c r="J200" i="4"/>
  <c r="J201" i="4"/>
  <c r="K209" i="4"/>
  <c r="L38" i="4"/>
  <c r="L37" i="4"/>
  <c r="L40" i="4"/>
  <c r="L45" i="4"/>
  <c r="K53" i="4"/>
  <c r="K54" i="4"/>
  <c r="K52" i="4"/>
  <c r="L66" i="4"/>
  <c r="J82" i="4"/>
  <c r="L88" i="4"/>
  <c r="K106" i="4"/>
  <c r="J114" i="4"/>
  <c r="J122" i="4"/>
  <c r="L129" i="4"/>
  <c r="J138" i="4"/>
  <c r="K161" i="4"/>
  <c r="K177" i="4"/>
  <c r="K193" i="4"/>
  <c r="L209" i="4"/>
  <c r="L132" i="4"/>
  <c r="L168" i="4"/>
  <c r="L169" i="4"/>
  <c r="L53" i="4"/>
  <c r="L54" i="4"/>
  <c r="L52" i="4"/>
  <c r="J60" i="4"/>
  <c r="J69" i="4"/>
  <c r="J70" i="4"/>
  <c r="K82" i="4"/>
  <c r="J90" i="4"/>
  <c r="L106" i="4"/>
  <c r="K122" i="4"/>
  <c r="J130" i="4"/>
  <c r="K138" i="4"/>
  <c r="J146" i="4"/>
  <c r="J154" i="4"/>
  <c r="L161" i="4"/>
  <c r="J170" i="4"/>
  <c r="L177" i="4"/>
  <c r="J186" i="4"/>
  <c r="L193" i="4"/>
  <c r="J202" i="4"/>
  <c r="L49" i="4"/>
  <c r="K65" i="4"/>
  <c r="K81" i="4"/>
  <c r="K97" i="4"/>
  <c r="K104" i="4"/>
  <c r="K120" i="4"/>
  <c r="K136" i="4"/>
  <c r="K152" i="4"/>
  <c r="K168" i="4"/>
  <c r="K184" i="4"/>
  <c r="K200" i="4"/>
  <c r="L65" i="4"/>
  <c r="L81" i="4"/>
  <c r="L97" i="4"/>
  <c r="L104" i="4"/>
  <c r="L120" i="4"/>
  <c r="L152" i="4"/>
  <c r="J61" i="4"/>
  <c r="J77" i="4"/>
  <c r="J93" i="4"/>
  <c r="J116" i="4"/>
  <c r="J132" i="4"/>
  <c r="J148" i="4"/>
  <c r="J164" i="4"/>
  <c r="J180" i="4"/>
  <c r="J196" i="4"/>
  <c r="J212" i="4"/>
  <c r="K61" i="4"/>
  <c r="K64" i="4"/>
  <c r="K77" i="4"/>
  <c r="K80" i="4"/>
  <c r="K93" i="4"/>
  <c r="K96" i="4"/>
  <c r="K105" i="4"/>
  <c r="K116" i="4"/>
  <c r="K121" i="4"/>
  <c r="K132" i="4"/>
  <c r="K137" i="4"/>
  <c r="K148" i="4"/>
  <c r="K153" i="4"/>
  <c r="K164" i="4"/>
  <c r="K169" i="4"/>
  <c r="K180" i="4"/>
  <c r="K185" i="4"/>
  <c r="K196" i="4"/>
  <c r="K201" i="4"/>
  <c r="K212" i="4"/>
  <c r="J37" i="4"/>
  <c r="L48" i="4"/>
  <c r="L61" i="4"/>
  <c r="L64" i="4"/>
  <c r="L77" i="4"/>
  <c r="L80" i="4"/>
  <c r="L93" i="4"/>
  <c r="L96" i="4"/>
  <c r="L105" i="4"/>
  <c r="L121" i="4"/>
  <c r="L153" i="4"/>
  <c r="K45" i="3"/>
  <c r="J173" i="3"/>
  <c r="K56" i="3"/>
  <c r="J124" i="3"/>
  <c r="J148" i="3"/>
  <c r="K148" i="3"/>
  <c r="K174" i="3"/>
  <c r="K109" i="3"/>
  <c r="K134" i="3"/>
  <c r="J205" i="3"/>
  <c r="L205" i="3"/>
  <c r="J141" i="3"/>
  <c r="L128" i="3"/>
  <c r="L124" i="3"/>
  <c r="J70" i="3"/>
  <c r="K173" i="3"/>
  <c r="K53" i="3"/>
  <c r="J121" i="3"/>
  <c r="J132" i="3"/>
  <c r="J142" i="3"/>
  <c r="K200" i="3"/>
  <c r="K201" i="3"/>
  <c r="K202" i="3"/>
  <c r="L37" i="3"/>
  <c r="K76" i="3"/>
  <c r="L184" i="3"/>
  <c r="K58" i="3"/>
  <c r="L42" i="3"/>
  <c r="L190" i="3"/>
  <c r="J58" i="3"/>
  <c r="L78" i="3"/>
  <c r="J84" i="3"/>
  <c r="J134" i="3"/>
  <c r="L130" i="3"/>
  <c r="L38" i="3"/>
  <c r="J182" i="3"/>
  <c r="J181" i="3"/>
  <c r="J198" i="3"/>
  <c r="J196" i="3"/>
  <c r="J201" i="3"/>
  <c r="K198" i="3"/>
  <c r="K196" i="3"/>
  <c r="J200" i="3"/>
  <c r="L148" i="3"/>
  <c r="J36" i="3"/>
  <c r="J74" i="3"/>
  <c r="J73" i="3"/>
  <c r="K98" i="3"/>
  <c r="K141" i="3"/>
  <c r="K140" i="3"/>
  <c r="K138" i="3"/>
  <c r="K36" i="3"/>
  <c r="L36" i="3"/>
  <c r="K96" i="3"/>
  <c r="K170" i="3"/>
  <c r="K168" i="3"/>
  <c r="L196" i="3"/>
  <c r="J129" i="3"/>
  <c r="K132" i="3"/>
  <c r="J194" i="3"/>
  <c r="J192" i="3"/>
  <c r="L40" i="3"/>
  <c r="L44" i="3"/>
  <c r="J133" i="3"/>
  <c r="K136" i="3"/>
  <c r="J146" i="3"/>
  <c r="J176" i="3"/>
  <c r="K184" i="3"/>
  <c r="K194" i="3"/>
  <c r="K192" i="3"/>
  <c r="J72" i="3"/>
  <c r="K133" i="3"/>
  <c r="J140" i="3"/>
  <c r="K146" i="3"/>
  <c r="K176" i="3"/>
  <c r="J202" i="3"/>
  <c r="J38" i="3"/>
  <c r="J37" i="3"/>
  <c r="L41" i="3"/>
  <c r="L176" i="3"/>
  <c r="K37" i="3"/>
  <c r="K38" i="3"/>
  <c r="J130" i="3"/>
  <c r="L144" i="3"/>
  <c r="K189" i="3"/>
  <c r="J136" i="3"/>
  <c r="L140" i="3"/>
  <c r="J166" i="3"/>
  <c r="K137" i="3"/>
  <c r="J68" i="3"/>
  <c r="K188" i="3"/>
  <c r="L108" i="3"/>
  <c r="L110" i="3"/>
  <c r="L109" i="3"/>
  <c r="L156" i="3"/>
  <c r="L157" i="3"/>
  <c r="L158" i="3"/>
  <c r="L213" i="3"/>
  <c r="L214" i="3"/>
  <c r="L212" i="3"/>
  <c r="L57" i="3"/>
  <c r="J96" i="3"/>
  <c r="J106" i="3"/>
  <c r="J104" i="3"/>
  <c r="K126" i="3"/>
  <c r="J162" i="3"/>
  <c r="J160" i="3"/>
  <c r="L168" i="3"/>
  <c r="L170" i="3"/>
  <c r="K210" i="3"/>
  <c r="K206" i="3"/>
  <c r="K204" i="3"/>
  <c r="K208" i="3"/>
  <c r="L114" i="3"/>
  <c r="L112" i="3"/>
  <c r="L162" i="3"/>
  <c r="L160" i="3"/>
  <c r="J45" i="3"/>
  <c r="J53" i="3"/>
  <c r="J54" i="3"/>
  <c r="L53" i="3"/>
  <c r="K70" i="3"/>
  <c r="K73" i="3"/>
  <c r="J98" i="3"/>
  <c r="J118" i="3"/>
  <c r="J116" i="3"/>
  <c r="J156" i="3"/>
  <c r="K162" i="3"/>
  <c r="K160" i="3"/>
  <c r="K46" i="3"/>
  <c r="J50" i="3"/>
  <c r="J49" i="3"/>
  <c r="K54" i="3"/>
  <c r="K52" i="3"/>
  <c r="L58" i="3"/>
  <c r="L69" i="3"/>
  <c r="L73" i="3"/>
  <c r="J89" i="3"/>
  <c r="J90" i="3"/>
  <c r="L97" i="3"/>
  <c r="L98" i="3"/>
  <c r="K116" i="3"/>
  <c r="K118" i="3"/>
  <c r="L153" i="3"/>
  <c r="L152" i="3"/>
  <c r="K156" i="3"/>
  <c r="J190" i="3"/>
  <c r="J189" i="3"/>
  <c r="J214" i="3"/>
  <c r="J212" i="3"/>
  <c r="L186" i="3"/>
  <c r="L185" i="3"/>
  <c r="K49" i="3"/>
  <c r="L49" i="3"/>
  <c r="L52" i="3"/>
  <c r="L56" i="3"/>
  <c r="K89" i="3"/>
  <c r="K90" i="3"/>
  <c r="K88" i="3"/>
  <c r="J93" i="3"/>
  <c r="L117" i="3"/>
  <c r="L116" i="3"/>
  <c r="L118" i="3"/>
  <c r="K124" i="3"/>
  <c r="L149" i="3"/>
  <c r="K154" i="3"/>
  <c r="J180" i="3"/>
  <c r="L182" i="3"/>
  <c r="L201" i="3"/>
  <c r="J65" i="3"/>
  <c r="K74" i="3"/>
  <c r="J85" i="3"/>
  <c r="L89" i="3"/>
  <c r="L90" i="3"/>
  <c r="L88" i="3"/>
  <c r="L86" i="3"/>
  <c r="J108" i="3"/>
  <c r="J110" i="3"/>
  <c r="J128" i="3"/>
  <c r="L146" i="3"/>
  <c r="L154" i="3"/>
  <c r="J157" i="3"/>
  <c r="K180" i="3"/>
  <c r="K181" i="3"/>
  <c r="K205" i="3"/>
  <c r="L174" i="3"/>
  <c r="J40" i="3"/>
  <c r="L192" i="3"/>
  <c r="L193" i="3"/>
  <c r="L54" i="3"/>
  <c r="J61" i="3"/>
  <c r="K65" i="3"/>
  <c r="L74" i="3"/>
  <c r="K85" i="3"/>
  <c r="L93" i="3"/>
  <c r="K108" i="3"/>
  <c r="K106" i="3"/>
  <c r="K110" i="3"/>
  <c r="K104" i="3"/>
  <c r="K129" i="3"/>
  <c r="J172" i="3"/>
  <c r="J174" i="3"/>
  <c r="J170" i="3"/>
  <c r="J168" i="3"/>
  <c r="L202" i="3"/>
  <c r="K214" i="3"/>
  <c r="K212" i="3"/>
  <c r="K40" i="3"/>
  <c r="K61" i="3"/>
  <c r="L65" i="3"/>
  <c r="J66" i="3"/>
  <c r="K72" i="3"/>
  <c r="L85" i="3"/>
  <c r="J94" i="3"/>
  <c r="J92" i="3"/>
  <c r="L96" i="3"/>
  <c r="L113" i="3"/>
  <c r="J122" i="3"/>
  <c r="J120" i="3"/>
  <c r="K166" i="3"/>
  <c r="K164" i="3"/>
  <c r="K172" i="3"/>
  <c r="J209" i="3"/>
  <c r="L138" i="3"/>
  <c r="L137" i="3"/>
  <c r="L180" i="3"/>
  <c r="L181" i="3"/>
  <c r="J44" i="3"/>
  <c r="L210" i="3"/>
  <c r="L208" i="3"/>
  <c r="K62" i="3"/>
  <c r="K60" i="3"/>
  <c r="L61" i="3"/>
  <c r="J64" i="3"/>
  <c r="K66" i="3"/>
  <c r="L72" i="3"/>
  <c r="L76" i="3"/>
  <c r="J80" i="3"/>
  <c r="J78" i="3"/>
  <c r="J88" i="3"/>
  <c r="K92" i="3"/>
  <c r="K94" i="3"/>
  <c r="K121" i="3"/>
  <c r="K122" i="3"/>
  <c r="K120" i="3"/>
  <c r="J125" i="3"/>
  <c r="K128" i="3"/>
  <c r="J149" i="3"/>
  <c r="L165" i="3"/>
  <c r="L166" i="3"/>
  <c r="L164" i="3"/>
  <c r="J177" i="3"/>
  <c r="J188" i="3"/>
  <c r="K209" i="3"/>
  <c r="L141" i="3"/>
  <c r="K44" i="3"/>
  <c r="J46" i="3"/>
  <c r="J52" i="3"/>
  <c r="L62" i="3"/>
  <c r="L60" i="3"/>
  <c r="K64" i="3"/>
  <c r="L66" i="3"/>
  <c r="K68" i="3"/>
  <c r="K80" i="3"/>
  <c r="K78" i="3"/>
  <c r="L92" i="3"/>
  <c r="L94" i="3"/>
  <c r="K97" i="3"/>
  <c r="J105" i="3"/>
  <c r="L120" i="3"/>
  <c r="L121" i="3"/>
  <c r="K125" i="3"/>
  <c r="K149" i="3"/>
  <c r="K152" i="3"/>
  <c r="K157" i="3"/>
  <c r="J161" i="3"/>
  <c r="J169" i="3"/>
  <c r="L172" i="3"/>
  <c r="K177" i="3"/>
  <c r="L200" i="3"/>
  <c r="L209" i="3"/>
  <c r="J42" i="3"/>
  <c r="J48" i="3"/>
  <c r="K50" i="3"/>
  <c r="L64" i="3"/>
  <c r="L68" i="3"/>
  <c r="K77" i="3"/>
  <c r="L81" i="3"/>
  <c r="J82" i="3"/>
  <c r="K105" i="3"/>
  <c r="J150" i="3"/>
  <c r="J153" i="3"/>
  <c r="J158" i="3"/>
  <c r="K161" i="3"/>
  <c r="K169" i="3"/>
  <c r="J186" i="3"/>
  <c r="L204" i="3"/>
  <c r="L206" i="3"/>
  <c r="J213" i="3"/>
  <c r="L150" i="3"/>
  <c r="K42" i="3"/>
  <c r="J41" i="3"/>
  <c r="K48" i="3"/>
  <c r="L50" i="3"/>
  <c r="J56" i="3"/>
  <c r="J57" i="3"/>
  <c r="L77" i="3"/>
  <c r="K82" i="3"/>
  <c r="J113" i="3"/>
  <c r="J114" i="3"/>
  <c r="J112" i="3"/>
  <c r="J117" i="3"/>
  <c r="L142" i="3"/>
  <c r="K145" i="3"/>
  <c r="K150" i="3"/>
  <c r="K158" i="3"/>
  <c r="L161" i="3"/>
  <c r="J164" i="3"/>
  <c r="L169" i="3"/>
  <c r="J178" i="3"/>
  <c r="K213" i="3"/>
  <c r="L105" i="3"/>
  <c r="L106" i="3"/>
  <c r="L104" i="3"/>
  <c r="K41" i="3"/>
  <c r="L198" i="3"/>
  <c r="L197" i="3"/>
  <c r="L48" i="3"/>
  <c r="K57" i="3"/>
  <c r="L82" i="3"/>
  <c r="K86" i="3"/>
  <c r="J97" i="3"/>
  <c r="K113" i="3"/>
  <c r="K114" i="3"/>
  <c r="K112" i="3"/>
  <c r="K117" i="3"/>
  <c r="J126" i="3"/>
  <c r="L145" i="3"/>
  <c r="K178" i="3"/>
  <c r="L194" i="3"/>
  <c r="J208" i="3"/>
  <c r="J210" i="3"/>
  <c r="J206" i="3"/>
  <c r="J204" i="3"/>
  <c r="L129" i="3"/>
  <c r="J185" i="3"/>
  <c r="J86" i="3"/>
  <c r="L132" i="3"/>
  <c r="L134" i="3"/>
  <c r="J137" i="3"/>
  <c r="K185" i="3"/>
  <c r="L189" i="3"/>
  <c r="L188" i="3"/>
  <c r="K193" i="3"/>
  <c r="J193" i="3"/>
  <c r="J197" i="3"/>
  <c r="L126" i="3"/>
  <c r="L177" i="3"/>
  <c r="J77" i="3"/>
  <c r="L133" i="3"/>
  <c r="J144" i="3"/>
  <c r="K197" i="3"/>
  <c r="J62" i="3"/>
  <c r="K144" i="3"/>
  <c r="J145" i="3"/>
  <c r="J154" i="3"/>
</calcChain>
</file>

<file path=xl/sharedStrings.xml><?xml version="1.0" encoding="utf-8"?>
<sst xmlns="http://schemas.openxmlformats.org/spreadsheetml/2006/main" count="194" uniqueCount="71">
  <si>
    <t>Annual Financial Balance Sheets (stocks), consolidated</t>
  </si>
  <si>
    <t>Institutional sector: Households and non-profit institutions serving households (NPISH)</t>
  </si>
  <si>
    <t>Financial instruments, Maturity: Total financial instruments</t>
  </si>
  <si>
    <t>Currency of denomination: All currencies</t>
  </si>
  <si>
    <t>Time period</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</si>
  <si>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</si>
  <si>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</si>
  <si>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</si>
  <si>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</si>
  <si>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</si>
  <si>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</si>
  <si>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</si>
  <si>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</si>
  <si>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</si>
  <si>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</si>
  <si>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</si>
  <si>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</si>
  <si>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</si>
  <si>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</si>
  <si>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</si>
  <si>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</si>
  <si>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</si>
  <si>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</si>
  <si>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</si>
  <si>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</si>
  <si>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</si>
  <si>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</si>
  <si>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</si>
  <si>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</si>
  <si>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</si>
  <si>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</si>
  <si>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</si>
  <si>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</si>
  <si>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</si>
  <si>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Reference area</t>
  </si>
  <si>
    <t>Combined unit of measure</t>
  </si>
  <si>
    <t/>
  </si>
  <si>
    <t>Accounting entry: Assets (or net acquisition of assets)</t>
  </si>
  <si>
    <t>Italy</t>
  </si>
  <si>
    <t>Millions, Euro</t>
  </si>
  <si>
    <t>Spain</t>
  </si>
  <si>
    <t>Accounting entry: Liabilities (or net incurrence of liabilities)</t>
  </si>
  <si>
    <t xml:space="preserve">© Terms &amp; conditions </t>
  </si>
  <si>
    <t>The Financial Balance Sheets show financial assets, liabilities and net financial worth (assets minus liabilities) at the end of the period. This table is on a consolidated basis, which means that counterpart assets and liabilities of units within the same sector or subsector (or the economy as a whole) have been removed.
&lt;br&gt;
&lt;br&gt;
In this table, the presentation is on a country-by-country basis. Users are recommended to select one country (or area) at a time in the ‘Reference area’ filter. The default view of the table is for the economy as a whole, but you can use the ‘Institutional sector’ filter to select specific sectors such as Non-financial Corporations, Financial Corporations, General Government and Households, as well as the Rest of the world account. For each sector, the table presents breakdowns by financial instrument, for example currency and deposits, debt securities, loans, equity and investment fund shares, insurance and pensions. Users can also choose to compare a single financial instrument, such as listed shares, for several countries. 
&lt;br&gt;
&lt;br&gt;
Users should note that some countries do not produce consolidated accounts for all sectors.
&lt;br&gt;
&lt;br&gt;
These indicators were presented in the previous dissemination system in the SNA_TABLE710R dataset.
&lt;br&gt; Explore also the OECD Financial Accounts and Balance Sheets webpage: &lt;a href="https://www.oecd.org/en/data/datasets/financial-accounts-and-balance-sheets.html"&gt;Financial Accounts and Balance Sheets webpage&lt;/a&gt;
&lt;br&gt;OECD statistics contact: &lt;a href="mailto:STAT.Contact@oecd.org"&gt;STAT.Contact@oecd.org&lt;/a&gt;</t>
  </si>
  <si>
    <t>Topic: Economy &gt; National accounts &gt; Financial accounts and balance sheets &gt; Financial balance sheets</t>
  </si>
  <si>
    <t xml:space="preserve">Number of unfiltered data points: 2227541 </t>
  </si>
  <si>
    <t xml:space="preserve">Last updated: March 21, 2025 at 9:28:24 PM </t>
  </si>
  <si>
    <t>You might also be interested in these data:</t>
  </si>
  <si>
    <t>Annual Financial Balance Sheets (stocks), non-consolidated</t>
  </si>
  <si>
    <t>Quarterly Financial Balance Sheets (stocks), consolidated</t>
  </si>
  <si>
    <t>Quarterly Financial Balance Sheets (stocks), non-consolidated</t>
  </si>
  <si>
    <t>F</t>
  </si>
  <si>
    <t>Total des actifs financiers</t>
  </si>
  <si>
    <t>Total des passifs financiers</t>
  </si>
  <si>
    <t>1978</t>
  </si>
  <si>
    <t>1979</t>
  </si>
  <si>
    <t>1980</t>
  </si>
  <si>
    <t>1981</t>
  </si>
  <si>
    <t>1982</t>
  </si>
  <si>
    <t>1983</t>
  </si>
  <si>
    <t>1984</t>
  </si>
  <si>
    <t>1985</t>
  </si>
  <si>
    <t>1986</t>
  </si>
  <si>
    <t>1987</t>
  </si>
  <si>
    <t>1988</t>
  </si>
  <si>
    <t>1989</t>
  </si>
  <si>
    <t>1990</t>
  </si>
  <si>
    <t>1991</t>
  </si>
  <si>
    <t>1992</t>
  </si>
  <si>
    <t>1993</t>
  </si>
  <si>
    <t>1994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</si>
</sst>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yyyy\-mm\-dd"/>
    <numFmt numFmtId="166" formatCode="0.0"/>
  </numFmts>
  <fonts count="271" x14ac:knownFonts="1">
    <font>
      <sz val="11"/>
      <color theme="1"/>
      <name val="Calibri"/>
      <family val="2"/>
      <scheme val="minor"/>
    </font>
    <font>
      <b/>
      <sz val="11"/>
      <name val="Calibri"/>
    </font>
    <font>
      <sz val="11"/>
      <name val="Calibri"/>
    </font>
    <font>
      <sz val="11"/>
      <name val="Calibri"/>
    </font>
    <font>
      <sz val="11"/>
      <name val="Calibri"/>
    </font>
    <font>
      <b/>
      <sz val="11"/>
      <color rgb="FFFFFFFF"/>
      <name val="Calibri"/>
    </font>
    <font>
      <b/>
      <sz val="11"/>
      <color rgb="FFFFFFFF"/>
      <name val="Calibri"/>
    </font>
    <font>
      <b/>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b/>
      <sz val="11"/>
      <color rgb="FF000000"/>
      <name val="Calibri"/>
    </font>
    <font>
      <b/>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u/>
      <sz val="11"/>
      <color rgb="FF0563C1"/>
      <name val="Calibri"/>
    </font>
    <font>
      <u/>
      <sz val="11"/>
      <color rgb="FF0563C1"/>
      <name val="Calibri"/>
    </font>
    <font>
      <sz val="11"/>
      <name val="calibri"/>
    </font>
    <font>
      <b/>
      <sz val="11"/>
      <name val="calibri"/>
    </font>
    <font>
      <b/>
      <sz val="11"/>
      <name val="calibri"/>
    </font>
    <font>
      <u/>
      <sz val="11"/>
      <color rgb="FF4182D5"/>
      <name val="calibri"/>
    </font>
    <font>
      <u/>
      <sz val="11"/>
      <color rgb="FF4182D5"/>
      <name val="calibri"/>
    </font>
    <font>
      <u/>
      <sz val="11"/>
      <color rgb="FF4182D5"/>
      <name val="calibri"/>
    </font>
    <font>
      <sz val="11"/>
      <color theme="1"/>
      <name val="Calibri"/>
      <family val="2"/>
      <scheme val="minor"/>
    </font>
    <font>
      <sz val="10"/>
      <name val="Arial"/>
      <family val="2"/>
    </font>
  </fonts>
  <fills count="270">
    <fill>
      <patternFill patternType="none"/>
    </fill>
    <fill>
      <patternFill patternType="gray125"/>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E2F2FB"/>
      </patternFill>
    </fill>
    <fill>
      <patternFill patternType="solid">
        <fgColor rgb="FFE2F2FB"/>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E2F2FB"/>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E2F2FB"/>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s>
  <borders count="269">
    <border>
      <left/>
      <right/>
      <top/>
      <bottom/>
      <diagonal/>
    </border>
    <border>
      <left/>
      <right/>
      <top/>
      <bottom/>
      <diagonal/>
    </border>
    <border>
      <left/>
      <right/>
      <top/>
      <bottom/>
      <diagonal/>
    </border>
    <border>
      <left/>
      <right/>
      <top/>
      <bottom/>
      <diagonal/>
    </border>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43" fontId="269" fillId="0" borderId="0" applyFont="0" applyFill="0" applyBorder="0" applyAlignment="0" applyProtection="0"/>
  </cellStyleXfs>
  <cellXfs count="274">
    <xf numFmtId="0" fontId="0" fillId="0" borderId="0" xfId="0"/>
    <xf numFmtId="0" fontId="1" fillId="2" borderId="1" xfId="0" applyFont="1" applyFill="1" applyBorder="1" applyAlignment="1">
      <alignment horizontal="left" readingOrder="1"/>
    </xf>
    <xf numFmtId="0" fontId="2" fillId="3" borderId="2" xfId="0" applyFont="1" applyFill="1" applyBorder="1" applyAlignment="1">
      <alignment horizontal="left" readingOrder="1"/>
    </xf>
    <xf numFmtId="0" fontId="3" fillId="4" borderId="3" xfId="0" applyFont="1" applyFill="1" applyBorder="1" applyAlignment="1">
      <alignment horizontal="left" readingOrder="1"/>
    </xf>
    <xf numFmtId="0" fontId="4" fillId="5" borderId="4" xfId="0" applyFont="1" applyFill="1" applyBorder="1" applyAlignment="1">
      <alignment horizontal="left" readingOrder="1"/>
    </xf>
    <xf numFmtId="0" fontId="8" fillId="9" borderId="8" xfId="0" applyFont="1" applyFill="1" applyBorder="1" applyAlignment="1">
      <alignment horizontal="center" vertical="top" wrapText="1" readingOrder="1"/>
    </xf>
    <xf numFmtId="0" fontId="9" fillId="10" borderId="9" xfId="0" applyFont="1" applyFill="1" applyBorder="1" applyAlignment="1">
      <alignment horizontal="center" vertical="top" wrapText="1" readingOrder="1"/>
    </xf>
    <xf numFmtId="0" fontId="10" fillId="11" borderId="10" xfId="0" applyFont="1" applyFill="1" applyBorder="1" applyAlignment="1">
      <alignment horizontal="center" vertical="top" wrapText="1" readingOrder="1"/>
    </xf>
    <xf numFmtId="0" fontId="11" fillId="12" borderId="11" xfId="0" applyFont="1" applyFill="1" applyBorder="1" applyAlignment="1">
      <alignment horizontal="center" vertical="top" wrapText="1" readingOrder="1"/>
    </xf>
    <xf numFmtId="0" fontId="12" fillId="13" borderId="12" xfId="0" applyFont="1" applyFill="1" applyBorder="1" applyAlignment="1">
      <alignment horizontal="center" vertical="top" wrapText="1" readingOrder="1"/>
    </xf>
    <xf numFmtId="0" fontId="13" fillId="14" borderId="13" xfId="0" applyFont="1" applyFill="1" applyBorder="1" applyAlignment="1">
      <alignment horizontal="center" vertical="top" wrapText="1" readingOrder="1"/>
    </xf>
    <xf numFmtId="0" fontId="14" fillId="15" borderId="14" xfId="0" applyFont="1" applyFill="1" applyBorder="1" applyAlignment="1">
      <alignment horizontal="center" vertical="top" wrapText="1" readingOrder="1"/>
    </xf>
    <xf numFmtId="0" fontId="15" fillId="16" borderId="15" xfId="0" applyFont="1" applyFill="1" applyBorder="1" applyAlignment="1">
      <alignment horizontal="center" vertical="top" wrapText="1" readingOrder="1"/>
    </xf>
    <xf numFmtId="0" fontId="16" fillId="17" borderId="16" xfId="0" applyFont="1" applyFill="1" applyBorder="1" applyAlignment="1">
      <alignment horizontal="center" vertical="top" wrapText="1" readingOrder="1"/>
    </xf>
    <xf numFmtId="0" fontId="17" fillId="18" borderId="17" xfId="0" applyFont="1" applyFill="1" applyBorder="1" applyAlignment="1">
      <alignment horizontal="center" vertical="top" wrapText="1" readingOrder="1"/>
    </xf>
    <xf numFmtId="0" fontId="18" fillId="19" borderId="18" xfId="0" applyFont="1" applyFill="1" applyBorder="1" applyAlignment="1">
      <alignment horizontal="center" vertical="top" wrapText="1" readingOrder="1"/>
    </xf>
    <xf numFmtId="0" fontId="19" fillId="20" borderId="19" xfId="0" applyFont="1" applyFill="1" applyBorder="1" applyAlignment="1">
      <alignment horizontal="center" vertical="top" wrapText="1" readingOrder="1"/>
    </xf>
    <xf numFmtId="0" fontId="20" fillId="21" borderId="20" xfId="0" applyFont="1" applyFill="1" applyBorder="1" applyAlignment="1">
      <alignment horizontal="center" vertical="top" wrapText="1" readingOrder="1"/>
    </xf>
    <xf numFmtId="0" fontId="21" fillId="22" borderId="21" xfId="0" applyFont="1" applyFill="1" applyBorder="1" applyAlignment="1">
      <alignment horizontal="center" vertical="top" wrapText="1" readingOrder="1"/>
    </xf>
    <xf numFmtId="0" fontId="22" fillId="23" borderId="22" xfId="0" applyFont="1" applyFill="1" applyBorder="1" applyAlignment="1">
      <alignment horizontal="center" vertical="top" wrapText="1" readingOrder="1"/>
    </xf>
    <xf numFmtId="0" fontId="23" fillId="24" borderId="23" xfId="0" applyFont="1" applyFill="1" applyBorder="1" applyAlignment="1">
      <alignment horizontal="center" vertical="top" wrapText="1" readingOrder="1"/>
    </xf>
    <xf numFmtId="0" fontId="24" fillId="25" borderId="24" xfId="0" applyFont="1" applyFill="1" applyBorder="1" applyAlignment="1">
      <alignment horizontal="center" vertical="top" wrapText="1" readingOrder="1"/>
    </xf>
    <xf numFmtId="0" fontId="25" fillId="26" borderId="25" xfId="0" applyFont="1" applyFill="1" applyBorder="1" applyAlignment="1">
      <alignment horizontal="center" vertical="top" wrapText="1" readingOrder="1"/>
    </xf>
    <xf numFmtId="0" fontId="26" fillId="27" borderId="26" xfId="0" applyFont="1" applyFill="1" applyBorder="1" applyAlignment="1">
      <alignment horizontal="center" vertical="top" wrapText="1" readingOrder="1"/>
    </xf>
    <xf numFmtId="0" fontId="27" fillId="28" borderId="27" xfId="0" applyFont="1" applyFill="1" applyBorder="1" applyAlignment="1">
      <alignment horizontal="center" vertical="top" wrapText="1" readingOrder="1"/>
    </xf>
    <xf numFmtId="0" fontId="28" fillId="29" borderId="28" xfId="0" applyFont="1" applyFill="1" applyBorder="1" applyAlignment="1">
      <alignment horizontal="center" vertical="top" wrapText="1" readingOrder="1"/>
    </xf>
    <xf numFmtId="0" fontId="29" fillId="30" borderId="29" xfId="0" applyFont="1" applyFill="1" applyBorder="1" applyAlignment="1">
      <alignment horizontal="center" vertical="top" wrapText="1" readingOrder="1"/>
    </xf>
    <xf numFmtId="0" fontId="30" fillId="31" borderId="30" xfId="0" applyFont="1" applyFill="1" applyBorder="1" applyAlignment="1">
      <alignment horizontal="center" vertical="top" wrapText="1" readingOrder="1"/>
    </xf>
    <xf numFmtId="0" fontId="31" fillId="32" borderId="31" xfId="0" applyFont="1" applyFill="1" applyBorder="1" applyAlignment="1">
      <alignment horizontal="center" vertical="top" wrapText="1" readingOrder="1"/>
    </xf>
    <xf numFmtId="0" fontId="32" fillId="33" borderId="32" xfId="0" applyFont="1" applyFill="1" applyBorder="1" applyAlignment="1">
      <alignment horizontal="center" vertical="top" wrapText="1" readingOrder="1"/>
    </xf>
    <xf numFmtId="0" fontId="33" fillId="34" borderId="33" xfId="0" applyFont="1" applyFill="1" applyBorder="1" applyAlignment="1">
      <alignment horizontal="center" vertical="top" wrapText="1" readingOrder="1"/>
    </xf>
    <xf numFmtId="0" fontId="34" fillId="35" borderId="34" xfId="0" applyFont="1" applyFill="1" applyBorder="1" applyAlignment="1">
      <alignment horizontal="center" vertical="top" wrapText="1" readingOrder="1"/>
    </xf>
    <xf numFmtId="0" fontId="35" fillId="36" borderId="35" xfId="0" applyFont="1" applyFill="1" applyBorder="1" applyAlignment="1">
      <alignment horizontal="center" vertical="top" wrapText="1" readingOrder="1"/>
    </xf>
    <xf numFmtId="0" fontId="36" fillId="37" borderId="36" xfId="0" applyFont="1" applyFill="1" applyBorder="1" applyAlignment="1">
      <alignment horizontal="center" vertical="top" wrapText="1" readingOrder="1"/>
    </xf>
    <xf numFmtId="0" fontId="37" fillId="38" borderId="37" xfId="0" applyFont="1" applyFill="1" applyBorder="1" applyAlignment="1">
      <alignment horizontal="left" vertical="top" wrapText="1" readingOrder="1"/>
    </xf>
    <xf numFmtId="0" fontId="38" fillId="39" borderId="38" xfId="0" applyFont="1" applyFill="1" applyBorder="1" applyAlignment="1">
      <alignment horizontal="left" vertical="top" wrapText="1" readingOrder="1"/>
    </xf>
    <xf numFmtId="0" fontId="39" fillId="40" borderId="39" xfId="0" applyFont="1" applyFill="1" applyBorder="1" applyAlignment="1">
      <alignment horizontal="left" vertical="top" wrapText="1" readingOrder="1"/>
    </xf>
    <xf numFmtId="0" fontId="40" fillId="41" borderId="40" xfId="0" applyFont="1" applyFill="1" applyBorder="1" applyAlignment="1">
      <alignment horizontal="left" vertical="top" wrapText="1" readingOrder="1"/>
    </xf>
    <xf numFmtId="0" fontId="41" fillId="42" borderId="41" xfId="0" applyFont="1" applyFill="1" applyBorder="1" applyAlignment="1">
      <alignment horizontal="left" vertical="top" wrapText="1" readingOrder="1"/>
    </xf>
    <xf numFmtId="0" fontId="42" fillId="43" borderId="42" xfId="0" applyFont="1" applyFill="1" applyBorder="1" applyAlignment="1">
      <alignment horizontal="left" vertical="top" wrapText="1" readingOrder="1"/>
    </xf>
    <xf numFmtId="0" fontId="43" fillId="44" borderId="43" xfId="0" applyFont="1" applyFill="1" applyBorder="1" applyAlignment="1">
      <alignment horizontal="left" vertical="top" wrapText="1" readingOrder="1"/>
    </xf>
    <xf numFmtId="0" fontId="44" fillId="45" borderId="44" xfId="0" applyFont="1" applyFill="1" applyBorder="1" applyAlignment="1">
      <alignment horizontal="left" vertical="top" wrapText="1" readingOrder="1"/>
    </xf>
    <xf numFmtId="0" fontId="45" fillId="46" borderId="45" xfId="0" applyFont="1" applyFill="1" applyBorder="1" applyAlignment="1">
      <alignment horizontal="left" vertical="top" wrapText="1" readingOrder="1"/>
    </xf>
    <xf numFmtId="0" fontId="46" fillId="47" borderId="46" xfId="0" applyFont="1" applyFill="1" applyBorder="1" applyAlignment="1">
      <alignment horizontal="left" vertical="top" wrapText="1" readingOrder="1"/>
    </xf>
    <xf numFmtId="0" fontId="47" fillId="48" borderId="47" xfId="0" applyFont="1" applyFill="1" applyBorder="1" applyAlignment="1">
      <alignment horizontal="left" vertical="top" wrapText="1" readingOrder="1"/>
    </xf>
    <xf numFmtId="0" fontId="48" fillId="49" borderId="48" xfId="0" applyFont="1" applyFill="1" applyBorder="1" applyAlignment="1">
      <alignment horizontal="left" vertical="top" wrapText="1" readingOrder="1"/>
    </xf>
    <xf numFmtId="0" fontId="49" fillId="50" borderId="49" xfId="0" applyFont="1" applyFill="1" applyBorder="1" applyAlignment="1">
      <alignment horizontal="left" vertical="top" wrapText="1" readingOrder="1"/>
    </xf>
    <xf numFmtId="0" fontId="50" fillId="51" borderId="50" xfId="0" applyFont="1" applyFill="1" applyBorder="1" applyAlignment="1">
      <alignment horizontal="left" vertical="top" wrapText="1" readingOrder="1"/>
    </xf>
    <xf numFmtId="0" fontId="51" fillId="52" borderId="51" xfId="0" applyFont="1" applyFill="1" applyBorder="1" applyAlignment="1">
      <alignment horizontal="left" vertical="top" wrapText="1" readingOrder="1"/>
    </xf>
    <xf numFmtId="0" fontId="52" fillId="53" borderId="52" xfId="0" applyFont="1" applyFill="1" applyBorder="1" applyAlignment="1">
      <alignment horizontal="left" vertical="top" wrapText="1" readingOrder="1"/>
    </xf>
    <xf numFmtId="0" fontId="53" fillId="54" borderId="53" xfId="0" applyFont="1" applyFill="1" applyBorder="1" applyAlignment="1">
      <alignment horizontal="left" vertical="top" wrapText="1" readingOrder="1"/>
    </xf>
    <xf numFmtId="0" fontId="54" fillId="55" borderId="54" xfId="0" applyFont="1" applyFill="1" applyBorder="1" applyAlignment="1">
      <alignment horizontal="left" vertical="top" wrapText="1" readingOrder="1"/>
    </xf>
    <xf numFmtId="0" fontId="55" fillId="56" borderId="55" xfId="0" applyFont="1" applyFill="1" applyBorder="1" applyAlignment="1">
      <alignment horizontal="left" vertical="top" wrapText="1" readingOrder="1"/>
    </xf>
    <xf numFmtId="0" fontId="56" fillId="57" borderId="56" xfId="0" applyFont="1" applyFill="1" applyBorder="1" applyAlignment="1">
      <alignment horizontal="left" vertical="top" wrapText="1" readingOrder="1"/>
    </xf>
    <xf numFmtId="0" fontId="57" fillId="58" borderId="57" xfId="0" applyFont="1" applyFill="1" applyBorder="1" applyAlignment="1">
      <alignment horizontal="left" vertical="top" wrapText="1" readingOrder="1"/>
    </xf>
    <xf numFmtId="0" fontId="58" fillId="59" borderId="58" xfId="0" applyFont="1" applyFill="1" applyBorder="1" applyAlignment="1">
      <alignment horizontal="left" vertical="top" wrapText="1" readingOrder="1"/>
    </xf>
    <xf numFmtId="0" fontId="59" fillId="60" borderId="59" xfId="0" applyFont="1" applyFill="1" applyBorder="1" applyAlignment="1">
      <alignment horizontal="left" vertical="top" wrapText="1" readingOrder="1"/>
    </xf>
    <xf numFmtId="0" fontId="60" fillId="61" borderId="60" xfId="0" applyFont="1" applyFill="1" applyBorder="1" applyAlignment="1">
      <alignment horizontal="left" vertical="top" wrapText="1" readingOrder="1"/>
    </xf>
    <xf numFmtId="0" fontId="61" fillId="62" borderId="61" xfId="0" applyFont="1" applyFill="1" applyBorder="1" applyAlignment="1">
      <alignment horizontal="left" vertical="top" wrapText="1" readingOrder="1"/>
    </xf>
    <xf numFmtId="0" fontId="62" fillId="63" borderId="62" xfId="0" applyFont="1" applyFill="1" applyBorder="1" applyAlignment="1">
      <alignment horizontal="left" vertical="top" wrapText="1" readingOrder="1"/>
    </xf>
    <xf numFmtId="0" fontId="63" fillId="64" borderId="63" xfId="0" applyFont="1" applyFill="1" applyBorder="1" applyAlignment="1">
      <alignment horizontal="left" vertical="top" wrapText="1" readingOrder="1"/>
    </xf>
    <xf numFmtId="0" fontId="64" fillId="65" borderId="64" xfId="0" applyFont="1" applyFill="1" applyBorder="1" applyAlignment="1">
      <alignment horizontal="left" vertical="top" wrapText="1" readingOrder="1"/>
    </xf>
    <xf numFmtId="0" fontId="65" fillId="66" borderId="65" xfId="0" applyFont="1" applyFill="1" applyBorder="1" applyAlignment="1">
      <alignment horizontal="left" vertical="top" wrapText="1" readingOrder="1"/>
    </xf>
    <xf numFmtId="0" fontId="66" fillId="67" borderId="66" xfId="0" applyFont="1" applyFill="1" applyBorder="1" applyAlignment="1">
      <alignment horizontal="left" vertical="top" wrapText="1" readingOrder="1"/>
    </xf>
    <xf numFmtId="0" fontId="67" fillId="68" borderId="67" xfId="0" applyFont="1" applyFill="1" applyBorder="1" applyAlignment="1">
      <alignment horizontal="left" vertical="top" wrapText="1" readingOrder="1"/>
    </xf>
    <xf numFmtId="0" fontId="68" fillId="69" borderId="68" xfId="0" applyFont="1" applyFill="1" applyBorder="1" applyAlignment="1">
      <alignment horizontal="left" vertical="top" wrapText="1" readingOrder="1"/>
    </xf>
    <xf numFmtId="0" fontId="101" fillId="102" borderId="101" xfId="0" applyFont="1" applyFill="1" applyBorder="1" applyAlignment="1">
      <alignment horizontal="left" vertical="top" wrapText="1" readingOrder="1"/>
    </xf>
    <xf numFmtId="0" fontId="102" fillId="103" borderId="102" xfId="0" applyFont="1" applyFill="1" applyBorder="1" applyAlignment="1">
      <alignment horizontal="left" vertical="top" wrapText="1" readingOrder="1"/>
    </xf>
    <xf numFmtId="0" fontId="103" fillId="104" borderId="103" xfId="0" applyFont="1" applyFill="1" applyBorder="1" applyAlignment="1">
      <alignment horizontal="right" vertical="top" wrapText="1" readingOrder="1"/>
    </xf>
    <xf numFmtId="4" fontId="104" fillId="105" borderId="104" xfId="0" applyNumberFormat="1" applyFont="1" applyFill="1" applyBorder="1" applyAlignment="1">
      <alignment horizontal="right" wrapText="1" readingOrder="1"/>
    </xf>
    <xf numFmtId="4" fontId="105" fillId="106" borderId="105" xfId="0" applyNumberFormat="1" applyFont="1" applyFill="1" applyBorder="1" applyAlignment="1">
      <alignment horizontal="right" wrapText="1" readingOrder="1"/>
    </xf>
    <xf numFmtId="4" fontId="106" fillId="107" borderId="106" xfId="0" applyNumberFormat="1" applyFont="1" applyFill="1" applyBorder="1" applyAlignment="1">
      <alignment horizontal="right" wrapText="1" readingOrder="1"/>
    </xf>
    <xf numFmtId="4" fontId="107" fillId="108" borderId="107" xfId="0" applyNumberFormat="1" applyFont="1" applyFill="1" applyBorder="1" applyAlignment="1">
      <alignment horizontal="right" wrapText="1" readingOrder="1"/>
    </xf>
    <xf numFmtId="4" fontId="108" fillId="109" borderId="108" xfId="0" applyNumberFormat="1" applyFont="1" applyFill="1" applyBorder="1" applyAlignment="1">
      <alignment horizontal="right" wrapText="1" readingOrder="1"/>
    </xf>
    <xf numFmtId="4" fontId="109" fillId="110" borderId="109" xfId="0" applyNumberFormat="1" applyFont="1" applyFill="1" applyBorder="1" applyAlignment="1">
      <alignment horizontal="right" wrapText="1" readingOrder="1"/>
    </xf>
    <xf numFmtId="4" fontId="110" fillId="111" borderId="110" xfId="0" applyNumberFormat="1" applyFont="1" applyFill="1" applyBorder="1" applyAlignment="1">
      <alignment horizontal="right" wrapText="1" readingOrder="1"/>
    </xf>
    <xf numFmtId="4" fontId="111" fillId="112" borderId="111" xfId="0" applyNumberFormat="1" applyFont="1" applyFill="1" applyBorder="1" applyAlignment="1">
      <alignment horizontal="right" wrapText="1" readingOrder="1"/>
    </xf>
    <xf numFmtId="4" fontId="112" fillId="113" borderId="112" xfId="0" applyNumberFormat="1" applyFont="1" applyFill="1" applyBorder="1" applyAlignment="1">
      <alignment horizontal="right" wrapText="1" readingOrder="1"/>
    </xf>
    <xf numFmtId="4" fontId="113" fillId="114" borderId="113" xfId="0" applyNumberFormat="1" applyFont="1" applyFill="1" applyBorder="1" applyAlignment="1">
      <alignment horizontal="right" wrapText="1" readingOrder="1"/>
    </xf>
    <xf numFmtId="4" fontId="114" fillId="115" borderId="114" xfId="0" applyNumberFormat="1" applyFont="1" applyFill="1" applyBorder="1" applyAlignment="1">
      <alignment horizontal="right" wrapText="1" readingOrder="1"/>
    </xf>
    <xf numFmtId="4" fontId="115" fillId="116" borderId="115" xfId="0" applyNumberFormat="1" applyFont="1" applyFill="1" applyBorder="1" applyAlignment="1">
      <alignment horizontal="right" wrapText="1" readingOrder="1"/>
    </xf>
    <xf numFmtId="4" fontId="116" fillId="117" borderId="116" xfId="0" applyNumberFormat="1" applyFont="1" applyFill="1" applyBorder="1" applyAlignment="1">
      <alignment horizontal="right" wrapText="1" readingOrder="1"/>
    </xf>
    <xf numFmtId="4" fontId="117" fillId="118" borderId="117" xfId="0" applyNumberFormat="1" applyFont="1" applyFill="1" applyBorder="1" applyAlignment="1">
      <alignment horizontal="right" wrapText="1" readingOrder="1"/>
    </xf>
    <xf numFmtId="4" fontId="118" fillId="119" borderId="118" xfId="0" applyNumberFormat="1" applyFont="1" applyFill="1" applyBorder="1" applyAlignment="1">
      <alignment horizontal="right" wrapText="1" readingOrder="1"/>
    </xf>
    <xf numFmtId="4" fontId="119" fillId="120" borderId="119" xfId="0" applyNumberFormat="1" applyFont="1" applyFill="1" applyBorder="1" applyAlignment="1">
      <alignment horizontal="right" wrapText="1" readingOrder="1"/>
    </xf>
    <xf numFmtId="4" fontId="120" fillId="121" borderId="120" xfId="0" applyNumberFormat="1" applyFont="1" applyFill="1" applyBorder="1" applyAlignment="1">
      <alignment horizontal="right" wrapText="1" readingOrder="1"/>
    </xf>
    <xf numFmtId="4" fontId="121" fillId="122" borderId="121" xfId="0" applyNumberFormat="1" applyFont="1" applyFill="1" applyBorder="1" applyAlignment="1">
      <alignment horizontal="right" wrapText="1" readingOrder="1"/>
    </xf>
    <xf numFmtId="4" fontId="122" fillId="123" borderId="122" xfId="0" applyNumberFormat="1" applyFont="1" applyFill="1" applyBorder="1" applyAlignment="1">
      <alignment horizontal="right" wrapText="1" readingOrder="1"/>
    </xf>
    <xf numFmtId="4" fontId="123" fillId="124" borderId="123" xfId="0" applyNumberFormat="1" applyFont="1" applyFill="1" applyBorder="1" applyAlignment="1">
      <alignment horizontal="right" wrapText="1" readingOrder="1"/>
    </xf>
    <xf numFmtId="4" fontId="124" fillId="125" borderId="124" xfId="0" applyNumberFormat="1" applyFont="1" applyFill="1" applyBorder="1" applyAlignment="1">
      <alignment horizontal="right" wrapText="1" readingOrder="1"/>
    </xf>
    <xf numFmtId="4" fontId="125" fillId="126" borderId="125" xfId="0" applyNumberFormat="1" applyFont="1" applyFill="1" applyBorder="1" applyAlignment="1">
      <alignment horizontal="right" wrapText="1" readingOrder="1"/>
    </xf>
    <xf numFmtId="4" fontId="126" fillId="127" borderId="126" xfId="0" applyNumberFormat="1" applyFont="1" applyFill="1" applyBorder="1" applyAlignment="1">
      <alignment horizontal="right" wrapText="1" readingOrder="1"/>
    </xf>
    <xf numFmtId="4" fontId="127" fillId="128" borderId="127" xfId="0" applyNumberFormat="1" applyFont="1" applyFill="1" applyBorder="1" applyAlignment="1">
      <alignment horizontal="right" wrapText="1" readingOrder="1"/>
    </xf>
    <xf numFmtId="4" fontId="128" fillId="129" borderId="128" xfId="0" applyNumberFormat="1" applyFont="1" applyFill="1" applyBorder="1" applyAlignment="1">
      <alignment horizontal="right" wrapText="1" readingOrder="1"/>
    </xf>
    <xf numFmtId="4" fontId="129" fillId="130" borderId="129" xfId="0" applyNumberFormat="1" applyFont="1" applyFill="1" applyBorder="1" applyAlignment="1">
      <alignment horizontal="right" wrapText="1" readingOrder="1"/>
    </xf>
    <xf numFmtId="4" fontId="130" fillId="131" borderId="130" xfId="0" applyNumberFormat="1" applyFont="1" applyFill="1" applyBorder="1" applyAlignment="1">
      <alignment horizontal="right" wrapText="1" readingOrder="1"/>
    </xf>
    <xf numFmtId="4" fontId="131" fillId="132" borderId="131" xfId="0" applyNumberFormat="1" applyFont="1" applyFill="1" applyBorder="1" applyAlignment="1">
      <alignment horizontal="right" wrapText="1" readingOrder="1"/>
    </xf>
    <xf numFmtId="4" fontId="132" fillId="133" borderId="132" xfId="0" applyNumberFormat="1" applyFont="1" applyFill="1" applyBorder="1" applyAlignment="1">
      <alignment horizontal="right" wrapText="1" readingOrder="1"/>
    </xf>
    <xf numFmtId="0" fontId="133" fillId="134" borderId="133" xfId="0" applyFont="1" applyFill="1" applyBorder="1" applyAlignment="1">
      <alignment horizontal="left" vertical="top" wrapText="1" readingOrder="1"/>
    </xf>
    <xf numFmtId="0" fontId="134" fillId="135" borderId="134" xfId="0" applyFont="1" applyFill="1" applyBorder="1" applyAlignment="1">
      <alignment horizontal="left" vertical="top" wrapText="1" readingOrder="1"/>
    </xf>
    <xf numFmtId="0" fontId="135" fillId="136" borderId="135" xfId="0" applyFont="1" applyFill="1" applyBorder="1" applyAlignment="1">
      <alignment horizontal="right" vertical="top" wrapText="1" readingOrder="1"/>
    </xf>
    <xf numFmtId="4" fontId="136" fillId="137" borderId="136" xfId="0" applyNumberFormat="1" applyFont="1" applyFill="1" applyBorder="1" applyAlignment="1">
      <alignment horizontal="right" wrapText="1" readingOrder="1"/>
    </xf>
    <xf numFmtId="4" fontId="137" fillId="138" borderId="137" xfId="0" applyNumberFormat="1" applyFont="1" applyFill="1" applyBorder="1" applyAlignment="1">
      <alignment horizontal="right" wrapText="1" readingOrder="1"/>
    </xf>
    <xf numFmtId="4" fontId="138" fillId="139" borderId="138" xfId="0" applyNumberFormat="1" applyFont="1" applyFill="1" applyBorder="1" applyAlignment="1">
      <alignment horizontal="right" wrapText="1" readingOrder="1"/>
    </xf>
    <xf numFmtId="4" fontId="139" fillId="140" borderId="139" xfId="0" applyNumberFormat="1" applyFont="1" applyFill="1" applyBorder="1" applyAlignment="1">
      <alignment horizontal="right" wrapText="1" readingOrder="1"/>
    </xf>
    <xf numFmtId="4" fontId="140" fillId="141" borderId="140" xfId="0" applyNumberFormat="1" applyFont="1" applyFill="1" applyBorder="1" applyAlignment="1">
      <alignment horizontal="right" wrapText="1" readingOrder="1"/>
    </xf>
    <xf numFmtId="4" fontId="141" fillId="142" borderId="141" xfId="0" applyNumberFormat="1" applyFont="1" applyFill="1" applyBorder="1" applyAlignment="1">
      <alignment horizontal="right" wrapText="1" readingOrder="1"/>
    </xf>
    <xf numFmtId="4" fontId="142" fillId="143" borderId="142" xfId="0" applyNumberFormat="1" applyFont="1" applyFill="1" applyBorder="1" applyAlignment="1">
      <alignment horizontal="right" wrapText="1" readingOrder="1"/>
    </xf>
    <xf numFmtId="4" fontId="143" fillId="144" borderId="143" xfId="0" applyNumberFormat="1" applyFont="1" applyFill="1" applyBorder="1" applyAlignment="1">
      <alignment horizontal="right" wrapText="1" readingOrder="1"/>
    </xf>
    <xf numFmtId="4" fontId="144" fillId="145" borderId="144" xfId="0" applyNumberFormat="1" applyFont="1" applyFill="1" applyBorder="1" applyAlignment="1">
      <alignment horizontal="right" wrapText="1" readingOrder="1"/>
    </xf>
    <xf numFmtId="4" fontId="145" fillId="146" borderId="145" xfId="0" applyNumberFormat="1" applyFont="1" applyFill="1" applyBorder="1" applyAlignment="1">
      <alignment horizontal="right" wrapText="1" readingOrder="1"/>
    </xf>
    <xf numFmtId="4" fontId="146" fillId="147" borderId="146" xfId="0" applyNumberFormat="1" applyFont="1" applyFill="1" applyBorder="1" applyAlignment="1">
      <alignment horizontal="right" wrapText="1" readingOrder="1"/>
    </xf>
    <xf numFmtId="4" fontId="147" fillId="148" borderId="147" xfId="0" applyNumberFormat="1" applyFont="1" applyFill="1" applyBorder="1" applyAlignment="1">
      <alignment horizontal="right" wrapText="1" readingOrder="1"/>
    </xf>
    <xf numFmtId="4" fontId="148" fillId="149" borderId="148" xfId="0" applyNumberFormat="1" applyFont="1" applyFill="1" applyBorder="1" applyAlignment="1">
      <alignment horizontal="right" wrapText="1" readingOrder="1"/>
    </xf>
    <xf numFmtId="4" fontId="149" fillId="150" borderId="149" xfId="0" applyNumberFormat="1" applyFont="1" applyFill="1" applyBorder="1" applyAlignment="1">
      <alignment horizontal="right" wrapText="1" readingOrder="1"/>
    </xf>
    <xf numFmtId="4" fontId="150" fillId="151" borderId="150" xfId="0" applyNumberFormat="1" applyFont="1" applyFill="1" applyBorder="1" applyAlignment="1">
      <alignment horizontal="right" wrapText="1" readingOrder="1"/>
    </xf>
    <xf numFmtId="4" fontId="151" fillId="152" borderId="151" xfId="0" applyNumberFormat="1" applyFont="1" applyFill="1" applyBorder="1" applyAlignment="1">
      <alignment horizontal="right" wrapText="1" readingOrder="1"/>
    </xf>
    <xf numFmtId="4" fontId="152" fillId="153" borderId="152" xfId="0" applyNumberFormat="1" applyFont="1" applyFill="1" applyBorder="1" applyAlignment="1">
      <alignment horizontal="right" wrapText="1" readingOrder="1"/>
    </xf>
    <xf numFmtId="4" fontId="153" fillId="154" borderId="153" xfId="0" applyNumberFormat="1" applyFont="1" applyFill="1" applyBorder="1" applyAlignment="1">
      <alignment horizontal="right" wrapText="1" readingOrder="1"/>
    </xf>
    <xf numFmtId="4" fontId="154" fillId="155" borderId="154" xfId="0" applyNumberFormat="1" applyFont="1" applyFill="1" applyBorder="1" applyAlignment="1">
      <alignment horizontal="right" wrapText="1" readingOrder="1"/>
    </xf>
    <xf numFmtId="4" fontId="155" fillId="156" borderId="155" xfId="0" applyNumberFormat="1" applyFont="1" applyFill="1" applyBorder="1" applyAlignment="1">
      <alignment horizontal="right" wrapText="1" readingOrder="1"/>
    </xf>
    <xf numFmtId="4" fontId="156" fillId="157" borderId="156" xfId="0" applyNumberFormat="1" applyFont="1" applyFill="1" applyBorder="1" applyAlignment="1">
      <alignment horizontal="right" wrapText="1" readingOrder="1"/>
    </xf>
    <xf numFmtId="4" fontId="157" fillId="158" borderId="157" xfId="0" applyNumberFormat="1" applyFont="1" applyFill="1" applyBorder="1" applyAlignment="1">
      <alignment horizontal="right" wrapText="1" readingOrder="1"/>
    </xf>
    <xf numFmtId="4" fontId="158" fillId="159" borderId="158" xfId="0" applyNumberFormat="1" applyFont="1" applyFill="1" applyBorder="1" applyAlignment="1">
      <alignment horizontal="right" wrapText="1" readingOrder="1"/>
    </xf>
    <xf numFmtId="4" fontId="159" fillId="160" borderId="159" xfId="0" applyNumberFormat="1" applyFont="1" applyFill="1" applyBorder="1" applyAlignment="1">
      <alignment horizontal="right" wrapText="1" readingOrder="1"/>
    </xf>
    <xf numFmtId="4" fontId="160" fillId="161" borderId="160" xfId="0" applyNumberFormat="1" applyFont="1" applyFill="1" applyBorder="1" applyAlignment="1">
      <alignment horizontal="right" wrapText="1" readingOrder="1"/>
    </xf>
    <xf numFmtId="4" fontId="161" fillId="162" borderId="161" xfId="0" applyNumberFormat="1" applyFont="1" applyFill="1" applyBorder="1" applyAlignment="1">
      <alignment horizontal="right" wrapText="1" readingOrder="1"/>
    </xf>
    <xf numFmtId="4" fontId="162" fillId="163" borderId="162" xfId="0" applyNumberFormat="1" applyFont="1" applyFill="1" applyBorder="1" applyAlignment="1">
      <alignment horizontal="right" wrapText="1" readingOrder="1"/>
    </xf>
    <xf numFmtId="4" fontId="163" fillId="164" borderId="163" xfId="0" applyNumberFormat="1" applyFont="1" applyFill="1" applyBorder="1" applyAlignment="1">
      <alignment horizontal="right" wrapText="1" readingOrder="1"/>
    </xf>
    <xf numFmtId="4" fontId="164" fillId="165" borderId="164" xfId="0" applyNumberFormat="1" applyFont="1" applyFill="1" applyBorder="1" applyAlignment="1">
      <alignment horizontal="right" wrapText="1" readingOrder="1"/>
    </xf>
    <xf numFmtId="0" fontId="197" fillId="198" borderId="197" xfId="0" applyFont="1" applyFill="1" applyBorder="1" applyAlignment="1">
      <alignment horizontal="left" vertical="top" wrapText="1" readingOrder="1"/>
    </xf>
    <xf numFmtId="0" fontId="198" fillId="199" borderId="198" xfId="0" applyFont="1" applyFill="1" applyBorder="1" applyAlignment="1">
      <alignment horizontal="left" vertical="top" wrapText="1" readingOrder="1"/>
    </xf>
    <xf numFmtId="0" fontId="199" fillId="200" borderId="199" xfId="0" applyFont="1" applyFill="1" applyBorder="1" applyAlignment="1">
      <alignment horizontal="right" vertical="top" wrapText="1" readingOrder="1"/>
    </xf>
    <xf numFmtId="4" fontId="200" fillId="201" borderId="200" xfId="0" applyNumberFormat="1" applyFont="1" applyFill="1" applyBorder="1" applyAlignment="1">
      <alignment horizontal="right" wrapText="1" readingOrder="1"/>
    </xf>
    <xf numFmtId="4" fontId="201" fillId="202" borderId="201" xfId="0" applyNumberFormat="1" applyFont="1" applyFill="1" applyBorder="1" applyAlignment="1">
      <alignment horizontal="right" wrapText="1" readingOrder="1"/>
    </xf>
    <xf numFmtId="4" fontId="202" fillId="203" borderId="202" xfId="0" applyNumberFormat="1" applyFont="1" applyFill="1" applyBorder="1" applyAlignment="1">
      <alignment horizontal="right" wrapText="1" readingOrder="1"/>
    </xf>
    <xf numFmtId="4" fontId="203" fillId="204" borderId="203" xfId="0" applyNumberFormat="1" applyFont="1" applyFill="1" applyBorder="1" applyAlignment="1">
      <alignment horizontal="right" wrapText="1" readingOrder="1"/>
    </xf>
    <xf numFmtId="4" fontId="204" fillId="205" borderId="204" xfId="0" applyNumberFormat="1" applyFont="1" applyFill="1" applyBorder="1" applyAlignment="1">
      <alignment horizontal="right" wrapText="1" readingOrder="1"/>
    </xf>
    <xf numFmtId="4" fontId="205" fillId="206" borderId="205" xfId="0" applyNumberFormat="1" applyFont="1" applyFill="1" applyBorder="1" applyAlignment="1">
      <alignment horizontal="right" wrapText="1" readingOrder="1"/>
    </xf>
    <xf numFmtId="4" fontId="206" fillId="207" borderId="206" xfId="0" applyNumberFormat="1" applyFont="1" applyFill="1" applyBorder="1" applyAlignment="1">
      <alignment horizontal="right" wrapText="1" readingOrder="1"/>
    </xf>
    <xf numFmtId="4" fontId="207" fillId="208" borderId="207" xfId="0" applyNumberFormat="1" applyFont="1" applyFill="1" applyBorder="1" applyAlignment="1">
      <alignment horizontal="right" wrapText="1" readingOrder="1"/>
    </xf>
    <xf numFmtId="4" fontId="208" fillId="209" borderId="208" xfId="0" applyNumberFormat="1" applyFont="1" applyFill="1" applyBorder="1" applyAlignment="1">
      <alignment horizontal="right" wrapText="1" readingOrder="1"/>
    </xf>
    <xf numFmtId="4" fontId="209" fillId="210" borderId="209" xfId="0" applyNumberFormat="1" applyFont="1" applyFill="1" applyBorder="1" applyAlignment="1">
      <alignment horizontal="right" wrapText="1" readingOrder="1"/>
    </xf>
    <xf numFmtId="4" fontId="210" fillId="211" borderId="210" xfId="0" applyNumberFormat="1" applyFont="1" applyFill="1" applyBorder="1" applyAlignment="1">
      <alignment horizontal="right" wrapText="1" readingOrder="1"/>
    </xf>
    <xf numFmtId="4" fontId="211" fillId="212" borderId="211" xfId="0" applyNumberFormat="1" applyFont="1" applyFill="1" applyBorder="1" applyAlignment="1">
      <alignment horizontal="right" wrapText="1" readingOrder="1"/>
    </xf>
    <xf numFmtId="4" fontId="212" fillId="213" borderId="212" xfId="0" applyNumberFormat="1" applyFont="1" applyFill="1" applyBorder="1" applyAlignment="1">
      <alignment horizontal="right" wrapText="1" readingOrder="1"/>
    </xf>
    <xf numFmtId="4" fontId="213" fillId="214" borderId="213" xfId="0" applyNumberFormat="1" applyFont="1" applyFill="1" applyBorder="1" applyAlignment="1">
      <alignment horizontal="right" wrapText="1" readingOrder="1"/>
    </xf>
    <xf numFmtId="4" fontId="214" fillId="215" borderId="214" xfId="0" applyNumberFormat="1" applyFont="1" applyFill="1" applyBorder="1" applyAlignment="1">
      <alignment horizontal="right" wrapText="1" readingOrder="1"/>
    </xf>
    <xf numFmtId="4" fontId="215" fillId="216" borderId="215" xfId="0" applyNumberFormat="1" applyFont="1" applyFill="1" applyBorder="1" applyAlignment="1">
      <alignment horizontal="right" wrapText="1" readingOrder="1"/>
    </xf>
    <xf numFmtId="4" fontId="216" fillId="217" borderId="216" xfId="0" applyNumberFormat="1" applyFont="1" applyFill="1" applyBorder="1" applyAlignment="1">
      <alignment horizontal="right" wrapText="1" readingOrder="1"/>
    </xf>
    <xf numFmtId="4" fontId="217" fillId="218" borderId="217" xfId="0" applyNumberFormat="1" applyFont="1" applyFill="1" applyBorder="1" applyAlignment="1">
      <alignment horizontal="right" wrapText="1" readingOrder="1"/>
    </xf>
    <xf numFmtId="4" fontId="218" fillId="219" borderId="218" xfId="0" applyNumberFormat="1" applyFont="1" applyFill="1" applyBorder="1" applyAlignment="1">
      <alignment horizontal="right" wrapText="1" readingOrder="1"/>
    </xf>
    <xf numFmtId="4" fontId="219" fillId="220" borderId="219" xfId="0" applyNumberFormat="1" applyFont="1" applyFill="1" applyBorder="1" applyAlignment="1">
      <alignment horizontal="right" wrapText="1" readingOrder="1"/>
    </xf>
    <xf numFmtId="4" fontId="220" fillId="221" borderId="220" xfId="0" applyNumberFormat="1" applyFont="1" applyFill="1" applyBorder="1" applyAlignment="1">
      <alignment horizontal="right" wrapText="1" readingOrder="1"/>
    </xf>
    <xf numFmtId="4" fontId="221" fillId="222" borderId="221" xfId="0" applyNumberFormat="1" applyFont="1" applyFill="1" applyBorder="1" applyAlignment="1">
      <alignment horizontal="right" wrapText="1" readingOrder="1"/>
    </xf>
    <xf numFmtId="4" fontId="222" fillId="223" borderId="222" xfId="0" applyNumberFormat="1" applyFont="1" applyFill="1" applyBorder="1" applyAlignment="1">
      <alignment horizontal="right" wrapText="1" readingOrder="1"/>
    </xf>
    <xf numFmtId="4" fontId="223" fillId="224" borderId="223" xfId="0" applyNumberFormat="1" applyFont="1" applyFill="1" applyBorder="1" applyAlignment="1">
      <alignment horizontal="right" wrapText="1" readingOrder="1"/>
    </xf>
    <xf numFmtId="4" fontId="224" fillId="225" borderId="224" xfId="0" applyNumberFormat="1" applyFont="1" applyFill="1" applyBorder="1" applyAlignment="1">
      <alignment horizontal="right" wrapText="1" readingOrder="1"/>
    </xf>
    <xf numFmtId="4" fontId="225" fillId="226" borderId="225" xfId="0" applyNumberFormat="1" applyFont="1" applyFill="1" applyBorder="1" applyAlignment="1">
      <alignment horizontal="right" wrapText="1" readingOrder="1"/>
    </xf>
    <xf numFmtId="4" fontId="226" fillId="227" borderId="226" xfId="0" applyNumberFormat="1" applyFont="1" applyFill="1" applyBorder="1" applyAlignment="1">
      <alignment horizontal="right" wrapText="1" readingOrder="1"/>
    </xf>
    <xf numFmtId="4" fontId="227" fillId="228" borderId="227" xfId="0" applyNumberFormat="1" applyFont="1" applyFill="1" applyBorder="1" applyAlignment="1">
      <alignment horizontal="right" wrapText="1" readingOrder="1"/>
    </xf>
    <xf numFmtId="4" fontId="228" fillId="229" borderId="228" xfId="0" applyNumberFormat="1" applyFont="1" applyFill="1" applyBorder="1" applyAlignment="1">
      <alignment horizontal="right" wrapText="1" readingOrder="1"/>
    </xf>
    <xf numFmtId="0" fontId="229" fillId="230" borderId="229" xfId="0" applyFont="1" applyFill="1" applyBorder="1" applyAlignment="1">
      <alignment horizontal="left" vertical="top" wrapText="1" readingOrder="1"/>
    </xf>
    <xf numFmtId="0" fontId="230" fillId="231" borderId="230" xfId="0" applyFont="1" applyFill="1" applyBorder="1" applyAlignment="1">
      <alignment horizontal="left" vertical="top" wrapText="1" readingOrder="1"/>
    </xf>
    <xf numFmtId="0" fontId="231" fillId="232" borderId="231" xfId="0" applyFont="1" applyFill="1" applyBorder="1" applyAlignment="1">
      <alignment horizontal="right" vertical="top" wrapText="1" readingOrder="1"/>
    </xf>
    <xf numFmtId="4" fontId="232" fillId="233" borderId="232" xfId="0" applyNumberFormat="1" applyFont="1" applyFill="1" applyBorder="1" applyAlignment="1">
      <alignment horizontal="right" wrapText="1" readingOrder="1"/>
    </xf>
    <xf numFmtId="4" fontId="233" fillId="234" borderId="233" xfId="0" applyNumberFormat="1" applyFont="1" applyFill="1" applyBorder="1" applyAlignment="1">
      <alignment horizontal="right" wrapText="1" readingOrder="1"/>
    </xf>
    <xf numFmtId="4" fontId="234" fillId="235" borderId="234" xfId="0" applyNumberFormat="1" applyFont="1" applyFill="1" applyBorder="1" applyAlignment="1">
      <alignment horizontal="right" wrapText="1" readingOrder="1"/>
    </xf>
    <xf numFmtId="4" fontId="235" fillId="236" borderId="235" xfId="0" applyNumberFormat="1" applyFont="1" applyFill="1" applyBorder="1" applyAlignment="1">
      <alignment horizontal="right" wrapText="1" readingOrder="1"/>
    </xf>
    <xf numFmtId="4" fontId="236" fillId="237" borderId="236" xfId="0" applyNumberFormat="1" applyFont="1" applyFill="1" applyBorder="1" applyAlignment="1">
      <alignment horizontal="right" wrapText="1" readingOrder="1"/>
    </xf>
    <xf numFmtId="4" fontId="237" fillId="238" borderId="237" xfId="0" applyNumberFormat="1" applyFont="1" applyFill="1" applyBorder="1" applyAlignment="1">
      <alignment horizontal="right" wrapText="1" readingOrder="1"/>
    </xf>
    <xf numFmtId="4" fontId="238" fillId="239" borderId="238" xfId="0" applyNumberFormat="1" applyFont="1" applyFill="1" applyBorder="1" applyAlignment="1">
      <alignment horizontal="right" wrapText="1" readingOrder="1"/>
    </xf>
    <xf numFmtId="4" fontId="239" fillId="240" borderId="239" xfId="0" applyNumberFormat="1" applyFont="1" applyFill="1" applyBorder="1" applyAlignment="1">
      <alignment horizontal="right" wrapText="1" readingOrder="1"/>
    </xf>
    <xf numFmtId="4" fontId="240" fillId="241" borderId="240" xfId="0" applyNumberFormat="1" applyFont="1" applyFill="1" applyBorder="1" applyAlignment="1">
      <alignment horizontal="right" wrapText="1" readingOrder="1"/>
    </xf>
    <xf numFmtId="4" fontId="241" fillId="242" borderId="241" xfId="0" applyNumberFormat="1" applyFont="1" applyFill="1" applyBorder="1" applyAlignment="1">
      <alignment horizontal="right" wrapText="1" readingOrder="1"/>
    </xf>
    <xf numFmtId="4" fontId="242" fillId="243" borderId="242" xfId="0" applyNumberFormat="1" applyFont="1" applyFill="1" applyBorder="1" applyAlignment="1">
      <alignment horizontal="right" wrapText="1" readingOrder="1"/>
    </xf>
    <xf numFmtId="4" fontId="243" fillId="244" borderId="243" xfId="0" applyNumberFormat="1" applyFont="1" applyFill="1" applyBorder="1" applyAlignment="1">
      <alignment horizontal="right" wrapText="1" readingOrder="1"/>
    </xf>
    <xf numFmtId="4" fontId="244" fillId="245" borderId="244" xfId="0" applyNumberFormat="1" applyFont="1" applyFill="1" applyBorder="1" applyAlignment="1">
      <alignment horizontal="right" wrapText="1" readingOrder="1"/>
    </xf>
    <xf numFmtId="4" fontId="245" fillId="246" borderId="245" xfId="0" applyNumberFormat="1" applyFont="1" applyFill="1" applyBorder="1" applyAlignment="1">
      <alignment horizontal="right" wrapText="1" readingOrder="1"/>
    </xf>
    <xf numFmtId="4" fontId="246" fillId="247" borderId="246" xfId="0" applyNumberFormat="1" applyFont="1" applyFill="1" applyBorder="1" applyAlignment="1">
      <alignment horizontal="right" wrapText="1" readingOrder="1"/>
    </xf>
    <xf numFmtId="4" fontId="247" fillId="248" borderId="247" xfId="0" applyNumberFormat="1" applyFont="1" applyFill="1" applyBorder="1" applyAlignment="1">
      <alignment horizontal="right" wrapText="1" readingOrder="1"/>
    </xf>
    <xf numFmtId="4" fontId="248" fillId="249" borderId="248" xfId="0" applyNumberFormat="1" applyFont="1" applyFill="1" applyBorder="1" applyAlignment="1">
      <alignment horizontal="right" wrapText="1" readingOrder="1"/>
    </xf>
    <xf numFmtId="4" fontId="249" fillId="250" borderId="249" xfId="0" applyNumberFormat="1" applyFont="1" applyFill="1" applyBorder="1" applyAlignment="1">
      <alignment horizontal="right" wrapText="1" readingOrder="1"/>
    </xf>
    <xf numFmtId="4" fontId="250" fillId="251" borderId="250" xfId="0" applyNumberFormat="1" applyFont="1" applyFill="1" applyBorder="1" applyAlignment="1">
      <alignment horizontal="right" wrapText="1" readingOrder="1"/>
    </xf>
    <xf numFmtId="4" fontId="251" fillId="252" borderId="251" xfId="0" applyNumberFormat="1" applyFont="1" applyFill="1" applyBorder="1" applyAlignment="1">
      <alignment horizontal="right" wrapText="1" readingOrder="1"/>
    </xf>
    <xf numFmtId="4" fontId="252" fillId="253" borderId="252" xfId="0" applyNumberFormat="1" applyFont="1" applyFill="1" applyBorder="1" applyAlignment="1">
      <alignment horizontal="right" wrapText="1" readingOrder="1"/>
    </xf>
    <xf numFmtId="4" fontId="253" fillId="254" borderId="253" xfId="0" applyNumberFormat="1" applyFont="1" applyFill="1" applyBorder="1" applyAlignment="1">
      <alignment horizontal="right" wrapText="1" readingOrder="1"/>
    </xf>
    <xf numFmtId="4" fontId="254" fillId="255" borderId="254" xfId="0" applyNumberFormat="1" applyFont="1" applyFill="1" applyBorder="1" applyAlignment="1">
      <alignment horizontal="right" wrapText="1" readingOrder="1"/>
    </xf>
    <xf numFmtId="4" fontId="255" fillId="256" borderId="255" xfId="0" applyNumberFormat="1" applyFont="1" applyFill="1" applyBorder="1" applyAlignment="1">
      <alignment horizontal="right" wrapText="1" readingOrder="1"/>
    </xf>
    <xf numFmtId="4" fontId="256" fillId="257" borderId="256" xfId="0" applyNumberFormat="1" applyFont="1" applyFill="1" applyBorder="1" applyAlignment="1">
      <alignment horizontal="right" wrapText="1" readingOrder="1"/>
    </xf>
    <xf numFmtId="4" fontId="257" fillId="258" borderId="257" xfId="0" applyNumberFormat="1" applyFont="1" applyFill="1" applyBorder="1" applyAlignment="1">
      <alignment horizontal="right" wrapText="1" readingOrder="1"/>
    </xf>
    <xf numFmtId="4" fontId="258" fillId="259" borderId="258" xfId="0" applyNumberFormat="1" applyFont="1" applyFill="1" applyBorder="1" applyAlignment="1">
      <alignment horizontal="right" wrapText="1" readingOrder="1"/>
    </xf>
    <xf numFmtId="4" fontId="259" fillId="260" borderId="259" xfId="0" applyNumberFormat="1" applyFont="1" applyFill="1" applyBorder="1" applyAlignment="1">
      <alignment horizontal="right" wrapText="1" readingOrder="1"/>
    </xf>
    <xf numFmtId="4" fontId="260" fillId="261" borderId="260" xfId="0" applyNumberFormat="1" applyFont="1" applyFill="1" applyBorder="1" applyAlignment="1">
      <alignment horizontal="right" wrapText="1" readingOrder="1"/>
    </xf>
    <xf numFmtId="0" fontId="261" fillId="262" borderId="261" xfId="0" applyFont="1" applyFill="1" applyBorder="1" applyAlignment="1">
      <alignment readingOrder="1"/>
    </xf>
    <xf numFmtId="0" fontId="262" fillId="263" borderId="262" xfId="0" applyFont="1" applyFill="1" applyBorder="1"/>
    <xf numFmtId="0" fontId="263" fillId="264" borderId="263" xfId="0" applyFont="1" applyFill="1" applyBorder="1" applyAlignment="1">
      <alignment horizontal="left" vertical="top" wrapText="1"/>
    </xf>
    <xf numFmtId="0" fontId="264" fillId="265" borderId="264" xfId="0" applyFont="1" applyFill="1" applyBorder="1" applyAlignment="1">
      <alignment horizontal="left" vertical="top" wrapText="1"/>
    </xf>
    <xf numFmtId="0" fontId="265" fillId="266" borderId="265" xfId="0" applyFont="1" applyFill="1" applyBorder="1" applyAlignment="1">
      <alignment horizontal="left" vertical="top" wrapText="1"/>
    </xf>
    <xf numFmtId="0" fontId="266" fillId="267" borderId="266" xfId="0" applyFont="1" applyFill="1" applyBorder="1" applyAlignment="1">
      <alignment horizontal="left" vertical="top" wrapText="1"/>
    </xf>
    <xf numFmtId="0" fontId="267" fillId="268" borderId="267" xfId="0" applyFont="1" applyFill="1" applyBorder="1" applyAlignment="1">
      <alignment horizontal="left" vertical="top" wrapText="1"/>
    </xf>
    <xf numFmtId="0" fontId="268" fillId="269" borderId="268" xfId="0" applyFont="1" applyFill="1" applyBorder="1" applyAlignment="1">
      <alignment horizontal="left" vertical="top" wrapText="1"/>
    </xf>
    <xf numFmtId="0" fontId="5" fillId="6" borderId="5" xfId="0" applyFont="1" applyFill="1" applyBorder="1" applyAlignment="1">
      <alignment horizontal="left" vertical="top" wrapText="1" readingOrder="1"/>
    </xf>
    <xf numFmtId="0" fontId="6" fillId="7" borderId="6" xfId="0" applyFont="1" applyFill="1" applyBorder="1" applyAlignment="1">
      <alignment horizontal="left" vertical="top" wrapText="1" readingOrder="1"/>
    </xf>
    <xf numFmtId="0" fontId="7" fillId="8" borderId="7" xfId="0" applyFont="1" applyFill="1" applyBorder="1" applyAlignment="1">
      <alignment horizontal="left" vertical="top" wrapText="1" readingOrder="1"/>
    </xf>
    <xf numFmtId="0" fontId="69" fillId="70" borderId="69" xfId="0" applyFont="1" applyFill="1" applyBorder="1" applyAlignment="1">
      <alignment horizontal="left" vertical="top" wrapText="1" readingOrder="1"/>
    </xf>
    <xf numFmtId="0" fontId="70" fillId="71" borderId="70" xfId="0" applyFont="1" applyFill="1" applyBorder="1" applyAlignment="1">
      <alignment horizontal="left" vertical="top" wrapText="1" readingOrder="1"/>
    </xf>
    <xf numFmtId="0" fontId="71" fillId="72" borderId="71" xfId="0" applyFont="1" applyFill="1" applyBorder="1" applyAlignment="1">
      <alignment horizontal="left" vertical="top" wrapText="1" readingOrder="1"/>
    </xf>
    <xf numFmtId="0" fontId="72" fillId="73" borderId="72" xfId="0" applyFont="1" applyFill="1" applyBorder="1" applyAlignment="1">
      <alignment horizontal="left" vertical="top" wrapText="1" readingOrder="1"/>
    </xf>
    <xf numFmtId="0" fontId="73" fillId="74" borderId="73" xfId="0" applyFont="1" applyFill="1" applyBorder="1" applyAlignment="1">
      <alignment horizontal="left" vertical="top" wrapText="1" readingOrder="1"/>
    </xf>
    <xf numFmtId="0" fontId="74" fillId="75" borderId="74" xfId="0" applyFont="1" applyFill="1" applyBorder="1" applyAlignment="1">
      <alignment horizontal="left" vertical="top" wrapText="1" readingOrder="1"/>
    </xf>
    <xf numFmtId="0" fontId="75" fillId="76" borderId="75" xfId="0" applyFont="1" applyFill="1" applyBorder="1" applyAlignment="1">
      <alignment horizontal="left" vertical="top" wrapText="1" readingOrder="1"/>
    </xf>
    <xf numFmtId="0" fontId="76" fillId="77" borderId="76" xfId="0" applyFont="1" applyFill="1" applyBorder="1" applyAlignment="1">
      <alignment horizontal="left" vertical="top" wrapText="1" readingOrder="1"/>
    </xf>
    <xf numFmtId="0" fontId="77" fillId="78" borderId="77" xfId="0" applyFont="1" applyFill="1" applyBorder="1" applyAlignment="1">
      <alignment horizontal="left" vertical="top" wrapText="1" readingOrder="1"/>
    </xf>
    <xf numFmtId="0" fontId="78" fillId="79" borderId="78" xfId="0" applyFont="1" applyFill="1" applyBorder="1" applyAlignment="1">
      <alignment horizontal="left" vertical="top" wrapText="1" readingOrder="1"/>
    </xf>
    <xf numFmtId="0" fontId="79" fillId="80" borderId="79" xfId="0" applyFont="1" applyFill="1" applyBorder="1" applyAlignment="1">
      <alignment horizontal="left" vertical="top" wrapText="1" readingOrder="1"/>
    </xf>
    <xf numFmtId="0" fontId="80" fillId="81" borderId="80" xfId="0" applyFont="1" applyFill="1" applyBorder="1" applyAlignment="1">
      <alignment horizontal="left" vertical="top" wrapText="1" readingOrder="1"/>
    </xf>
    <xf numFmtId="0" fontId="81" fillId="82" borderId="81" xfId="0" applyFont="1" applyFill="1" applyBorder="1" applyAlignment="1">
      <alignment horizontal="left" vertical="top" wrapText="1" readingOrder="1"/>
    </xf>
    <xf numFmtId="0" fontId="82" fillId="83" borderId="82" xfId="0" applyFont="1" applyFill="1" applyBorder="1" applyAlignment="1">
      <alignment horizontal="left" vertical="top" wrapText="1" readingOrder="1"/>
    </xf>
    <xf numFmtId="0" fontId="83" fillId="84" borderId="83" xfId="0" applyFont="1" applyFill="1" applyBorder="1" applyAlignment="1">
      <alignment horizontal="left" vertical="top" wrapText="1" readingOrder="1"/>
    </xf>
    <xf numFmtId="0" fontId="84" fillId="85" borderId="84" xfId="0" applyFont="1" applyFill="1" applyBorder="1" applyAlignment="1">
      <alignment horizontal="left" vertical="top" wrapText="1" readingOrder="1"/>
    </xf>
    <xf numFmtId="0" fontId="85" fillId="86" borderId="85" xfId="0" applyFont="1" applyFill="1" applyBorder="1" applyAlignment="1">
      <alignment horizontal="left" vertical="top" wrapText="1" readingOrder="1"/>
    </xf>
    <xf numFmtId="0" fontId="86" fillId="87" borderId="86" xfId="0" applyFont="1" applyFill="1" applyBorder="1" applyAlignment="1">
      <alignment horizontal="left" vertical="top" wrapText="1" readingOrder="1"/>
    </xf>
    <xf numFmtId="0" fontId="87" fillId="88" borderId="87" xfId="0" applyFont="1" applyFill="1" applyBorder="1" applyAlignment="1">
      <alignment horizontal="left" vertical="top" wrapText="1" readingOrder="1"/>
    </xf>
    <xf numFmtId="0" fontId="88" fillId="89" borderId="88" xfId="0" applyFont="1" applyFill="1" applyBorder="1" applyAlignment="1">
      <alignment horizontal="left" vertical="top" wrapText="1" readingOrder="1"/>
    </xf>
    <xf numFmtId="0" fontId="89" fillId="90" borderId="89" xfId="0" applyFont="1" applyFill="1" applyBorder="1" applyAlignment="1">
      <alignment horizontal="left" vertical="top" wrapText="1" readingOrder="1"/>
    </xf>
    <xf numFmtId="0" fontId="90" fillId="91" borderId="90" xfId="0" applyFont="1" applyFill="1" applyBorder="1" applyAlignment="1">
      <alignment horizontal="left" vertical="top" wrapText="1" readingOrder="1"/>
    </xf>
    <xf numFmtId="0" fontId="91" fillId="92" borderId="91" xfId="0" applyFont="1" applyFill="1" applyBorder="1" applyAlignment="1">
      <alignment horizontal="left" vertical="top" wrapText="1" readingOrder="1"/>
    </xf>
    <xf numFmtId="0" fontId="92" fillId="93" borderId="92" xfId="0" applyFont="1" applyFill="1" applyBorder="1" applyAlignment="1">
      <alignment horizontal="left" vertical="top" wrapText="1" readingOrder="1"/>
    </xf>
    <xf numFmtId="0" fontId="93" fillId="94" borderId="93" xfId="0" applyFont="1" applyFill="1" applyBorder="1" applyAlignment="1">
      <alignment horizontal="left" vertical="top" wrapText="1" readingOrder="1"/>
    </xf>
    <xf numFmtId="0" fontId="94" fillId="95" borderId="94" xfId="0" applyFont="1" applyFill="1" applyBorder="1" applyAlignment="1">
      <alignment horizontal="left" vertical="top" wrapText="1" readingOrder="1"/>
    </xf>
    <xf numFmtId="0" fontId="95" fillId="96" borderId="95" xfId="0" applyFont="1" applyFill="1" applyBorder="1" applyAlignment="1">
      <alignment horizontal="left" vertical="top" wrapText="1" readingOrder="1"/>
    </xf>
    <xf numFmtId="0" fontId="96" fillId="97" borderId="96" xfId="0" applyFont="1" applyFill="1" applyBorder="1" applyAlignment="1">
      <alignment horizontal="left" vertical="top" wrapText="1" readingOrder="1"/>
    </xf>
    <xf numFmtId="0" fontId="97" fillId="98" borderId="97" xfId="0" applyFont="1" applyFill="1" applyBorder="1" applyAlignment="1">
      <alignment horizontal="left" vertical="top" wrapText="1" readingOrder="1"/>
    </xf>
    <xf numFmtId="0" fontId="98" fillId="99" borderId="98" xfId="0" applyFont="1" applyFill="1" applyBorder="1" applyAlignment="1">
      <alignment horizontal="left" vertical="top" wrapText="1" readingOrder="1"/>
    </xf>
    <xf numFmtId="0" fontId="99" fillId="100" borderId="99" xfId="0" applyFont="1" applyFill="1" applyBorder="1" applyAlignment="1">
      <alignment horizontal="left" vertical="top" wrapText="1" readingOrder="1"/>
    </xf>
    <xf numFmtId="0" fontId="100" fillId="101" borderId="100" xfId="0" applyFont="1" applyFill="1" applyBorder="1" applyAlignment="1">
      <alignment horizontal="right" vertical="top" wrapText="1" readingOrder="1"/>
    </xf>
    <xf numFmtId="0" fontId="165" fillId="166" borderId="165" xfId="0" applyFont="1" applyFill="1" applyBorder="1" applyAlignment="1">
      <alignment horizontal="left" vertical="top" wrapText="1" readingOrder="1"/>
    </xf>
    <xf numFmtId="0" fontId="166" fillId="167" borderId="166" xfId="0" applyFont="1" applyFill="1" applyBorder="1" applyAlignment="1">
      <alignment horizontal="left" vertical="top" wrapText="1" readingOrder="1"/>
    </xf>
    <xf numFmtId="0" fontId="167" fillId="168" borderId="167" xfId="0" applyFont="1" applyFill="1" applyBorder="1" applyAlignment="1">
      <alignment horizontal="left" vertical="top" wrapText="1" readingOrder="1"/>
    </xf>
    <xf numFmtId="0" fontId="168" fillId="169" borderId="168" xfId="0" applyFont="1" applyFill="1" applyBorder="1" applyAlignment="1">
      <alignment horizontal="left" vertical="top" wrapText="1" readingOrder="1"/>
    </xf>
    <xf numFmtId="0" fontId="169" fillId="170" borderId="169" xfId="0" applyFont="1" applyFill="1" applyBorder="1" applyAlignment="1">
      <alignment horizontal="left" vertical="top" wrapText="1" readingOrder="1"/>
    </xf>
    <xf numFmtId="0" fontId="170" fillId="171" borderId="170" xfId="0" applyFont="1" applyFill="1" applyBorder="1" applyAlignment="1">
      <alignment horizontal="left" vertical="top" wrapText="1" readingOrder="1"/>
    </xf>
    <xf numFmtId="0" fontId="171" fillId="172" borderId="171" xfId="0" applyFont="1" applyFill="1" applyBorder="1" applyAlignment="1">
      <alignment horizontal="left" vertical="top" wrapText="1" readingOrder="1"/>
    </xf>
    <xf numFmtId="0" fontId="172" fillId="173" borderId="172" xfId="0" applyFont="1" applyFill="1" applyBorder="1" applyAlignment="1">
      <alignment horizontal="left" vertical="top" wrapText="1" readingOrder="1"/>
    </xf>
    <xf numFmtId="0" fontId="173" fillId="174" borderId="173" xfId="0" applyFont="1" applyFill="1" applyBorder="1" applyAlignment="1">
      <alignment horizontal="left" vertical="top" wrapText="1" readingOrder="1"/>
    </xf>
    <xf numFmtId="0" fontId="174" fillId="175" borderId="174" xfId="0" applyFont="1" applyFill="1" applyBorder="1" applyAlignment="1">
      <alignment horizontal="left" vertical="top" wrapText="1" readingOrder="1"/>
    </xf>
    <xf numFmtId="0" fontId="175" fillId="176" borderId="175" xfId="0" applyFont="1" applyFill="1" applyBorder="1" applyAlignment="1">
      <alignment horizontal="left" vertical="top" wrapText="1" readingOrder="1"/>
    </xf>
    <xf numFmtId="0" fontId="176" fillId="177" borderId="176" xfId="0" applyFont="1" applyFill="1" applyBorder="1" applyAlignment="1">
      <alignment horizontal="left" vertical="top" wrapText="1" readingOrder="1"/>
    </xf>
    <xf numFmtId="0" fontId="177" fillId="178" borderId="177" xfId="0" applyFont="1" applyFill="1" applyBorder="1" applyAlignment="1">
      <alignment horizontal="left" vertical="top" wrapText="1" readingOrder="1"/>
    </xf>
    <xf numFmtId="0" fontId="178" fillId="179" borderId="178" xfId="0" applyFont="1" applyFill="1" applyBorder="1" applyAlignment="1">
      <alignment horizontal="left" vertical="top" wrapText="1" readingOrder="1"/>
    </xf>
    <xf numFmtId="0" fontId="179" fillId="180" borderId="179" xfId="0" applyFont="1" applyFill="1" applyBorder="1" applyAlignment="1">
      <alignment horizontal="left" vertical="top" wrapText="1" readingOrder="1"/>
    </xf>
    <xf numFmtId="0" fontId="180" fillId="181" borderId="180" xfId="0" applyFont="1" applyFill="1" applyBorder="1" applyAlignment="1">
      <alignment horizontal="left" vertical="top" wrapText="1" readingOrder="1"/>
    </xf>
    <xf numFmtId="0" fontId="181" fillId="182" borderId="181" xfId="0" applyFont="1" applyFill="1" applyBorder="1" applyAlignment="1">
      <alignment horizontal="left" vertical="top" wrapText="1" readingOrder="1"/>
    </xf>
    <xf numFmtId="0" fontId="182" fillId="183" borderId="182" xfId="0" applyFont="1" applyFill="1" applyBorder="1" applyAlignment="1">
      <alignment horizontal="left" vertical="top" wrapText="1" readingOrder="1"/>
    </xf>
    <xf numFmtId="0" fontId="183" fillId="184" borderId="183" xfId="0" applyFont="1" applyFill="1" applyBorder="1" applyAlignment="1">
      <alignment horizontal="left" vertical="top" wrapText="1" readingOrder="1"/>
    </xf>
    <xf numFmtId="0" fontId="184" fillId="185" borderId="184" xfId="0" applyFont="1" applyFill="1" applyBorder="1" applyAlignment="1">
      <alignment horizontal="left" vertical="top" wrapText="1" readingOrder="1"/>
    </xf>
    <xf numFmtId="0" fontId="185" fillId="186" borderId="185" xfId="0" applyFont="1" applyFill="1" applyBorder="1" applyAlignment="1">
      <alignment horizontal="left" vertical="top" wrapText="1" readingOrder="1"/>
    </xf>
    <xf numFmtId="0" fontId="186" fillId="187" borderId="186" xfId="0" applyFont="1" applyFill="1" applyBorder="1" applyAlignment="1">
      <alignment horizontal="left" vertical="top" wrapText="1" readingOrder="1"/>
    </xf>
    <xf numFmtId="0" fontId="187" fillId="188" borderId="187" xfId="0" applyFont="1" applyFill="1" applyBorder="1" applyAlignment="1">
      <alignment horizontal="left" vertical="top" wrapText="1" readingOrder="1"/>
    </xf>
    <xf numFmtId="0" fontId="188" fillId="189" borderId="188" xfId="0" applyFont="1" applyFill="1" applyBorder="1" applyAlignment="1">
      <alignment horizontal="left" vertical="top" wrapText="1" readingOrder="1"/>
    </xf>
    <xf numFmtId="0" fontId="189" fillId="190" borderId="189" xfId="0" applyFont="1" applyFill="1" applyBorder="1" applyAlignment="1">
      <alignment horizontal="left" vertical="top" wrapText="1" readingOrder="1"/>
    </xf>
    <xf numFmtId="0" fontId="190" fillId="191" borderId="190" xfId="0" applyFont="1" applyFill="1" applyBorder="1" applyAlignment="1">
      <alignment horizontal="left" vertical="top" wrapText="1" readingOrder="1"/>
    </xf>
    <xf numFmtId="0" fontId="191" fillId="192" borderId="191" xfId="0" applyFont="1" applyFill="1" applyBorder="1" applyAlignment="1">
      <alignment horizontal="left" vertical="top" wrapText="1" readingOrder="1"/>
    </xf>
    <xf numFmtId="0" fontId="192" fillId="193" borderId="192" xfId="0" applyFont="1" applyFill="1" applyBorder="1" applyAlignment="1">
      <alignment horizontal="left" vertical="top" wrapText="1" readingOrder="1"/>
    </xf>
    <xf numFmtId="0" fontId="193" fillId="194" borderId="193" xfId="0" applyFont="1" applyFill="1" applyBorder="1" applyAlignment="1">
      <alignment horizontal="left" vertical="top" wrapText="1" readingOrder="1"/>
    </xf>
    <xf numFmtId="0" fontId="194" fillId="195" borderId="194" xfId="0" applyFont="1" applyFill="1" applyBorder="1" applyAlignment="1">
      <alignment horizontal="left" vertical="top" wrapText="1" readingOrder="1"/>
    </xf>
    <xf numFmtId="0" fontId="195" fillId="196" borderId="195" xfId="0" applyFont="1" applyFill="1" applyBorder="1" applyAlignment="1">
      <alignment horizontal="left" vertical="top" wrapText="1" readingOrder="1"/>
    </xf>
    <xf numFmtId="0" fontId="196" fillId="197" borderId="196" xfId="0" applyFont="1" applyFill="1" applyBorder="1" applyAlignment="1">
      <alignment horizontal="right" vertical="top" wrapText="1" readingOrder="1"/>
    </xf>
    <xf numFmtId="0" fontId="270" fillId="0" borderId="0" xfId="0" applyFont="1" applyAlignment="1">
      <alignment vertical="center" wrapText="1"/>
    </xf>
    <xf numFmtId="165" fontId="0" fillId="0" borderId="0" xfId="0" applyNumberFormat="1"/>
    <xf numFmtId="164" fontId="0" fillId="0" borderId="0" xfId="0" applyNumberFormat="1"/>
    <xf numFmtId="166" fontId="0" fillId="0" borderId="0" xfId="0" applyNumberFormat="1"/>
    <xf numFmtId="43" fontId="0" fillId="0" borderId="0" xfId="1" applyFont="1"/>
  </cellXfs>
  <cellStyles count="2">
    <cellStyle name="Millier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data-explorer.oecd.org/vis?tm=annual%20balance%20sheet&amp;pg=0&amp;snb=29&amp;vw=tb&amp;df%5bds%5d=dsDisseminateFinalDMZ&amp;df%5bid%5d=DSD_NASEC20%40DF_T710R_A&amp;df%5bag%5d=OECD.SDD.NAD&amp;df%5bvs%5d=1.1&amp;dq=A..ITA%2BESP..S1M...L%2BA..F..XDC......&amp;pd=1995%2C&amp;to%5bTIME_PERIOD%5d=false" TargetMode="External"/><Relationship Id="rId1" Type="http://schemas.openxmlformats.org/officeDocument/2006/relationships/hyperlink" Target="https://www.oecd.org/en/about/terms-conditions.htm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ata-explorer.oecd.org/vis?lc=en&amp;df%5bds%5d=dsDisseminateFinalDMZ&amp;df%5bid%5d=DSD_NASEC20%40DF_T720R_Q&amp;df%5bag%5d=OECD.SDD.NAD&amp;df%5bvs%5d=1.1" TargetMode="External"/><Relationship Id="rId2" Type="http://schemas.openxmlformats.org/officeDocument/2006/relationships/hyperlink" Target="https://data-explorer.oecd.org/vis?lc=en&amp;df%5bds%5d=dsDisseminateFinalDMZ&amp;df%5bid%5d=DSD_NASEC20%40DF_T710R_Q&amp;df%5bag%5d=OECD.SDD.NAD&amp;df%5bvs%5d=1.1" TargetMode="External"/><Relationship Id="rId1" Type="http://schemas.openxmlformats.org/officeDocument/2006/relationships/hyperlink" Target="https://data-explorer.oecd.org/vis?lc=en&amp;df%5bds%5d=dsDisseminateFinalDMZ&amp;df%5bid%5d=DSD_NASEC20%40DF_T720R_A&amp;df%5bag%5d=OECD.SDD.NAD&amp;df%5bvs%5d=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H15"/>
  <sheetViews>
    <sheetView topLeftCell="P3" workbookViewId="0">
      <selection activeCell="E12" sqref="E12:AG12"/>
    </sheetView>
  </sheetViews>
  <sheetFormatPr baseColWidth="10" defaultColWidth="8.7265625" defaultRowHeight="14.5" x14ac:dyDescent="0.35"/>
  <cols>
    <col min="2" max="3" width="28" customWidth="1"/>
    <col min="4" max="33" width="9" customWidth="1"/>
  </cols>
  <sheetData>
    <row r="1" spans="2:34" x14ac:dyDescent="0.35">
      <c r="B1" s="1" t="s">
        <v>0</v>
      </c>
    </row>
    <row r="2" spans="2:34" x14ac:dyDescent="0.35">
      <c r="B2" s="2" t="s">
        <v>1</v>
      </c>
    </row>
    <row r="3" spans="2:34" x14ac:dyDescent="0.35">
      <c r="B3" s="3" t="s">
        <v>2</v>
      </c>
    </row>
    <row r="4" spans="2:34" x14ac:dyDescent="0.35">
      <c r="B4" s="4" t="s">
        <v>3</v>
      </c>
    </row>
    <row r="6" spans="2:34" ht="30" customHeight="1" x14ac:dyDescent="0.35">
      <c r="B6" s="202" t="s">
        <v>4</v>
      </c>
      <c r="C6" s="203" t="s">
        <v>4</v>
      </c>
      <c r="D6" s="204" t="s">
        <v>4</v>
      </c>
      <c r="E6" s="5" t="s">
        <v>5</v>
      </c>
      <c r="F6" s="6" t="s">
        <v>6</v>
      </c>
      <c r="G6" s="7" t="s">
        <v>7</v>
      </c>
      <c r="H6" s="8" t="s">
        <v>8</v>
      </c>
      <c r="I6" s="9" t="s">
        <v>9</v>
      </c>
      <c r="J6" s="10" t="s">
        <v>10</v>
      </c>
      <c r="K6" s="11" t="s">
        <v>11</v>
      </c>
      <c r="L6" s="12" t="s">
        <v>12</v>
      </c>
      <c r="M6" s="13" t="s">
        <v>13</v>
      </c>
      <c r="N6" s="14" t="s">
        <v>14</v>
      </c>
      <c r="O6" s="15" t="s">
        <v>15</v>
      </c>
      <c r="P6" s="16" t="s">
        <v>16</v>
      </c>
      <c r="Q6" s="17" t="s">
        <v>17</v>
      </c>
      <c r="R6" s="18" t="s">
        <v>18</v>
      </c>
      <c r="S6" s="19" t="s">
        <v>19</v>
      </c>
      <c r="T6" s="20" t="s">
        <v>20</v>
      </c>
      <c r="U6" s="21" t="s">
        <v>21</v>
      </c>
      <c r="V6" s="22" t="s">
        <v>22</v>
      </c>
      <c r="W6" s="23" t="s">
        <v>23</v>
      </c>
      <c r="X6" s="24" t="s">
        <v>24</v>
      </c>
      <c r="Y6" s="25" t="s">
        <v>25</v>
      </c>
      <c r="Z6" s="26" t="s">
        <v>26</v>
      </c>
      <c r="AA6" s="27" t="s">
        <v>27</v>
      </c>
      <c r="AB6" s="28" t="s">
        <v>28</v>
      </c>
      <c r="AC6" s="29" t="s">
        <v>29</v>
      </c>
      <c r="AD6" s="30" t="s">
        <v>30</v>
      </c>
      <c r="AE6" s="31" t="s">
        <v>31</v>
      </c>
      <c r="AF6" s="32" t="s">
        <v>32</v>
      </c>
      <c r="AG6" s="33" t="s">
        <v>33</v>
      </c>
    </row>
    <row r="7" spans="2:34" x14ac:dyDescent="0.35">
      <c r="B7" s="34" t="s">
        <v>34</v>
      </c>
      <c r="C7" s="35" t="s">
        <v>35</v>
      </c>
      <c r="D7" s="36" t="s">
        <v>36</v>
      </c>
      <c r="E7" s="37" t="s">
        <v>36</v>
      </c>
      <c r="F7" s="38" t="s">
        <v>36</v>
      </c>
      <c r="G7" s="39" t="s">
        <v>36</v>
      </c>
      <c r="H7" s="40" t="s">
        <v>36</v>
      </c>
      <c r="I7" s="41" t="s">
        <v>36</v>
      </c>
      <c r="J7" s="42" t="s">
        <v>36</v>
      </c>
      <c r="K7" s="43" t="s">
        <v>36</v>
      </c>
      <c r="L7" s="44" t="s">
        <v>36</v>
      </c>
      <c r="M7" s="45" t="s">
        <v>36</v>
      </c>
      <c r="N7" s="46" t="s">
        <v>36</v>
      </c>
      <c r="O7" s="47" t="s">
        <v>36</v>
      </c>
      <c r="P7" s="48" t="s">
        <v>36</v>
      </c>
      <c r="Q7" s="49" t="s">
        <v>36</v>
      </c>
      <c r="R7" s="50" t="s">
        <v>36</v>
      </c>
      <c r="S7" s="51" t="s">
        <v>36</v>
      </c>
      <c r="T7" s="52" t="s">
        <v>36</v>
      </c>
      <c r="U7" s="53" t="s">
        <v>36</v>
      </c>
      <c r="V7" s="54" t="s">
        <v>36</v>
      </c>
      <c r="W7" s="55" t="s">
        <v>36</v>
      </c>
      <c r="X7" s="56" t="s">
        <v>36</v>
      </c>
      <c r="Y7" s="57" t="s">
        <v>36</v>
      </c>
      <c r="Z7" s="58" t="s">
        <v>36</v>
      </c>
      <c r="AA7" s="59" t="s">
        <v>36</v>
      </c>
      <c r="AB7" s="60" t="s">
        <v>36</v>
      </c>
      <c r="AC7" s="61" t="s">
        <v>36</v>
      </c>
      <c r="AD7" s="62" t="s">
        <v>36</v>
      </c>
      <c r="AE7" s="63" t="s">
        <v>36</v>
      </c>
      <c r="AF7" s="64" t="s">
        <v>36</v>
      </c>
      <c r="AG7" s="65" t="s">
        <v>36</v>
      </c>
    </row>
    <row r="8" spans="2:34" ht="15" customHeight="1" x14ac:dyDescent="0.35">
      <c r="B8" s="205" t="s">
        <v>37</v>
      </c>
      <c r="C8" s="206"/>
      <c r="D8" s="207"/>
      <c r="E8" s="208"/>
      <c r="F8" s="209"/>
      <c r="G8" s="210"/>
      <c r="H8" s="211"/>
      <c r="I8" s="212"/>
      <c r="J8" s="213"/>
      <c r="K8" s="214"/>
      <c r="L8" s="215"/>
      <c r="M8" s="216"/>
      <c r="N8" s="217"/>
      <c r="O8" s="218"/>
      <c r="P8" s="219"/>
      <c r="Q8" s="220"/>
      <c r="R8" s="221"/>
      <c r="S8" s="222"/>
      <c r="T8" s="223"/>
      <c r="U8" s="224"/>
      <c r="V8" s="225"/>
      <c r="W8" s="226"/>
      <c r="X8" s="227"/>
      <c r="Y8" s="228"/>
      <c r="Z8" s="229"/>
      <c r="AA8" s="230"/>
      <c r="AB8" s="231"/>
      <c r="AC8" s="232"/>
      <c r="AD8" s="233"/>
      <c r="AE8" s="234"/>
      <c r="AF8" s="235"/>
      <c r="AG8" s="236" t="s">
        <v>36</v>
      </c>
    </row>
    <row r="9" spans="2:34" x14ac:dyDescent="0.35">
      <c r="B9" s="66" t="s">
        <v>38</v>
      </c>
      <c r="C9" s="67" t="s">
        <v>39</v>
      </c>
      <c r="D9" s="68" t="s">
        <v>36</v>
      </c>
      <c r="E9" s="69">
        <v>1732627</v>
      </c>
      <c r="F9" s="70">
        <v>1901838</v>
      </c>
      <c r="G9" s="71">
        <v>2188617</v>
      </c>
      <c r="H9" s="72">
        <v>2496048</v>
      </c>
      <c r="I9" s="73">
        <v>2726433</v>
      </c>
      <c r="J9" s="74">
        <v>2939131</v>
      </c>
      <c r="K9" s="75">
        <v>2928858</v>
      </c>
      <c r="L9" s="76">
        <v>3033566</v>
      </c>
      <c r="M9" s="77">
        <v>3137433</v>
      </c>
      <c r="N9" s="78">
        <v>3375884</v>
      </c>
      <c r="O9" s="79">
        <v>3773852</v>
      </c>
      <c r="P9" s="80">
        <v>4083469</v>
      </c>
      <c r="Q9" s="81">
        <v>3919330</v>
      </c>
      <c r="R9" s="82">
        <v>3749561</v>
      </c>
      <c r="S9" s="83">
        <v>3723844</v>
      </c>
      <c r="T9" s="84">
        <v>3666377</v>
      </c>
      <c r="U9" s="85">
        <v>3596580</v>
      </c>
      <c r="V9" s="86">
        <v>3788756</v>
      </c>
      <c r="W9" s="87">
        <v>4012947</v>
      </c>
      <c r="X9" s="88">
        <v>4160106</v>
      </c>
      <c r="Y9" s="89">
        <v>4286204</v>
      </c>
      <c r="Z9" s="90">
        <v>4243207</v>
      </c>
      <c r="AA9" s="91">
        <v>4400015</v>
      </c>
      <c r="AB9" s="92">
        <v>4223215</v>
      </c>
      <c r="AC9" s="93">
        <v>4573585</v>
      </c>
      <c r="AD9" s="94">
        <v>4800644</v>
      </c>
      <c r="AE9" s="95">
        <v>5283887</v>
      </c>
      <c r="AF9" s="96">
        <v>5162255</v>
      </c>
      <c r="AG9" s="97">
        <v>5531370</v>
      </c>
    </row>
    <row r="10" spans="2:34" x14ac:dyDescent="0.35">
      <c r="B10" s="98" t="s">
        <v>40</v>
      </c>
      <c r="C10" s="99" t="s">
        <v>39</v>
      </c>
      <c r="D10" s="100" t="s">
        <v>36</v>
      </c>
      <c r="E10" s="101">
        <v>636970</v>
      </c>
      <c r="F10" s="102">
        <v>685821</v>
      </c>
      <c r="G10" s="103">
        <v>770714</v>
      </c>
      <c r="H10" s="104">
        <v>916064</v>
      </c>
      <c r="I10" s="105">
        <v>1008195</v>
      </c>
      <c r="J10" s="106">
        <v>1036592</v>
      </c>
      <c r="K10" s="107">
        <v>1091314</v>
      </c>
      <c r="L10" s="108">
        <v>1112309</v>
      </c>
      <c r="M10" s="109">
        <v>1267175</v>
      </c>
      <c r="N10" s="110">
        <v>1396488</v>
      </c>
      <c r="O10" s="111">
        <v>1595688</v>
      </c>
      <c r="P10" s="112">
        <v>1858844</v>
      </c>
      <c r="Q10" s="113">
        <v>1929526</v>
      </c>
      <c r="R10" s="114">
        <v>1745496</v>
      </c>
      <c r="S10" s="115">
        <v>1793123</v>
      </c>
      <c r="T10" s="116">
        <v>1821166</v>
      </c>
      <c r="U10" s="117">
        <v>1847342</v>
      </c>
      <c r="V10" s="118">
        <v>1883461</v>
      </c>
      <c r="W10" s="119">
        <v>2040091</v>
      </c>
      <c r="X10" s="120">
        <v>2153185</v>
      </c>
      <c r="Y10" s="121">
        <v>2343720</v>
      </c>
      <c r="Z10" s="122">
        <v>2355243</v>
      </c>
      <c r="AA10" s="123">
        <v>2418334</v>
      </c>
      <c r="AB10" s="124">
        <v>2374045</v>
      </c>
      <c r="AC10" s="125">
        <v>2530530</v>
      </c>
      <c r="AD10" s="126">
        <v>2641075</v>
      </c>
      <c r="AE10" s="127">
        <v>2780689</v>
      </c>
      <c r="AF10" s="128">
        <v>2741769</v>
      </c>
      <c r="AG10" s="129">
        <v>2937250</v>
      </c>
    </row>
    <row r="11" spans="2:34" ht="30" customHeight="1" x14ac:dyDescent="0.35">
      <c r="B11" s="237" t="s">
        <v>41</v>
      </c>
      <c r="C11" s="238"/>
      <c r="D11" s="239"/>
      <c r="E11" s="240"/>
      <c r="F11" s="241"/>
      <c r="G11" s="242"/>
      <c r="H11" s="243"/>
      <c r="I11" s="244"/>
      <c r="J11" s="245"/>
      <c r="K11" s="246"/>
      <c r="L11" s="247"/>
      <c r="M11" s="248"/>
      <c r="N11" s="249"/>
      <c r="O11" s="250"/>
      <c r="P11" s="251"/>
      <c r="Q11" s="252"/>
      <c r="R11" s="253"/>
      <c r="S11" s="254"/>
      <c r="T11" s="255"/>
      <c r="U11" s="256"/>
      <c r="V11" s="257"/>
      <c r="W11" s="258"/>
      <c r="X11" s="259"/>
      <c r="Y11" s="260"/>
      <c r="Z11" s="261"/>
      <c r="AA11" s="262"/>
      <c r="AB11" s="263"/>
      <c r="AC11" s="264"/>
      <c r="AD11" s="265"/>
      <c r="AE11" s="266"/>
      <c r="AF11" s="267"/>
      <c r="AG11" s="268" t="s">
        <v>36</v>
      </c>
    </row>
    <row r="12" spans="2:34" x14ac:dyDescent="0.35">
      <c r="B12" s="130" t="s">
        <v>38</v>
      </c>
      <c r="C12" s="131" t="s">
        <v>39</v>
      </c>
      <c r="D12" s="132" t="s">
        <v>36</v>
      </c>
      <c r="E12" s="133">
        <v>195531</v>
      </c>
      <c r="F12" s="134">
        <v>214797</v>
      </c>
      <c r="G12" s="135">
        <v>234667</v>
      </c>
      <c r="H12" s="136">
        <v>251101</v>
      </c>
      <c r="I12" s="137">
        <v>292635</v>
      </c>
      <c r="J12" s="138">
        <v>334262</v>
      </c>
      <c r="K12" s="139">
        <v>368073</v>
      </c>
      <c r="L12" s="140">
        <v>406234</v>
      </c>
      <c r="M12" s="141">
        <v>448460</v>
      </c>
      <c r="N12" s="142">
        <v>499813</v>
      </c>
      <c r="O12" s="143">
        <v>559290</v>
      </c>
      <c r="P12" s="144">
        <v>629162</v>
      </c>
      <c r="Q12" s="145">
        <v>694836</v>
      </c>
      <c r="R12" s="146">
        <v>718813</v>
      </c>
      <c r="S12" s="147">
        <v>746819</v>
      </c>
      <c r="T12" s="148">
        <v>780174</v>
      </c>
      <c r="U12" s="149">
        <v>797208</v>
      </c>
      <c r="V12" s="150">
        <v>789834</v>
      </c>
      <c r="W12" s="151">
        <v>778268</v>
      </c>
      <c r="X12" s="152">
        <v>773620</v>
      </c>
      <c r="Y12" s="153">
        <v>772116</v>
      </c>
      <c r="Z12" s="154">
        <v>782028</v>
      </c>
      <c r="AA12" s="155">
        <v>792741</v>
      </c>
      <c r="AB12" s="156">
        <v>805364</v>
      </c>
      <c r="AC12" s="157">
        <v>824560</v>
      </c>
      <c r="AD12" s="158">
        <v>832065</v>
      </c>
      <c r="AE12" s="159">
        <v>861667</v>
      </c>
      <c r="AF12" s="160">
        <v>880586</v>
      </c>
      <c r="AG12" s="161">
        <v>874763</v>
      </c>
    </row>
    <row r="13" spans="2:34" x14ac:dyDescent="0.35">
      <c r="B13" s="162" t="s">
        <v>40</v>
      </c>
      <c r="C13" s="163" t="s">
        <v>39</v>
      </c>
      <c r="D13" s="164" t="s">
        <v>36</v>
      </c>
      <c r="E13" s="165">
        <v>188241</v>
      </c>
      <c r="F13" s="166">
        <v>202687</v>
      </c>
      <c r="G13" s="167">
        <v>224111</v>
      </c>
      <c r="H13" s="168">
        <v>258441</v>
      </c>
      <c r="I13" s="169">
        <v>301026</v>
      </c>
      <c r="J13" s="170">
        <v>347813</v>
      </c>
      <c r="K13" s="171">
        <v>385532</v>
      </c>
      <c r="L13" s="172">
        <v>441929</v>
      </c>
      <c r="M13" s="173">
        <v>513905</v>
      </c>
      <c r="N13" s="174">
        <v>604372</v>
      </c>
      <c r="O13" s="175">
        <v>715161</v>
      </c>
      <c r="P13" s="176">
        <v>846316</v>
      </c>
      <c r="Q13" s="177">
        <v>933916</v>
      </c>
      <c r="R13" s="178">
        <v>966378</v>
      </c>
      <c r="S13" s="179">
        <v>957033</v>
      </c>
      <c r="T13" s="180">
        <v>961462</v>
      </c>
      <c r="U13" s="181">
        <v>931616</v>
      </c>
      <c r="V13" s="182">
        <v>890776</v>
      </c>
      <c r="W13" s="183">
        <v>841373</v>
      </c>
      <c r="X13" s="184">
        <v>803436</v>
      </c>
      <c r="Y13" s="185">
        <v>772414</v>
      </c>
      <c r="Z13" s="186">
        <v>760633</v>
      </c>
      <c r="AA13" s="187">
        <v>757185</v>
      </c>
      <c r="AB13" s="188">
        <v>757757</v>
      </c>
      <c r="AC13" s="189">
        <v>757589</v>
      </c>
      <c r="AD13" s="190">
        <v>750567</v>
      </c>
      <c r="AE13" s="191">
        <v>759847</v>
      </c>
      <c r="AF13" s="192">
        <v>764515</v>
      </c>
      <c r="AG13" s="193">
        <v>745771</v>
      </c>
    </row>
    <row r="15" spans="2:34" x14ac:dyDescent="0.35">
      <c r="B15" s="194" t="s">
        <v>42</v>
      </c>
      <c r="AH15" s="195" t="s">
        <v>0</v>
      </c>
    </row>
  </sheetData>
  <mergeCells count="5">
    <mergeCell ref="B6:D6"/>
    <mergeCell ref="B8:AF8"/>
    <mergeCell ref="AG8"/>
    <mergeCell ref="B11:AF11"/>
    <mergeCell ref="AG11"/>
  </mergeCells>
  <hyperlinks>
    <hyperlink ref="B15" r:id="rId1" xr:uid="{00000000-0004-0000-0000-000000000000}"/>
    <hyperlink ref="AH15"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F8E16-B832-479A-83ED-1CB1D2A0D89F}">
  <dimension ref="A1:L221"/>
  <sheetViews>
    <sheetView topLeftCell="A199" zoomScale="76" workbookViewId="0">
      <selection activeCell="A199" sqref="A1:XFD1048576"/>
    </sheetView>
  </sheetViews>
  <sheetFormatPr baseColWidth="10" defaultRowHeight="14.5" x14ac:dyDescent="0.35"/>
  <cols>
    <col min="2" max="2" width="12.1796875" bestFit="1" customWidth="1"/>
    <col min="12" max="12" width="13.36328125" style="273" bestFit="1" customWidth="1"/>
  </cols>
  <sheetData>
    <row r="1" spans="1:12" x14ac:dyDescent="0.35">
      <c r="B1" s="269" t="s">
        <v>51</v>
      </c>
      <c r="C1" s="269" t="s">
        <v>51</v>
      </c>
    </row>
    <row r="2" spans="1:12" ht="37.5" x14ac:dyDescent="0.35">
      <c r="B2" s="269" t="s">
        <v>52</v>
      </c>
      <c r="C2" s="269" t="s">
        <v>53</v>
      </c>
    </row>
    <row r="3" spans="1:12" x14ac:dyDescent="0.35">
      <c r="A3" s="269" t="s">
        <v>54</v>
      </c>
      <c r="I3" s="270">
        <v>25569</v>
      </c>
      <c r="J3">
        <v>0</v>
      </c>
      <c r="K3">
        <v>0</v>
      </c>
      <c r="L3" s="273">
        <v>0</v>
      </c>
    </row>
    <row r="4" spans="1:12" x14ac:dyDescent="0.35">
      <c r="A4" s="269" t="s">
        <v>55</v>
      </c>
      <c r="I4" s="270">
        <v>25659</v>
      </c>
      <c r="J4">
        <v>0</v>
      </c>
      <c r="K4">
        <v>0</v>
      </c>
      <c r="L4" s="273">
        <v>0</v>
      </c>
    </row>
    <row r="5" spans="1:12" x14ac:dyDescent="0.35">
      <c r="A5" s="269" t="s">
        <v>56</v>
      </c>
      <c r="I5" s="270">
        <v>25750</v>
      </c>
      <c r="J5">
        <v>0</v>
      </c>
      <c r="K5">
        <v>0</v>
      </c>
      <c r="L5" s="273">
        <v>0</v>
      </c>
    </row>
    <row r="6" spans="1:12" x14ac:dyDescent="0.35">
      <c r="A6" s="269" t="s">
        <v>57</v>
      </c>
      <c r="I6" s="270">
        <v>25842</v>
      </c>
      <c r="J6">
        <v>0</v>
      </c>
      <c r="K6">
        <v>0</v>
      </c>
      <c r="L6" s="273">
        <v>0</v>
      </c>
    </row>
    <row r="7" spans="1:12" x14ac:dyDescent="0.35">
      <c r="A7" s="269" t="s">
        <v>58</v>
      </c>
      <c r="I7" s="270">
        <v>25934</v>
      </c>
      <c r="J7">
        <v>0</v>
      </c>
      <c r="K7">
        <v>0</v>
      </c>
      <c r="L7" s="273">
        <v>0</v>
      </c>
    </row>
    <row r="8" spans="1:12" x14ac:dyDescent="0.35">
      <c r="A8" s="269" t="s">
        <v>59</v>
      </c>
      <c r="I8" s="270">
        <v>26024</v>
      </c>
      <c r="J8">
        <v>0</v>
      </c>
      <c r="K8">
        <v>0</v>
      </c>
      <c r="L8" s="273">
        <v>0</v>
      </c>
    </row>
    <row r="9" spans="1:12" x14ac:dyDescent="0.35">
      <c r="A9" s="269" t="s">
        <v>60</v>
      </c>
      <c r="I9" s="270">
        <v>26115</v>
      </c>
      <c r="J9">
        <v>0</v>
      </c>
      <c r="K9">
        <v>0</v>
      </c>
      <c r="L9" s="273">
        <v>0</v>
      </c>
    </row>
    <row r="10" spans="1:12" x14ac:dyDescent="0.35">
      <c r="A10" s="269" t="s">
        <v>61</v>
      </c>
      <c r="I10" s="270">
        <v>26207</v>
      </c>
      <c r="J10">
        <v>0</v>
      </c>
      <c r="K10">
        <v>0</v>
      </c>
      <c r="L10" s="273">
        <v>0</v>
      </c>
    </row>
    <row r="11" spans="1:12" x14ac:dyDescent="0.35">
      <c r="A11" s="269" t="s">
        <v>62</v>
      </c>
      <c r="I11" s="270">
        <v>26299</v>
      </c>
      <c r="J11">
        <v>0</v>
      </c>
      <c r="K11">
        <v>0</v>
      </c>
      <c r="L11" s="273">
        <v>0</v>
      </c>
    </row>
    <row r="12" spans="1:12" x14ac:dyDescent="0.35">
      <c r="A12" s="269" t="s">
        <v>63</v>
      </c>
      <c r="I12" s="270">
        <v>26390</v>
      </c>
      <c r="J12">
        <v>0</v>
      </c>
      <c r="K12">
        <v>0</v>
      </c>
      <c r="L12" s="273">
        <v>0</v>
      </c>
    </row>
    <row r="13" spans="1:12" x14ac:dyDescent="0.35">
      <c r="A13" s="269" t="s">
        <v>64</v>
      </c>
      <c r="I13" s="270">
        <v>26481</v>
      </c>
      <c r="J13">
        <v>0</v>
      </c>
      <c r="K13">
        <v>0</v>
      </c>
      <c r="L13" s="273">
        <v>0</v>
      </c>
    </row>
    <row r="14" spans="1:12" x14ac:dyDescent="0.35">
      <c r="A14" s="269" t="s">
        <v>65</v>
      </c>
      <c r="I14" s="270">
        <v>26573</v>
      </c>
      <c r="J14">
        <v>0</v>
      </c>
      <c r="K14">
        <v>0</v>
      </c>
      <c r="L14" s="273">
        <v>0</v>
      </c>
    </row>
    <row r="15" spans="1:12" x14ac:dyDescent="0.35">
      <c r="A15" s="269" t="s">
        <v>66</v>
      </c>
      <c r="I15" s="270">
        <v>26665</v>
      </c>
      <c r="J15">
        <v>0</v>
      </c>
      <c r="K15">
        <v>0</v>
      </c>
      <c r="L15" s="273">
        <v>0</v>
      </c>
    </row>
    <row r="16" spans="1:12" x14ac:dyDescent="0.35">
      <c r="A16" s="269" t="s">
        <v>67</v>
      </c>
      <c r="I16" s="270">
        <v>26755</v>
      </c>
      <c r="J16">
        <v>0</v>
      </c>
      <c r="K16">
        <v>0</v>
      </c>
      <c r="L16" s="273">
        <v>0</v>
      </c>
    </row>
    <row r="17" spans="1:12" x14ac:dyDescent="0.35">
      <c r="A17" s="269" t="s">
        <v>68</v>
      </c>
      <c r="I17" s="270">
        <v>26846</v>
      </c>
      <c r="J17">
        <v>0</v>
      </c>
      <c r="K17">
        <v>0</v>
      </c>
      <c r="L17" s="273">
        <v>0</v>
      </c>
    </row>
    <row r="18" spans="1:12" x14ac:dyDescent="0.35">
      <c r="A18" s="269" t="s">
        <v>69</v>
      </c>
      <c r="I18" s="270">
        <v>26938</v>
      </c>
      <c r="J18">
        <v>0</v>
      </c>
      <c r="K18">
        <v>0</v>
      </c>
      <c r="L18" s="273">
        <v>0</v>
      </c>
    </row>
    <row r="19" spans="1:12" x14ac:dyDescent="0.35">
      <c r="A19" s="269" t="s">
        <v>70</v>
      </c>
      <c r="I19" s="270">
        <v>27030</v>
      </c>
      <c r="J19">
        <v>0</v>
      </c>
      <c r="K19">
        <v>0</v>
      </c>
      <c r="L19" s="273">
        <v>0</v>
      </c>
    </row>
    <row r="20" spans="1:12" x14ac:dyDescent="0.35">
      <c r="A20" s="269" t="s">
        <v>5</v>
      </c>
      <c r="B20" s="101">
        <v>636970</v>
      </c>
      <c r="C20" s="165">
        <v>188241</v>
      </c>
      <c r="D20" s="271">
        <f>B20-C20</f>
        <v>448729</v>
      </c>
      <c r="I20" s="270">
        <v>27120</v>
      </c>
      <c r="J20">
        <v>0</v>
      </c>
      <c r="K20">
        <v>0</v>
      </c>
      <c r="L20" s="273">
        <v>0</v>
      </c>
    </row>
    <row r="21" spans="1:12" x14ac:dyDescent="0.35">
      <c r="A21" s="269" t="s">
        <v>6</v>
      </c>
      <c r="B21" s="102">
        <v>685821</v>
      </c>
      <c r="C21" s="166">
        <v>202687</v>
      </c>
      <c r="D21" s="271">
        <f t="shared" ref="D21:D49" si="0">B21-C21</f>
        <v>483134</v>
      </c>
      <c r="I21" s="270">
        <v>27211</v>
      </c>
      <c r="J21">
        <v>0</v>
      </c>
      <c r="K21">
        <v>0</v>
      </c>
      <c r="L21" s="273">
        <v>0</v>
      </c>
    </row>
    <row r="22" spans="1:12" x14ac:dyDescent="0.35">
      <c r="A22" s="269" t="s">
        <v>7</v>
      </c>
      <c r="B22" s="103">
        <v>770714</v>
      </c>
      <c r="C22" s="167">
        <v>224111</v>
      </c>
      <c r="D22" s="271">
        <f t="shared" si="0"/>
        <v>546603</v>
      </c>
      <c r="I22" s="270">
        <v>27303</v>
      </c>
      <c r="J22">
        <v>0</v>
      </c>
      <c r="K22">
        <v>0</v>
      </c>
      <c r="L22" s="273">
        <v>0</v>
      </c>
    </row>
    <row r="23" spans="1:12" x14ac:dyDescent="0.35">
      <c r="A23" s="269" t="s">
        <v>8</v>
      </c>
      <c r="B23" s="104">
        <v>916064</v>
      </c>
      <c r="C23" s="168">
        <v>258441</v>
      </c>
      <c r="D23" s="271">
        <f t="shared" si="0"/>
        <v>657623</v>
      </c>
      <c r="I23" s="270">
        <v>27395</v>
      </c>
      <c r="J23">
        <v>0</v>
      </c>
      <c r="K23">
        <v>0</v>
      </c>
      <c r="L23" s="273">
        <v>0</v>
      </c>
    </row>
    <row r="24" spans="1:12" x14ac:dyDescent="0.35">
      <c r="A24" s="269" t="s">
        <v>9</v>
      </c>
      <c r="B24" s="105">
        <v>1008195</v>
      </c>
      <c r="C24" s="169">
        <v>301026</v>
      </c>
      <c r="D24" s="271">
        <f t="shared" si="0"/>
        <v>707169</v>
      </c>
      <c r="I24" s="270">
        <v>27485</v>
      </c>
      <c r="J24">
        <v>0</v>
      </c>
      <c r="K24">
        <v>0</v>
      </c>
      <c r="L24" s="273">
        <v>0</v>
      </c>
    </row>
    <row r="25" spans="1:12" x14ac:dyDescent="0.35">
      <c r="A25" s="269" t="s">
        <v>10</v>
      </c>
      <c r="B25" s="106">
        <v>1036592</v>
      </c>
      <c r="C25" s="170">
        <v>347813</v>
      </c>
      <c r="D25" s="271">
        <f t="shared" si="0"/>
        <v>688779</v>
      </c>
      <c r="I25" s="270">
        <v>27576</v>
      </c>
      <c r="J25">
        <v>0</v>
      </c>
      <c r="K25">
        <v>0</v>
      </c>
      <c r="L25" s="273">
        <v>0</v>
      </c>
    </row>
    <row r="26" spans="1:12" x14ac:dyDescent="0.35">
      <c r="A26" s="269" t="s">
        <v>11</v>
      </c>
      <c r="B26" s="107">
        <v>1091314</v>
      </c>
      <c r="C26" s="171">
        <v>385532</v>
      </c>
      <c r="D26" s="271">
        <f t="shared" si="0"/>
        <v>705782</v>
      </c>
      <c r="I26" s="270">
        <v>27668</v>
      </c>
      <c r="J26">
        <v>0</v>
      </c>
      <c r="K26">
        <v>0</v>
      </c>
      <c r="L26" s="273">
        <v>0</v>
      </c>
    </row>
    <row r="27" spans="1:12" x14ac:dyDescent="0.35">
      <c r="A27" s="269" t="s">
        <v>12</v>
      </c>
      <c r="B27" s="108">
        <v>1112309</v>
      </c>
      <c r="C27" s="172">
        <v>441929</v>
      </c>
      <c r="D27" s="271">
        <f t="shared" si="0"/>
        <v>670380</v>
      </c>
      <c r="I27" s="270">
        <v>27760</v>
      </c>
      <c r="J27">
        <v>0</v>
      </c>
      <c r="K27">
        <v>0</v>
      </c>
      <c r="L27" s="273">
        <v>0</v>
      </c>
    </row>
    <row r="28" spans="1:12" x14ac:dyDescent="0.35">
      <c r="A28" s="269" t="s">
        <v>13</v>
      </c>
      <c r="B28" s="109">
        <v>1267175</v>
      </c>
      <c r="C28" s="173">
        <v>513905</v>
      </c>
      <c r="D28" s="271">
        <f t="shared" si="0"/>
        <v>753270</v>
      </c>
      <c r="I28" s="270">
        <v>27851</v>
      </c>
      <c r="J28">
        <v>0</v>
      </c>
      <c r="K28">
        <v>0</v>
      </c>
      <c r="L28" s="273">
        <v>0</v>
      </c>
    </row>
    <row r="29" spans="1:12" x14ac:dyDescent="0.35">
      <c r="A29" s="269" t="s">
        <v>14</v>
      </c>
      <c r="B29" s="110">
        <v>1396488</v>
      </c>
      <c r="C29" s="174">
        <v>604372</v>
      </c>
      <c r="D29" s="271">
        <f t="shared" si="0"/>
        <v>792116</v>
      </c>
      <c r="I29" s="270">
        <v>27942</v>
      </c>
      <c r="J29">
        <v>0</v>
      </c>
      <c r="K29">
        <v>0</v>
      </c>
      <c r="L29" s="273">
        <v>0</v>
      </c>
    </row>
    <row r="30" spans="1:12" x14ac:dyDescent="0.35">
      <c r="A30" s="269" t="s">
        <v>15</v>
      </c>
      <c r="B30" s="111">
        <v>1595688</v>
      </c>
      <c r="C30" s="175">
        <v>715161</v>
      </c>
      <c r="D30" s="271">
        <f t="shared" si="0"/>
        <v>880527</v>
      </c>
      <c r="I30" s="270">
        <v>28034</v>
      </c>
      <c r="J30">
        <v>0</v>
      </c>
      <c r="K30">
        <v>0</v>
      </c>
      <c r="L30" s="273">
        <v>0</v>
      </c>
    </row>
    <row r="31" spans="1:12" x14ac:dyDescent="0.35">
      <c r="A31" s="269" t="s">
        <v>16</v>
      </c>
      <c r="B31" s="112">
        <v>1858844</v>
      </c>
      <c r="C31" s="176">
        <v>846316</v>
      </c>
      <c r="D31" s="271">
        <f t="shared" si="0"/>
        <v>1012528</v>
      </c>
      <c r="I31" s="270">
        <v>28126</v>
      </c>
      <c r="J31">
        <v>0</v>
      </c>
      <c r="K31">
        <v>0</v>
      </c>
      <c r="L31" s="273">
        <v>0</v>
      </c>
    </row>
    <row r="32" spans="1:12" x14ac:dyDescent="0.35">
      <c r="A32" s="269" t="s">
        <v>17</v>
      </c>
      <c r="B32" s="113">
        <v>1929526</v>
      </c>
      <c r="C32" s="177">
        <v>933916</v>
      </c>
      <c r="D32" s="271">
        <f t="shared" si="0"/>
        <v>995610</v>
      </c>
      <c r="I32" s="270">
        <v>28216</v>
      </c>
      <c r="J32">
        <v>0</v>
      </c>
      <c r="K32">
        <v>0</v>
      </c>
      <c r="L32" s="273">
        <v>0</v>
      </c>
    </row>
    <row r="33" spans="1:12" x14ac:dyDescent="0.35">
      <c r="A33" s="269" t="s">
        <v>18</v>
      </c>
      <c r="B33" s="114">
        <v>1745496</v>
      </c>
      <c r="C33" s="178">
        <v>966378</v>
      </c>
      <c r="D33" s="271">
        <f t="shared" si="0"/>
        <v>779118</v>
      </c>
      <c r="I33" s="270">
        <v>28307</v>
      </c>
      <c r="J33">
        <v>0</v>
      </c>
      <c r="K33">
        <v>0</v>
      </c>
      <c r="L33" s="273">
        <v>0</v>
      </c>
    </row>
    <row r="34" spans="1:12" x14ac:dyDescent="0.35">
      <c r="A34" s="269" t="s">
        <v>19</v>
      </c>
      <c r="B34" s="115">
        <v>1793123</v>
      </c>
      <c r="C34" s="179">
        <v>957033</v>
      </c>
      <c r="D34" s="271">
        <f t="shared" si="0"/>
        <v>836090</v>
      </c>
      <c r="I34" s="270">
        <v>28399</v>
      </c>
      <c r="J34">
        <v>0</v>
      </c>
      <c r="K34">
        <v>0</v>
      </c>
      <c r="L34" s="273">
        <v>0</v>
      </c>
    </row>
    <row r="35" spans="1:12" x14ac:dyDescent="0.35">
      <c r="A35" s="269" t="s">
        <v>20</v>
      </c>
      <c r="B35" s="116">
        <v>1821166</v>
      </c>
      <c r="C35" s="180">
        <v>961462</v>
      </c>
      <c r="D35" s="271">
        <f t="shared" si="0"/>
        <v>859704</v>
      </c>
      <c r="I35" s="270">
        <v>28491</v>
      </c>
      <c r="J35" s="271">
        <f>B3</f>
        <v>0</v>
      </c>
      <c r="K35" s="271">
        <f>C3</f>
        <v>0</v>
      </c>
      <c r="L35" s="273">
        <f>D3</f>
        <v>0</v>
      </c>
    </row>
    <row r="36" spans="1:12" x14ac:dyDescent="0.35">
      <c r="A36" s="269" t="s">
        <v>21</v>
      </c>
      <c r="B36" s="117">
        <v>1847342</v>
      </c>
      <c r="C36" s="181">
        <v>931616</v>
      </c>
      <c r="D36" s="271">
        <f t="shared" si="0"/>
        <v>915726</v>
      </c>
      <c r="I36" s="270">
        <v>28581</v>
      </c>
      <c r="J36" s="272">
        <f t="shared" ref="J36:L36" si="1">J35+(J39-J35)/3</f>
        <v>0</v>
      </c>
      <c r="K36" s="272">
        <f t="shared" si="1"/>
        <v>0</v>
      </c>
      <c r="L36" s="273">
        <f t="shared" si="1"/>
        <v>0</v>
      </c>
    </row>
    <row r="37" spans="1:12" x14ac:dyDescent="0.35">
      <c r="A37" s="269" t="s">
        <v>22</v>
      </c>
      <c r="B37" s="118">
        <v>1883461</v>
      </c>
      <c r="C37" s="182">
        <v>890776</v>
      </c>
      <c r="D37" s="271">
        <f t="shared" si="0"/>
        <v>992685</v>
      </c>
      <c r="I37" s="270">
        <v>28672</v>
      </c>
      <c r="J37" s="272">
        <f t="shared" ref="J37:L37" si="2">J35+(J39-J35)/2</f>
        <v>0</v>
      </c>
      <c r="K37" s="272">
        <f t="shared" si="2"/>
        <v>0</v>
      </c>
      <c r="L37" s="273">
        <f t="shared" si="2"/>
        <v>0</v>
      </c>
    </row>
    <row r="38" spans="1:12" x14ac:dyDescent="0.35">
      <c r="A38" s="269" t="s">
        <v>23</v>
      </c>
      <c r="B38" s="119">
        <v>2040091</v>
      </c>
      <c r="C38" s="183">
        <v>841373</v>
      </c>
      <c r="D38" s="271">
        <f t="shared" si="0"/>
        <v>1198718</v>
      </c>
      <c r="I38" s="270">
        <v>28764</v>
      </c>
      <c r="J38" s="272">
        <f t="shared" ref="J38:L38" si="3">J35+(J39-J35)*2/3</f>
        <v>0</v>
      </c>
      <c r="K38" s="272">
        <f t="shared" si="3"/>
        <v>0</v>
      </c>
      <c r="L38" s="273">
        <f t="shared" si="3"/>
        <v>0</v>
      </c>
    </row>
    <row r="39" spans="1:12" x14ac:dyDescent="0.35">
      <c r="A39" s="269" t="s">
        <v>24</v>
      </c>
      <c r="B39" s="120">
        <v>2153185</v>
      </c>
      <c r="C39" s="184">
        <v>803436</v>
      </c>
      <c r="D39" s="271">
        <f t="shared" si="0"/>
        <v>1349749</v>
      </c>
      <c r="I39" s="270">
        <v>28856</v>
      </c>
      <c r="J39" s="271">
        <f>B4</f>
        <v>0</v>
      </c>
      <c r="K39" s="271">
        <f>C4</f>
        <v>0</v>
      </c>
      <c r="L39" s="273">
        <f>D4</f>
        <v>0</v>
      </c>
    </row>
    <row r="40" spans="1:12" x14ac:dyDescent="0.35">
      <c r="A40" s="269" t="s">
        <v>25</v>
      </c>
      <c r="B40" s="121">
        <v>2343720</v>
      </c>
      <c r="C40" s="185">
        <v>772414</v>
      </c>
      <c r="D40" s="271">
        <f t="shared" si="0"/>
        <v>1571306</v>
      </c>
      <c r="I40" s="270">
        <v>28946</v>
      </c>
      <c r="J40" s="272">
        <f t="shared" ref="J40:L40" si="4">J39+(J43-J39)/3</f>
        <v>0</v>
      </c>
      <c r="K40" s="272">
        <f t="shared" si="4"/>
        <v>0</v>
      </c>
      <c r="L40" s="273">
        <f t="shared" si="4"/>
        <v>0</v>
      </c>
    </row>
    <row r="41" spans="1:12" x14ac:dyDescent="0.35">
      <c r="A41" s="269" t="s">
        <v>26</v>
      </c>
      <c r="B41" s="122">
        <v>2355243</v>
      </c>
      <c r="C41" s="186">
        <v>760633</v>
      </c>
      <c r="D41" s="271">
        <f t="shared" si="0"/>
        <v>1594610</v>
      </c>
      <c r="I41" s="270">
        <v>29037</v>
      </c>
      <c r="J41" s="272">
        <f t="shared" ref="J41:L41" si="5">J39+(J43-J39)/2</f>
        <v>0</v>
      </c>
      <c r="K41" s="272">
        <f t="shared" si="5"/>
        <v>0</v>
      </c>
      <c r="L41" s="273">
        <f t="shared" si="5"/>
        <v>0</v>
      </c>
    </row>
    <row r="42" spans="1:12" x14ac:dyDescent="0.35">
      <c r="A42" s="269" t="s">
        <v>27</v>
      </c>
      <c r="B42" s="123">
        <v>2418334</v>
      </c>
      <c r="C42" s="187">
        <v>757185</v>
      </c>
      <c r="D42" s="271">
        <f t="shared" si="0"/>
        <v>1661149</v>
      </c>
      <c r="I42" s="270">
        <v>29129</v>
      </c>
      <c r="J42" s="272">
        <f t="shared" ref="J42:L42" si="6">J39+(J43-J39)*2/3</f>
        <v>0</v>
      </c>
      <c r="K42" s="272">
        <f t="shared" si="6"/>
        <v>0</v>
      </c>
      <c r="L42" s="273">
        <f t="shared" si="6"/>
        <v>0</v>
      </c>
    </row>
    <row r="43" spans="1:12" x14ac:dyDescent="0.35">
      <c r="A43" s="269" t="s">
        <v>28</v>
      </c>
      <c r="B43" s="124">
        <v>2374045</v>
      </c>
      <c r="C43" s="188">
        <v>757757</v>
      </c>
      <c r="D43" s="271">
        <f t="shared" si="0"/>
        <v>1616288</v>
      </c>
      <c r="I43" s="270">
        <v>29221</v>
      </c>
      <c r="J43" s="271">
        <f>B5</f>
        <v>0</v>
      </c>
      <c r="K43" s="271">
        <f>C5</f>
        <v>0</v>
      </c>
      <c r="L43" s="273">
        <f>D5</f>
        <v>0</v>
      </c>
    </row>
    <row r="44" spans="1:12" x14ac:dyDescent="0.35">
      <c r="A44" s="269" t="s">
        <v>29</v>
      </c>
      <c r="B44" s="125">
        <v>2530530</v>
      </c>
      <c r="C44" s="189">
        <v>757589</v>
      </c>
      <c r="D44" s="271">
        <f t="shared" si="0"/>
        <v>1772941</v>
      </c>
      <c r="I44" s="270">
        <v>29312</v>
      </c>
      <c r="J44" s="272">
        <f t="shared" ref="J44:L44" si="7">J43+(J47-J43)/3</f>
        <v>0</v>
      </c>
      <c r="K44" s="272">
        <f t="shared" si="7"/>
        <v>0</v>
      </c>
      <c r="L44" s="273">
        <f t="shared" si="7"/>
        <v>0</v>
      </c>
    </row>
    <row r="45" spans="1:12" x14ac:dyDescent="0.35">
      <c r="A45" s="269" t="s">
        <v>30</v>
      </c>
      <c r="B45" s="126">
        <v>2641075</v>
      </c>
      <c r="C45" s="190">
        <v>750567</v>
      </c>
      <c r="D45" s="271">
        <f t="shared" si="0"/>
        <v>1890508</v>
      </c>
      <c r="I45" s="270">
        <v>29403</v>
      </c>
      <c r="J45" s="272">
        <f t="shared" ref="J45:L45" si="8">J43+(J47-J43)/2</f>
        <v>0</v>
      </c>
      <c r="K45" s="272">
        <f t="shared" si="8"/>
        <v>0</v>
      </c>
      <c r="L45" s="273">
        <f t="shared" si="8"/>
        <v>0</v>
      </c>
    </row>
    <row r="46" spans="1:12" x14ac:dyDescent="0.35">
      <c r="A46" s="269" t="s">
        <v>31</v>
      </c>
      <c r="B46" s="127">
        <v>2780689</v>
      </c>
      <c r="C46" s="191">
        <v>759847</v>
      </c>
      <c r="D46" s="271">
        <f t="shared" si="0"/>
        <v>2020842</v>
      </c>
      <c r="I46" s="270">
        <v>29495</v>
      </c>
      <c r="J46" s="272">
        <f t="shared" ref="J46:L46" si="9">J43+(J47-J43)*2/3</f>
        <v>0</v>
      </c>
      <c r="K46" s="272">
        <f t="shared" si="9"/>
        <v>0</v>
      </c>
      <c r="L46" s="273">
        <f t="shared" si="9"/>
        <v>0</v>
      </c>
    </row>
    <row r="47" spans="1:12" x14ac:dyDescent="0.35">
      <c r="A47" s="269" t="s">
        <v>32</v>
      </c>
      <c r="B47" s="128">
        <v>2741769</v>
      </c>
      <c r="C47" s="192">
        <v>764515</v>
      </c>
      <c r="D47" s="271">
        <f t="shared" si="0"/>
        <v>1977254</v>
      </c>
      <c r="I47" s="270">
        <v>29587</v>
      </c>
      <c r="J47" s="271">
        <f>B6</f>
        <v>0</v>
      </c>
      <c r="K47" s="271">
        <f>C6</f>
        <v>0</v>
      </c>
      <c r="L47" s="273">
        <f>D6</f>
        <v>0</v>
      </c>
    </row>
    <row r="48" spans="1:12" x14ac:dyDescent="0.35">
      <c r="A48">
        <v>2023</v>
      </c>
      <c r="B48" s="129">
        <v>2937250</v>
      </c>
      <c r="C48" s="193">
        <v>745771</v>
      </c>
      <c r="D48" s="271">
        <f t="shared" si="0"/>
        <v>2191479</v>
      </c>
      <c r="I48" s="270">
        <v>29677</v>
      </c>
      <c r="J48" s="272">
        <f t="shared" ref="J48:L48" si="10">J47+(J51-J47)/3</f>
        <v>0</v>
      </c>
      <c r="K48" s="272">
        <f t="shared" si="10"/>
        <v>0</v>
      </c>
      <c r="L48" s="273">
        <f t="shared" si="10"/>
        <v>0</v>
      </c>
    </row>
    <row r="49" spans="4:12" x14ac:dyDescent="0.35">
      <c r="D49" s="271"/>
      <c r="I49" s="270">
        <v>29768</v>
      </c>
      <c r="J49" s="272">
        <f t="shared" ref="J49:L49" si="11">J47+(J51-J47)/2</f>
        <v>0</v>
      </c>
      <c r="K49" s="272">
        <f t="shared" si="11"/>
        <v>0</v>
      </c>
      <c r="L49" s="273">
        <f t="shared" si="11"/>
        <v>0</v>
      </c>
    </row>
    <row r="50" spans="4:12" x14ac:dyDescent="0.35">
      <c r="I50" s="270">
        <v>29860</v>
      </c>
      <c r="J50" s="272">
        <f t="shared" ref="J50:L50" si="12">J47+(J51-J47)*2/3</f>
        <v>0</v>
      </c>
      <c r="K50" s="272">
        <f t="shared" si="12"/>
        <v>0</v>
      </c>
      <c r="L50" s="273">
        <f t="shared" si="12"/>
        <v>0</v>
      </c>
    </row>
    <row r="51" spans="4:12" x14ac:dyDescent="0.35">
      <c r="I51" s="270">
        <v>29952</v>
      </c>
      <c r="J51" s="271">
        <f>B7</f>
        <v>0</v>
      </c>
      <c r="K51" s="271">
        <f>C7</f>
        <v>0</v>
      </c>
      <c r="L51" s="273">
        <f>D7</f>
        <v>0</v>
      </c>
    </row>
    <row r="52" spans="4:12" x14ac:dyDescent="0.35">
      <c r="I52" s="270">
        <v>30042</v>
      </c>
      <c r="J52" s="272">
        <f t="shared" ref="J52:L52" si="13">J51+(J55-J51)/3</f>
        <v>0</v>
      </c>
      <c r="K52" s="272">
        <f t="shared" si="13"/>
        <v>0</v>
      </c>
      <c r="L52" s="273">
        <f t="shared" si="13"/>
        <v>0</v>
      </c>
    </row>
    <row r="53" spans="4:12" x14ac:dyDescent="0.35">
      <c r="I53" s="270">
        <v>30133</v>
      </c>
      <c r="J53" s="272">
        <f t="shared" ref="J53:L53" si="14">J51+(J55-J51)/2</f>
        <v>0</v>
      </c>
      <c r="K53" s="272">
        <f t="shared" si="14"/>
        <v>0</v>
      </c>
      <c r="L53" s="273">
        <f t="shared" si="14"/>
        <v>0</v>
      </c>
    </row>
    <row r="54" spans="4:12" x14ac:dyDescent="0.35">
      <c r="I54" s="270">
        <v>30225</v>
      </c>
      <c r="J54" s="272">
        <f t="shared" ref="J54:L54" si="15">J51+(J55-J51)*2/3</f>
        <v>0</v>
      </c>
      <c r="K54" s="272">
        <f t="shared" si="15"/>
        <v>0</v>
      </c>
      <c r="L54" s="273">
        <f t="shared" si="15"/>
        <v>0</v>
      </c>
    </row>
    <row r="55" spans="4:12" x14ac:dyDescent="0.35">
      <c r="I55" s="270">
        <v>30317</v>
      </c>
      <c r="J55" s="271">
        <f>B8</f>
        <v>0</v>
      </c>
      <c r="K55" s="271">
        <f>C8</f>
        <v>0</v>
      </c>
      <c r="L55" s="273">
        <f>D8</f>
        <v>0</v>
      </c>
    </row>
    <row r="56" spans="4:12" x14ac:dyDescent="0.35">
      <c r="I56" s="270">
        <v>30407</v>
      </c>
      <c r="J56" s="272">
        <f t="shared" ref="J56:L56" si="16">J55+(J59-J55)/3</f>
        <v>0</v>
      </c>
      <c r="K56" s="272">
        <f t="shared" si="16"/>
        <v>0</v>
      </c>
      <c r="L56" s="273">
        <f t="shared" si="16"/>
        <v>0</v>
      </c>
    </row>
    <row r="57" spans="4:12" x14ac:dyDescent="0.35">
      <c r="I57" s="270">
        <v>30498</v>
      </c>
      <c r="J57" s="272">
        <f t="shared" ref="J57:L57" si="17">J55+(J59-J55)/2</f>
        <v>0</v>
      </c>
      <c r="K57" s="272">
        <f t="shared" si="17"/>
        <v>0</v>
      </c>
      <c r="L57" s="273">
        <f t="shared" si="17"/>
        <v>0</v>
      </c>
    </row>
    <row r="58" spans="4:12" x14ac:dyDescent="0.35">
      <c r="I58" s="270">
        <v>30590</v>
      </c>
      <c r="J58" s="272">
        <f t="shared" ref="J58:L58" si="18">J55+(J59-J55)*2/3</f>
        <v>0</v>
      </c>
      <c r="K58" s="272">
        <f t="shared" si="18"/>
        <v>0</v>
      </c>
      <c r="L58" s="273">
        <f t="shared" si="18"/>
        <v>0</v>
      </c>
    </row>
    <row r="59" spans="4:12" x14ac:dyDescent="0.35">
      <c r="I59" s="270">
        <v>30682</v>
      </c>
      <c r="J59" s="271">
        <f>B9</f>
        <v>0</v>
      </c>
      <c r="K59" s="271">
        <f>C9</f>
        <v>0</v>
      </c>
      <c r="L59" s="273">
        <f>D9</f>
        <v>0</v>
      </c>
    </row>
    <row r="60" spans="4:12" x14ac:dyDescent="0.35">
      <c r="I60" s="270">
        <v>30773</v>
      </c>
      <c r="J60" s="272">
        <f t="shared" ref="J60:L60" si="19">J59+(J63-J59)/3</f>
        <v>0</v>
      </c>
      <c r="K60" s="272">
        <f t="shared" si="19"/>
        <v>0</v>
      </c>
      <c r="L60" s="273">
        <f t="shared" si="19"/>
        <v>0</v>
      </c>
    </row>
    <row r="61" spans="4:12" x14ac:dyDescent="0.35">
      <c r="I61" s="270">
        <v>30864</v>
      </c>
      <c r="J61" s="272">
        <f t="shared" ref="J61:L61" si="20">J59+(J63-J59)/2</f>
        <v>0</v>
      </c>
      <c r="K61" s="272">
        <f t="shared" si="20"/>
        <v>0</v>
      </c>
      <c r="L61" s="273">
        <f t="shared" si="20"/>
        <v>0</v>
      </c>
    </row>
    <row r="62" spans="4:12" x14ac:dyDescent="0.35">
      <c r="I62" s="270">
        <v>30956</v>
      </c>
      <c r="J62" s="272">
        <f t="shared" ref="J62:L62" si="21">J59+(J63-J59)*2/3</f>
        <v>0</v>
      </c>
      <c r="K62" s="272">
        <f t="shared" si="21"/>
        <v>0</v>
      </c>
      <c r="L62" s="273">
        <f t="shared" si="21"/>
        <v>0</v>
      </c>
    </row>
    <row r="63" spans="4:12" x14ac:dyDescent="0.35">
      <c r="I63" s="270">
        <v>31048</v>
      </c>
      <c r="J63" s="271">
        <f>B10</f>
        <v>0</v>
      </c>
      <c r="K63" s="271">
        <f>C10</f>
        <v>0</v>
      </c>
      <c r="L63" s="273">
        <f>D10</f>
        <v>0</v>
      </c>
    </row>
    <row r="64" spans="4:12" x14ac:dyDescent="0.35">
      <c r="I64" s="270">
        <v>31138</v>
      </c>
      <c r="J64" s="272">
        <f t="shared" ref="J64:L64" si="22">J63+(J67-J63)/3</f>
        <v>0</v>
      </c>
      <c r="K64" s="272">
        <f t="shared" si="22"/>
        <v>0</v>
      </c>
      <c r="L64" s="273">
        <f t="shared" si="22"/>
        <v>0</v>
      </c>
    </row>
    <row r="65" spans="9:12" x14ac:dyDescent="0.35">
      <c r="I65" s="270">
        <v>31229</v>
      </c>
      <c r="J65" s="272">
        <f t="shared" ref="J65:L65" si="23">J63+(J67-J63)/2</f>
        <v>0</v>
      </c>
      <c r="K65" s="272">
        <f t="shared" si="23"/>
        <v>0</v>
      </c>
      <c r="L65" s="273">
        <f t="shared" si="23"/>
        <v>0</v>
      </c>
    </row>
    <row r="66" spans="9:12" x14ac:dyDescent="0.35">
      <c r="I66" s="270">
        <v>31321</v>
      </c>
      <c r="J66" s="272">
        <f t="shared" ref="J66:L66" si="24">J63+(J67-J63)*2/3</f>
        <v>0</v>
      </c>
      <c r="K66" s="272">
        <f t="shared" si="24"/>
        <v>0</v>
      </c>
      <c r="L66" s="273">
        <f t="shared" si="24"/>
        <v>0</v>
      </c>
    </row>
    <row r="67" spans="9:12" x14ac:dyDescent="0.35">
      <c r="I67" s="270">
        <v>31413</v>
      </c>
      <c r="J67" s="271">
        <f>B11</f>
        <v>0</v>
      </c>
      <c r="K67" s="271">
        <f>C11</f>
        <v>0</v>
      </c>
      <c r="L67" s="273">
        <f>D11</f>
        <v>0</v>
      </c>
    </row>
    <row r="68" spans="9:12" x14ac:dyDescent="0.35">
      <c r="I68" s="270">
        <v>31503</v>
      </c>
      <c r="J68" s="272">
        <f t="shared" ref="J68:L68" si="25">J67+(J71-J67)/3</f>
        <v>0</v>
      </c>
      <c r="K68" s="272">
        <f t="shared" si="25"/>
        <v>0</v>
      </c>
      <c r="L68" s="273">
        <f t="shared" si="25"/>
        <v>0</v>
      </c>
    </row>
    <row r="69" spans="9:12" x14ac:dyDescent="0.35">
      <c r="I69" s="270">
        <v>31594</v>
      </c>
      <c r="J69" s="272">
        <f t="shared" ref="J69:L69" si="26">J67+(J71-J67)/2</f>
        <v>0</v>
      </c>
      <c r="K69" s="272">
        <f t="shared" si="26"/>
        <v>0</v>
      </c>
      <c r="L69" s="273">
        <f t="shared" si="26"/>
        <v>0</v>
      </c>
    </row>
    <row r="70" spans="9:12" x14ac:dyDescent="0.35">
      <c r="I70" s="270">
        <v>31686</v>
      </c>
      <c r="J70" s="272">
        <f t="shared" ref="J70:L70" si="27">J67+(J71-J67)*2/3</f>
        <v>0</v>
      </c>
      <c r="K70" s="272">
        <f t="shared" si="27"/>
        <v>0</v>
      </c>
      <c r="L70" s="273">
        <f t="shared" si="27"/>
        <v>0</v>
      </c>
    </row>
    <row r="71" spans="9:12" x14ac:dyDescent="0.35">
      <c r="I71" s="270">
        <v>31778</v>
      </c>
      <c r="J71" s="271">
        <f>B12</f>
        <v>0</v>
      </c>
      <c r="K71" s="271">
        <f>C12</f>
        <v>0</v>
      </c>
      <c r="L71" s="273">
        <f>D12</f>
        <v>0</v>
      </c>
    </row>
    <row r="72" spans="9:12" x14ac:dyDescent="0.35">
      <c r="I72" s="270">
        <v>31868</v>
      </c>
      <c r="J72" s="272">
        <f t="shared" ref="J72:L72" si="28">J71+(J75-J71)/3</f>
        <v>0</v>
      </c>
      <c r="K72" s="272">
        <f t="shared" si="28"/>
        <v>0</v>
      </c>
      <c r="L72" s="273">
        <f t="shared" si="28"/>
        <v>0</v>
      </c>
    </row>
    <row r="73" spans="9:12" x14ac:dyDescent="0.35">
      <c r="I73" s="270">
        <v>31959</v>
      </c>
      <c r="J73" s="272">
        <f t="shared" ref="J73:L73" si="29">J71+(J75-J71)/2</f>
        <v>0</v>
      </c>
      <c r="K73" s="272">
        <f t="shared" si="29"/>
        <v>0</v>
      </c>
      <c r="L73" s="273">
        <f t="shared" si="29"/>
        <v>0</v>
      </c>
    </row>
    <row r="74" spans="9:12" x14ac:dyDescent="0.35">
      <c r="I74" s="270">
        <v>32051</v>
      </c>
      <c r="J74" s="272">
        <f t="shared" ref="J74:L74" si="30">J71+(J75-J71)*2/3</f>
        <v>0</v>
      </c>
      <c r="K74" s="272">
        <f t="shared" si="30"/>
        <v>0</v>
      </c>
      <c r="L74" s="273">
        <f t="shared" si="30"/>
        <v>0</v>
      </c>
    </row>
    <row r="75" spans="9:12" x14ac:dyDescent="0.35">
      <c r="I75" s="270">
        <v>32143</v>
      </c>
      <c r="J75" s="271">
        <f>B13</f>
        <v>0</v>
      </c>
      <c r="K75" s="271">
        <f>C13</f>
        <v>0</v>
      </c>
      <c r="L75" s="273">
        <f>D13</f>
        <v>0</v>
      </c>
    </row>
    <row r="76" spans="9:12" x14ac:dyDescent="0.35">
      <c r="I76" s="270">
        <v>32234</v>
      </c>
      <c r="J76" s="272">
        <f t="shared" ref="J76:L76" si="31">J75+(J79-J75)/3</f>
        <v>0</v>
      </c>
      <c r="K76" s="272">
        <f t="shared" si="31"/>
        <v>0</v>
      </c>
      <c r="L76" s="273">
        <f t="shared" si="31"/>
        <v>0</v>
      </c>
    </row>
    <row r="77" spans="9:12" x14ac:dyDescent="0.35">
      <c r="I77" s="270">
        <v>32325</v>
      </c>
      <c r="J77" s="272">
        <f t="shared" ref="J77:L77" si="32">J75+(J79-J75)/2</f>
        <v>0</v>
      </c>
      <c r="K77" s="272">
        <f t="shared" si="32"/>
        <v>0</v>
      </c>
      <c r="L77" s="273">
        <f t="shared" si="32"/>
        <v>0</v>
      </c>
    </row>
    <row r="78" spans="9:12" x14ac:dyDescent="0.35">
      <c r="I78" s="270">
        <v>32417</v>
      </c>
      <c r="J78" s="272">
        <f t="shared" ref="J78:L78" si="33">J75+(J79-J75)*2/3</f>
        <v>0</v>
      </c>
      <c r="K78" s="272">
        <f t="shared" si="33"/>
        <v>0</v>
      </c>
      <c r="L78" s="273">
        <f t="shared" si="33"/>
        <v>0</v>
      </c>
    </row>
    <row r="79" spans="9:12" x14ac:dyDescent="0.35">
      <c r="I79" s="270">
        <v>32509</v>
      </c>
      <c r="J79" s="271">
        <f>B14</f>
        <v>0</v>
      </c>
      <c r="K79" s="271">
        <f>C14</f>
        <v>0</v>
      </c>
      <c r="L79" s="273">
        <f>D14</f>
        <v>0</v>
      </c>
    </row>
    <row r="80" spans="9:12" x14ac:dyDescent="0.35">
      <c r="I80" s="270">
        <v>32599</v>
      </c>
      <c r="J80" s="272">
        <f t="shared" ref="J80:L80" si="34">J79+(J83-J79)/3</f>
        <v>0</v>
      </c>
      <c r="K80" s="272">
        <f t="shared" si="34"/>
        <v>0</v>
      </c>
      <c r="L80" s="273">
        <f t="shared" si="34"/>
        <v>0</v>
      </c>
    </row>
    <row r="81" spans="9:12" x14ac:dyDescent="0.35">
      <c r="I81" s="270">
        <v>32690</v>
      </c>
      <c r="J81" s="272">
        <f t="shared" ref="J81:L81" si="35">J79+(J83-J79)/2</f>
        <v>0</v>
      </c>
      <c r="K81" s="272">
        <f t="shared" si="35"/>
        <v>0</v>
      </c>
      <c r="L81" s="273">
        <f t="shared" si="35"/>
        <v>0</v>
      </c>
    </row>
    <row r="82" spans="9:12" x14ac:dyDescent="0.35">
      <c r="I82" s="270">
        <v>32782</v>
      </c>
      <c r="J82" s="272">
        <f t="shared" ref="J82:L82" si="36">J79+(J83-J79)*2/3</f>
        <v>0</v>
      </c>
      <c r="K82" s="272">
        <f t="shared" si="36"/>
        <v>0</v>
      </c>
      <c r="L82" s="273">
        <f t="shared" si="36"/>
        <v>0</v>
      </c>
    </row>
    <row r="83" spans="9:12" x14ac:dyDescent="0.35">
      <c r="I83" s="270">
        <v>32874</v>
      </c>
      <c r="J83" s="271">
        <f>B15</f>
        <v>0</v>
      </c>
      <c r="K83" s="271">
        <f>C15</f>
        <v>0</v>
      </c>
      <c r="L83" s="273">
        <f>D15</f>
        <v>0</v>
      </c>
    </row>
    <row r="84" spans="9:12" x14ac:dyDescent="0.35">
      <c r="I84" s="270">
        <v>32964</v>
      </c>
      <c r="J84" s="272">
        <f t="shared" ref="J84:L84" si="37">J83+(J87-J83)/3</f>
        <v>0</v>
      </c>
      <c r="K84" s="272">
        <f t="shared" si="37"/>
        <v>0</v>
      </c>
      <c r="L84" s="273">
        <f t="shared" si="37"/>
        <v>0</v>
      </c>
    </row>
    <row r="85" spans="9:12" x14ac:dyDescent="0.35">
      <c r="I85" s="270">
        <v>33055</v>
      </c>
      <c r="J85" s="272">
        <f t="shared" ref="J85:L85" si="38">J83+(J87-J83)/2</f>
        <v>0</v>
      </c>
      <c r="K85" s="272">
        <f t="shared" si="38"/>
        <v>0</v>
      </c>
      <c r="L85" s="273">
        <f t="shared" si="38"/>
        <v>0</v>
      </c>
    </row>
    <row r="86" spans="9:12" x14ac:dyDescent="0.35">
      <c r="I86" s="270">
        <v>33147</v>
      </c>
      <c r="J86" s="272">
        <f t="shared" ref="J86:L86" si="39">J83+(J87-J83)*2/3</f>
        <v>0</v>
      </c>
      <c r="K86" s="272">
        <f t="shared" si="39"/>
        <v>0</v>
      </c>
      <c r="L86" s="273">
        <f t="shared" si="39"/>
        <v>0</v>
      </c>
    </row>
    <row r="87" spans="9:12" x14ac:dyDescent="0.35">
      <c r="I87" s="270">
        <v>33239</v>
      </c>
      <c r="J87" s="271">
        <f>B16</f>
        <v>0</v>
      </c>
      <c r="K87" s="271">
        <f>C16</f>
        <v>0</v>
      </c>
      <c r="L87" s="273">
        <f>D16</f>
        <v>0</v>
      </c>
    </row>
    <row r="88" spans="9:12" x14ac:dyDescent="0.35">
      <c r="I88" s="270">
        <v>33329</v>
      </c>
      <c r="J88" s="272">
        <f t="shared" ref="J88:L88" si="40">J87+(J91-J87)/3</f>
        <v>0</v>
      </c>
      <c r="K88" s="272">
        <f t="shared" si="40"/>
        <v>0</v>
      </c>
      <c r="L88" s="273">
        <f t="shared" si="40"/>
        <v>0</v>
      </c>
    </row>
    <row r="89" spans="9:12" x14ac:dyDescent="0.35">
      <c r="I89" s="270">
        <v>33420</v>
      </c>
      <c r="J89" s="272">
        <f t="shared" ref="J89:L89" si="41">J87+(J91-J87)/2</f>
        <v>0</v>
      </c>
      <c r="K89" s="272">
        <f t="shared" si="41"/>
        <v>0</v>
      </c>
      <c r="L89" s="273">
        <f t="shared" si="41"/>
        <v>0</v>
      </c>
    </row>
    <row r="90" spans="9:12" x14ac:dyDescent="0.35">
      <c r="I90" s="270">
        <v>33512</v>
      </c>
      <c r="J90" s="272">
        <f t="shared" ref="J90:L90" si="42">J87+(J91-J87)*2/3</f>
        <v>0</v>
      </c>
      <c r="K90" s="272">
        <f t="shared" si="42"/>
        <v>0</v>
      </c>
      <c r="L90" s="273">
        <f t="shared" si="42"/>
        <v>0</v>
      </c>
    </row>
    <row r="91" spans="9:12" x14ac:dyDescent="0.35">
      <c r="I91" s="270">
        <v>33604</v>
      </c>
      <c r="J91" s="271">
        <f>B17</f>
        <v>0</v>
      </c>
      <c r="K91" s="271">
        <f>C17</f>
        <v>0</v>
      </c>
      <c r="L91" s="273">
        <f>D17</f>
        <v>0</v>
      </c>
    </row>
    <row r="92" spans="9:12" x14ac:dyDescent="0.35">
      <c r="I92" s="270">
        <v>33695</v>
      </c>
      <c r="J92" s="272">
        <f t="shared" ref="J92:L92" si="43">J91+(J95-J91)/3</f>
        <v>0</v>
      </c>
      <c r="K92" s="272">
        <f t="shared" si="43"/>
        <v>0</v>
      </c>
      <c r="L92" s="273">
        <f t="shared" si="43"/>
        <v>0</v>
      </c>
    </row>
    <row r="93" spans="9:12" x14ac:dyDescent="0.35">
      <c r="I93" s="270">
        <v>33786</v>
      </c>
      <c r="J93" s="272">
        <f t="shared" ref="J93:L93" si="44">J91+(J95-J91)/2</f>
        <v>0</v>
      </c>
      <c r="K93" s="272">
        <f t="shared" si="44"/>
        <v>0</v>
      </c>
      <c r="L93" s="273">
        <f t="shared" si="44"/>
        <v>0</v>
      </c>
    </row>
    <row r="94" spans="9:12" x14ac:dyDescent="0.35">
      <c r="I94" s="270">
        <v>33878</v>
      </c>
      <c r="J94" s="272">
        <f t="shared" ref="J94:L94" si="45">J91+(J95-J91)*2/3</f>
        <v>0</v>
      </c>
      <c r="K94" s="272">
        <f t="shared" si="45"/>
        <v>0</v>
      </c>
      <c r="L94" s="273">
        <f t="shared" si="45"/>
        <v>0</v>
      </c>
    </row>
    <row r="95" spans="9:12" x14ac:dyDescent="0.35">
      <c r="I95" s="270">
        <v>33970</v>
      </c>
      <c r="J95" s="271">
        <f>B18</f>
        <v>0</v>
      </c>
      <c r="K95" s="271">
        <f>C18</f>
        <v>0</v>
      </c>
      <c r="L95" s="273">
        <f>D18</f>
        <v>0</v>
      </c>
    </row>
    <row r="96" spans="9:12" x14ac:dyDescent="0.35">
      <c r="I96" s="270">
        <v>34060</v>
      </c>
      <c r="J96" s="272">
        <f t="shared" ref="J96:L96" si="46">J95+(J99-J95)/3</f>
        <v>0</v>
      </c>
      <c r="K96" s="272">
        <f t="shared" si="46"/>
        <v>0</v>
      </c>
      <c r="L96" s="273">
        <f t="shared" si="46"/>
        <v>0</v>
      </c>
    </row>
    <row r="97" spans="9:12" x14ac:dyDescent="0.35">
      <c r="I97" s="270">
        <v>34151</v>
      </c>
      <c r="J97" s="272">
        <f t="shared" ref="J97:L97" si="47">J95+(J99-J95)/2</f>
        <v>0</v>
      </c>
      <c r="K97" s="272">
        <f t="shared" si="47"/>
        <v>0</v>
      </c>
      <c r="L97" s="273">
        <f t="shared" si="47"/>
        <v>0</v>
      </c>
    </row>
    <row r="98" spans="9:12" x14ac:dyDescent="0.35">
      <c r="I98" s="270">
        <v>34243</v>
      </c>
      <c r="J98" s="272">
        <f t="shared" ref="J98:L98" si="48">J95+(J99-J95)*2/3</f>
        <v>0</v>
      </c>
      <c r="K98" s="272">
        <f t="shared" si="48"/>
        <v>0</v>
      </c>
      <c r="L98" s="273">
        <f t="shared" si="48"/>
        <v>0</v>
      </c>
    </row>
    <row r="99" spans="9:12" x14ac:dyDescent="0.35">
      <c r="I99" s="270">
        <v>34335</v>
      </c>
      <c r="J99" s="271">
        <f>B19</f>
        <v>0</v>
      </c>
      <c r="K99" s="271">
        <f>C19</f>
        <v>0</v>
      </c>
      <c r="L99" s="273">
        <f>D19</f>
        <v>0</v>
      </c>
    </row>
    <row r="100" spans="9:12" x14ac:dyDescent="0.35">
      <c r="I100" s="270">
        <v>34425</v>
      </c>
      <c r="J100" s="272">
        <v>0</v>
      </c>
      <c r="K100" s="272">
        <v>0</v>
      </c>
      <c r="L100" s="273">
        <v>0</v>
      </c>
    </row>
    <row r="101" spans="9:12" x14ac:dyDescent="0.35">
      <c r="I101" s="270">
        <v>34516</v>
      </c>
      <c r="J101" s="272">
        <v>0</v>
      </c>
      <c r="K101" s="272">
        <v>0</v>
      </c>
      <c r="L101" s="273">
        <v>0</v>
      </c>
    </row>
    <row r="102" spans="9:12" x14ac:dyDescent="0.35">
      <c r="I102" s="270">
        <v>34608</v>
      </c>
      <c r="J102" s="272">
        <v>0</v>
      </c>
      <c r="K102" s="272">
        <v>0</v>
      </c>
      <c r="L102" s="273">
        <v>0</v>
      </c>
    </row>
    <row r="103" spans="9:12" x14ac:dyDescent="0.35">
      <c r="I103" s="270">
        <v>34700</v>
      </c>
      <c r="J103" s="271">
        <f>B20</f>
        <v>636970</v>
      </c>
      <c r="K103" s="271">
        <f>C20</f>
        <v>188241</v>
      </c>
      <c r="L103" s="273">
        <f>D20</f>
        <v>448729</v>
      </c>
    </row>
    <row r="104" spans="9:12" x14ac:dyDescent="0.35">
      <c r="I104" s="270">
        <v>34790</v>
      </c>
      <c r="J104" s="272">
        <f t="shared" ref="J104:L104" si="49">J103+(J107-J103)/3</f>
        <v>653253.66666666663</v>
      </c>
      <c r="K104" s="272">
        <f t="shared" si="49"/>
        <v>193056.33333333334</v>
      </c>
      <c r="L104" s="273">
        <f t="shared" si="49"/>
        <v>460197.33333333331</v>
      </c>
    </row>
    <row r="105" spans="9:12" x14ac:dyDescent="0.35">
      <c r="I105" s="270">
        <v>34881</v>
      </c>
      <c r="J105" s="272">
        <f t="shared" ref="J105:L105" si="50">J103+(J107-J103)/2</f>
        <v>661395.5</v>
      </c>
      <c r="K105" s="272">
        <f t="shared" si="50"/>
        <v>195464</v>
      </c>
      <c r="L105" s="273">
        <f t="shared" si="50"/>
        <v>465931.5</v>
      </c>
    </row>
    <row r="106" spans="9:12" x14ac:dyDescent="0.35">
      <c r="I106" s="270">
        <v>34973</v>
      </c>
      <c r="J106" s="272">
        <f t="shared" ref="J106:L106" si="51">J103+(J107-J103)*2/3</f>
        <v>669537.33333333337</v>
      </c>
      <c r="K106" s="272">
        <f t="shared" si="51"/>
        <v>197871.66666666666</v>
      </c>
      <c r="L106" s="273">
        <f t="shared" si="51"/>
        <v>471665.66666666669</v>
      </c>
    </row>
    <row r="107" spans="9:12" x14ac:dyDescent="0.35">
      <c r="I107" s="270">
        <v>35065</v>
      </c>
      <c r="J107" s="271">
        <f>B21</f>
        <v>685821</v>
      </c>
      <c r="K107" s="271">
        <f>C21</f>
        <v>202687</v>
      </c>
      <c r="L107" s="273">
        <f>D21</f>
        <v>483134</v>
      </c>
    </row>
    <row r="108" spans="9:12" x14ac:dyDescent="0.35">
      <c r="I108" s="270">
        <v>35156</v>
      </c>
      <c r="J108" s="272">
        <f t="shared" ref="J108:L108" si="52">J107+(J111-J107)/3</f>
        <v>714118.66666666663</v>
      </c>
      <c r="K108" s="272">
        <f t="shared" si="52"/>
        <v>209828.33333333334</v>
      </c>
      <c r="L108" s="273">
        <f t="shared" si="52"/>
        <v>504290.33333333331</v>
      </c>
    </row>
    <row r="109" spans="9:12" x14ac:dyDescent="0.35">
      <c r="I109" s="270">
        <v>35247</v>
      </c>
      <c r="J109" s="272">
        <f t="shared" ref="J109:L109" si="53">J107+(J111-J107)/2</f>
        <v>728267.5</v>
      </c>
      <c r="K109" s="272">
        <f t="shared" si="53"/>
        <v>213399</v>
      </c>
      <c r="L109" s="273">
        <f t="shared" si="53"/>
        <v>514868.5</v>
      </c>
    </row>
    <row r="110" spans="9:12" x14ac:dyDescent="0.35">
      <c r="I110" s="270">
        <v>35339</v>
      </c>
      <c r="J110" s="272">
        <f t="shared" ref="J110:L110" si="54">J107+(J111-J107)*2/3</f>
        <v>742416.33333333337</v>
      </c>
      <c r="K110" s="272">
        <f t="shared" si="54"/>
        <v>216969.66666666666</v>
      </c>
      <c r="L110" s="273">
        <f t="shared" si="54"/>
        <v>525446.66666666663</v>
      </c>
    </row>
    <row r="111" spans="9:12" x14ac:dyDescent="0.35">
      <c r="I111" s="270">
        <v>35431</v>
      </c>
      <c r="J111" s="271">
        <f>B22</f>
        <v>770714</v>
      </c>
      <c r="K111" s="271">
        <f>C22</f>
        <v>224111</v>
      </c>
      <c r="L111" s="273">
        <f>D22</f>
        <v>546603</v>
      </c>
    </row>
    <row r="112" spans="9:12" x14ac:dyDescent="0.35">
      <c r="I112" s="270">
        <v>35521</v>
      </c>
      <c r="J112" s="272">
        <f t="shared" ref="J112:L112" si="55">J111+(J115-J111)/3</f>
        <v>819164</v>
      </c>
      <c r="K112" s="272">
        <f t="shared" si="55"/>
        <v>235554.33333333334</v>
      </c>
      <c r="L112" s="273">
        <f t="shared" si="55"/>
        <v>583609.66666666663</v>
      </c>
    </row>
    <row r="113" spans="9:12" x14ac:dyDescent="0.35">
      <c r="I113" s="270">
        <v>35612</v>
      </c>
      <c r="J113" s="272">
        <f t="shared" ref="J113:L113" si="56">J111+(J115-J111)/2</f>
        <v>843389</v>
      </c>
      <c r="K113" s="272">
        <f t="shared" si="56"/>
        <v>241276</v>
      </c>
      <c r="L113" s="273">
        <f t="shared" si="56"/>
        <v>602113</v>
      </c>
    </row>
    <row r="114" spans="9:12" x14ac:dyDescent="0.35">
      <c r="I114" s="270">
        <v>35704</v>
      </c>
      <c r="J114" s="272">
        <f t="shared" ref="J114:L114" si="57">J111+(J115-J111)*2/3</f>
        <v>867614</v>
      </c>
      <c r="K114" s="272">
        <f t="shared" si="57"/>
        <v>246997.66666666666</v>
      </c>
      <c r="L114" s="273">
        <f t="shared" si="57"/>
        <v>620616.33333333337</v>
      </c>
    </row>
    <row r="115" spans="9:12" x14ac:dyDescent="0.35">
      <c r="I115" s="270">
        <v>35796</v>
      </c>
      <c r="J115" s="271">
        <f>B23</f>
        <v>916064</v>
      </c>
      <c r="K115" s="271">
        <f>C23</f>
        <v>258441</v>
      </c>
      <c r="L115" s="273">
        <f>D23</f>
        <v>657623</v>
      </c>
    </row>
    <row r="116" spans="9:12" x14ac:dyDescent="0.35">
      <c r="I116" s="270">
        <v>35886</v>
      </c>
      <c r="J116" s="272">
        <f t="shared" ref="J116:L116" si="58">J115+(J119-J115)/3</f>
        <v>946774.33333333337</v>
      </c>
      <c r="K116" s="272">
        <f t="shared" si="58"/>
        <v>272636</v>
      </c>
      <c r="L116" s="273">
        <f t="shared" si="58"/>
        <v>674138.33333333337</v>
      </c>
    </row>
    <row r="117" spans="9:12" x14ac:dyDescent="0.35">
      <c r="I117" s="270">
        <v>35977</v>
      </c>
      <c r="J117" s="272">
        <f t="shared" ref="J117:L117" si="59">J115+(J119-J115)/2</f>
        <v>962129.5</v>
      </c>
      <c r="K117" s="272">
        <f t="shared" si="59"/>
        <v>279733.5</v>
      </c>
      <c r="L117" s="273">
        <f t="shared" si="59"/>
        <v>682396</v>
      </c>
    </row>
    <row r="118" spans="9:12" x14ac:dyDescent="0.35">
      <c r="I118" s="270">
        <v>36069</v>
      </c>
      <c r="J118" s="272">
        <f t="shared" ref="J118:L118" si="60">J115+(J119-J115)*2/3</f>
        <v>977484.66666666663</v>
      </c>
      <c r="K118" s="272">
        <f t="shared" si="60"/>
        <v>286831</v>
      </c>
      <c r="L118" s="273">
        <f t="shared" si="60"/>
        <v>690653.66666666663</v>
      </c>
    </row>
    <row r="119" spans="9:12" x14ac:dyDescent="0.35">
      <c r="I119" s="270">
        <v>36161</v>
      </c>
      <c r="J119" s="271">
        <f>B24</f>
        <v>1008195</v>
      </c>
      <c r="K119" s="271">
        <f>C24</f>
        <v>301026</v>
      </c>
      <c r="L119" s="273">
        <f>D24</f>
        <v>707169</v>
      </c>
    </row>
    <row r="120" spans="9:12" x14ac:dyDescent="0.35">
      <c r="I120" s="270">
        <v>36251</v>
      </c>
      <c r="J120" s="272">
        <f t="shared" ref="J120:L120" si="61">J119+(J123-J119)/3</f>
        <v>1017660.6666666666</v>
      </c>
      <c r="K120" s="272">
        <f t="shared" si="61"/>
        <v>316621.66666666669</v>
      </c>
      <c r="L120" s="273">
        <f t="shared" si="61"/>
        <v>701039</v>
      </c>
    </row>
    <row r="121" spans="9:12" x14ac:dyDescent="0.35">
      <c r="I121" s="270">
        <v>36342</v>
      </c>
      <c r="J121" s="272">
        <f t="shared" ref="J121:L121" si="62">J119+(J123-J119)/2</f>
        <v>1022393.5</v>
      </c>
      <c r="K121" s="272">
        <f t="shared" si="62"/>
        <v>324419.5</v>
      </c>
      <c r="L121" s="273">
        <f t="shared" si="62"/>
        <v>697974</v>
      </c>
    </row>
    <row r="122" spans="9:12" x14ac:dyDescent="0.35">
      <c r="I122" s="270">
        <v>36434</v>
      </c>
      <c r="J122" s="272">
        <f t="shared" ref="J122:L122" si="63">J119+(J123-J119)*2/3</f>
        <v>1027126.3333333334</v>
      </c>
      <c r="K122" s="272">
        <f t="shared" si="63"/>
        <v>332217.33333333331</v>
      </c>
      <c r="L122" s="273">
        <f t="shared" si="63"/>
        <v>694909</v>
      </c>
    </row>
    <row r="123" spans="9:12" x14ac:dyDescent="0.35">
      <c r="I123" s="270">
        <v>36526</v>
      </c>
      <c r="J123" s="271">
        <f>B25</f>
        <v>1036592</v>
      </c>
      <c r="K123" s="271">
        <f>C25</f>
        <v>347813</v>
      </c>
      <c r="L123" s="273">
        <f>D25</f>
        <v>688779</v>
      </c>
    </row>
    <row r="124" spans="9:12" x14ac:dyDescent="0.35">
      <c r="I124" s="270">
        <v>36617</v>
      </c>
      <c r="J124" s="272">
        <f t="shared" ref="J124:L124" si="64">J123+(J127-J123)/3</f>
        <v>1054832.6666666667</v>
      </c>
      <c r="K124" s="272">
        <f t="shared" si="64"/>
        <v>360386</v>
      </c>
      <c r="L124" s="273">
        <f t="shared" si="64"/>
        <v>694446.66666666663</v>
      </c>
    </row>
    <row r="125" spans="9:12" x14ac:dyDescent="0.35">
      <c r="I125" s="270">
        <v>36708</v>
      </c>
      <c r="J125" s="272">
        <f t="shared" ref="J125:L125" si="65">J123+(J127-J123)/2</f>
        <v>1063953</v>
      </c>
      <c r="K125" s="272">
        <f t="shared" si="65"/>
        <v>366672.5</v>
      </c>
      <c r="L125" s="273">
        <f t="shared" si="65"/>
        <v>697280.5</v>
      </c>
    </row>
    <row r="126" spans="9:12" x14ac:dyDescent="0.35">
      <c r="I126" s="270">
        <v>36800</v>
      </c>
      <c r="J126" s="272">
        <f t="shared" ref="J126:L126" si="66">J123+(J127-J123)*2/3</f>
        <v>1073073.3333333333</v>
      </c>
      <c r="K126" s="272">
        <f t="shared" si="66"/>
        <v>372959</v>
      </c>
      <c r="L126" s="273">
        <f t="shared" si="66"/>
        <v>700114.33333333337</v>
      </c>
    </row>
    <row r="127" spans="9:12" x14ac:dyDescent="0.35">
      <c r="I127" s="270">
        <v>36892</v>
      </c>
      <c r="J127" s="271">
        <f>B26</f>
        <v>1091314</v>
      </c>
      <c r="K127" s="271">
        <f>C26</f>
        <v>385532</v>
      </c>
      <c r="L127" s="273">
        <f>D26</f>
        <v>705782</v>
      </c>
    </row>
    <row r="128" spans="9:12" x14ac:dyDescent="0.35">
      <c r="I128" s="270">
        <v>36982</v>
      </c>
      <c r="J128" s="272">
        <f t="shared" ref="J128:L128" si="67">J127+(J131-J127)/3</f>
        <v>1098312.3333333333</v>
      </c>
      <c r="K128" s="272">
        <f t="shared" si="67"/>
        <v>404331</v>
      </c>
      <c r="L128" s="273">
        <f t="shared" si="67"/>
        <v>693981.33333333337</v>
      </c>
    </row>
    <row r="129" spans="9:12" x14ac:dyDescent="0.35">
      <c r="I129" s="270">
        <v>37073</v>
      </c>
      <c r="J129" s="272">
        <f t="shared" ref="J129:L129" si="68">J127+(J131-J127)/2</f>
        <v>1101811.5</v>
      </c>
      <c r="K129" s="272">
        <f t="shared" si="68"/>
        <v>413730.5</v>
      </c>
      <c r="L129" s="273">
        <f t="shared" si="68"/>
        <v>688081</v>
      </c>
    </row>
    <row r="130" spans="9:12" x14ac:dyDescent="0.35">
      <c r="I130" s="270">
        <v>37165</v>
      </c>
      <c r="J130" s="272">
        <f t="shared" ref="J130:L130" si="69">J127+(J131-J127)*2/3</f>
        <v>1105310.6666666667</v>
      </c>
      <c r="K130" s="272">
        <f t="shared" si="69"/>
        <v>423130</v>
      </c>
      <c r="L130" s="273">
        <f t="shared" si="69"/>
        <v>682180.66666666663</v>
      </c>
    </row>
    <row r="131" spans="9:12" x14ac:dyDescent="0.35">
      <c r="I131" s="270">
        <v>37257</v>
      </c>
      <c r="J131" s="271">
        <f>B27</f>
        <v>1112309</v>
      </c>
      <c r="K131" s="271">
        <f>C27</f>
        <v>441929</v>
      </c>
      <c r="L131" s="273">
        <f>D27</f>
        <v>670380</v>
      </c>
    </row>
    <row r="132" spans="9:12" x14ac:dyDescent="0.35">
      <c r="I132" s="270">
        <v>37347</v>
      </c>
      <c r="J132" s="272">
        <f t="shared" ref="J132:L132" si="70">J131+(J135-J131)/3</f>
        <v>1163931</v>
      </c>
      <c r="K132" s="272">
        <f t="shared" si="70"/>
        <v>465921</v>
      </c>
      <c r="L132" s="273">
        <f t="shared" si="70"/>
        <v>698010</v>
      </c>
    </row>
    <row r="133" spans="9:12" x14ac:dyDescent="0.35">
      <c r="I133" s="270">
        <v>37438</v>
      </c>
      <c r="J133" s="272">
        <f t="shared" ref="J133:L133" si="71">J131+(J135-J131)/2</f>
        <v>1189742</v>
      </c>
      <c r="K133" s="272">
        <f t="shared" si="71"/>
        <v>477917</v>
      </c>
      <c r="L133" s="273">
        <f t="shared" si="71"/>
        <v>711825</v>
      </c>
    </row>
    <row r="134" spans="9:12" x14ac:dyDescent="0.35">
      <c r="I134" s="270">
        <v>37530</v>
      </c>
      <c r="J134" s="272">
        <f t="shared" ref="J134:L134" si="72">J131+(J135-J131)*2/3</f>
        <v>1215553</v>
      </c>
      <c r="K134" s="272">
        <f t="shared" si="72"/>
        <v>489913</v>
      </c>
      <c r="L134" s="273">
        <f t="shared" si="72"/>
        <v>725640</v>
      </c>
    </row>
    <row r="135" spans="9:12" x14ac:dyDescent="0.35">
      <c r="I135" s="270">
        <v>37622</v>
      </c>
      <c r="J135" s="271">
        <f>B28</f>
        <v>1267175</v>
      </c>
      <c r="K135" s="271">
        <f>C28</f>
        <v>513905</v>
      </c>
      <c r="L135" s="273">
        <f>D28</f>
        <v>753270</v>
      </c>
    </row>
    <row r="136" spans="9:12" x14ac:dyDescent="0.35">
      <c r="I136" s="270">
        <v>37712</v>
      </c>
      <c r="J136" s="272">
        <f t="shared" ref="J136:L136" si="73">J135+(J139-J135)/3</f>
        <v>1310279.3333333333</v>
      </c>
      <c r="K136" s="272">
        <f t="shared" si="73"/>
        <v>544060.66666666663</v>
      </c>
      <c r="L136" s="273">
        <f t="shared" si="73"/>
        <v>766218.66666666663</v>
      </c>
    </row>
    <row r="137" spans="9:12" x14ac:dyDescent="0.35">
      <c r="I137" s="270">
        <v>37803</v>
      </c>
      <c r="J137" s="272">
        <f t="shared" ref="J137:L137" si="74">J135+(J139-J135)/2</f>
        <v>1331831.5</v>
      </c>
      <c r="K137" s="272">
        <f t="shared" si="74"/>
        <v>559138.5</v>
      </c>
      <c r="L137" s="273">
        <f t="shared" si="74"/>
        <v>772693</v>
      </c>
    </row>
    <row r="138" spans="9:12" x14ac:dyDescent="0.35">
      <c r="I138" s="270">
        <v>37895</v>
      </c>
      <c r="J138" s="272">
        <f t="shared" ref="J138:L138" si="75">J135+(J139-J135)*2/3</f>
        <v>1353383.6666666667</v>
      </c>
      <c r="K138" s="272">
        <f t="shared" si="75"/>
        <v>574216.33333333337</v>
      </c>
      <c r="L138" s="273">
        <f t="shared" si="75"/>
        <v>779167.33333333337</v>
      </c>
    </row>
    <row r="139" spans="9:12" x14ac:dyDescent="0.35">
      <c r="I139" s="270">
        <v>37987</v>
      </c>
      <c r="J139" s="271">
        <f>B29</f>
        <v>1396488</v>
      </c>
      <c r="K139" s="271">
        <f>C29</f>
        <v>604372</v>
      </c>
      <c r="L139" s="273">
        <f>D29</f>
        <v>792116</v>
      </c>
    </row>
    <row r="140" spans="9:12" x14ac:dyDescent="0.35">
      <c r="I140" s="270">
        <v>38078</v>
      </c>
      <c r="J140" s="272">
        <f t="shared" ref="J140:L140" si="76">J139+(J143-J139)/3</f>
        <v>1462888</v>
      </c>
      <c r="K140" s="272">
        <f t="shared" si="76"/>
        <v>641301.66666666663</v>
      </c>
      <c r="L140" s="273">
        <f t="shared" si="76"/>
        <v>821586.33333333337</v>
      </c>
    </row>
    <row r="141" spans="9:12" x14ac:dyDescent="0.35">
      <c r="I141" s="270">
        <v>38169</v>
      </c>
      <c r="J141" s="272">
        <f t="shared" ref="J141:L141" si="77">J139+(J143-J139)/2</f>
        <v>1496088</v>
      </c>
      <c r="K141" s="272">
        <f t="shared" si="77"/>
        <v>659766.5</v>
      </c>
      <c r="L141" s="273">
        <f t="shared" si="77"/>
        <v>836321.5</v>
      </c>
    </row>
    <row r="142" spans="9:12" x14ac:dyDescent="0.35">
      <c r="I142" s="270">
        <v>38261</v>
      </c>
      <c r="J142" s="272">
        <f t="shared" ref="J142:L142" si="78">J139+(J143-J139)*2/3</f>
        <v>1529288</v>
      </c>
      <c r="K142" s="272">
        <f t="shared" si="78"/>
        <v>678231.33333333337</v>
      </c>
      <c r="L142" s="273">
        <f t="shared" si="78"/>
        <v>851056.66666666663</v>
      </c>
    </row>
    <row r="143" spans="9:12" x14ac:dyDescent="0.35">
      <c r="I143" s="270">
        <v>38353</v>
      </c>
      <c r="J143" s="271">
        <f>B30</f>
        <v>1595688</v>
      </c>
      <c r="K143" s="271">
        <f>C30</f>
        <v>715161</v>
      </c>
      <c r="L143" s="273">
        <f>D30</f>
        <v>880527</v>
      </c>
    </row>
    <row r="144" spans="9:12" x14ac:dyDescent="0.35">
      <c r="I144" s="270">
        <v>38443</v>
      </c>
      <c r="J144" s="272">
        <f t="shared" ref="J144:L144" si="79">J143+(J147-J143)/3</f>
        <v>1683406.6666666667</v>
      </c>
      <c r="K144" s="272">
        <f t="shared" si="79"/>
        <v>758879.33333333337</v>
      </c>
      <c r="L144" s="273">
        <f t="shared" si="79"/>
        <v>924527.33333333337</v>
      </c>
    </row>
    <row r="145" spans="9:12" x14ac:dyDescent="0.35">
      <c r="I145" s="270">
        <v>38534</v>
      </c>
      <c r="J145" s="272">
        <f t="shared" ref="J145:L145" si="80">J143+(J147-J143)/2</f>
        <v>1727266</v>
      </c>
      <c r="K145" s="272">
        <f t="shared" si="80"/>
        <v>780738.5</v>
      </c>
      <c r="L145" s="273">
        <f t="shared" si="80"/>
        <v>946527.5</v>
      </c>
    </row>
    <row r="146" spans="9:12" x14ac:dyDescent="0.35">
      <c r="I146" s="270">
        <v>38626</v>
      </c>
      <c r="J146" s="272">
        <f t="shared" ref="J146:L146" si="81">J143+(J147-J143)*2/3</f>
        <v>1771125.3333333333</v>
      </c>
      <c r="K146" s="272">
        <f t="shared" si="81"/>
        <v>802597.66666666663</v>
      </c>
      <c r="L146" s="273">
        <f t="shared" si="81"/>
        <v>968527.66666666663</v>
      </c>
    </row>
    <row r="147" spans="9:12" x14ac:dyDescent="0.35">
      <c r="I147" s="270">
        <v>38718</v>
      </c>
      <c r="J147" s="271">
        <f>B31</f>
        <v>1858844</v>
      </c>
      <c r="K147" s="271">
        <f>C31</f>
        <v>846316</v>
      </c>
      <c r="L147" s="273">
        <f>D31</f>
        <v>1012528</v>
      </c>
    </row>
    <row r="148" spans="9:12" x14ac:dyDescent="0.35">
      <c r="I148" s="270">
        <v>38808</v>
      </c>
      <c r="J148" s="272">
        <f t="shared" ref="J148:L148" si="82">J147+(J151-J147)/3</f>
        <v>1882404.6666666667</v>
      </c>
      <c r="K148" s="272">
        <f t="shared" si="82"/>
        <v>875516</v>
      </c>
      <c r="L148" s="273">
        <f t="shared" si="82"/>
        <v>1006888.6666666666</v>
      </c>
    </row>
    <row r="149" spans="9:12" x14ac:dyDescent="0.35">
      <c r="I149" s="270">
        <v>38899</v>
      </c>
      <c r="J149" s="272">
        <f t="shared" ref="J149:L149" si="83">J147+(J151-J147)/2</f>
        <v>1894185</v>
      </c>
      <c r="K149" s="272">
        <f t="shared" si="83"/>
        <v>890116</v>
      </c>
      <c r="L149" s="273">
        <f t="shared" si="83"/>
        <v>1004069</v>
      </c>
    </row>
    <row r="150" spans="9:12" x14ac:dyDescent="0.35">
      <c r="I150" s="270">
        <v>38991</v>
      </c>
      <c r="J150" s="272">
        <f t="shared" ref="J150:L150" si="84">J147+(J151-J147)*2/3</f>
        <v>1905965.3333333333</v>
      </c>
      <c r="K150" s="272">
        <f t="shared" si="84"/>
        <v>904716</v>
      </c>
      <c r="L150" s="273">
        <f t="shared" si="84"/>
        <v>1001249.3333333334</v>
      </c>
    </row>
    <row r="151" spans="9:12" x14ac:dyDescent="0.35">
      <c r="I151" s="270">
        <v>39083</v>
      </c>
      <c r="J151" s="271">
        <f>B32</f>
        <v>1929526</v>
      </c>
      <c r="K151" s="271">
        <f>C32</f>
        <v>933916</v>
      </c>
      <c r="L151" s="273">
        <f>D32</f>
        <v>995610</v>
      </c>
    </row>
    <row r="152" spans="9:12" x14ac:dyDescent="0.35">
      <c r="I152" s="270">
        <v>39173</v>
      </c>
      <c r="J152" s="272">
        <f t="shared" ref="J152:L152" si="85">J151+(J155-J151)/3</f>
        <v>1868182.6666666667</v>
      </c>
      <c r="K152" s="272">
        <f t="shared" si="85"/>
        <v>944736.66666666663</v>
      </c>
      <c r="L152" s="273">
        <f t="shared" si="85"/>
        <v>923446</v>
      </c>
    </row>
    <row r="153" spans="9:12" x14ac:dyDescent="0.35">
      <c r="I153" s="270">
        <v>39264</v>
      </c>
      <c r="J153" s="272">
        <f t="shared" ref="J153:L153" si="86">J151+(J155-J151)/2</f>
        <v>1837511</v>
      </c>
      <c r="K153" s="272">
        <f t="shared" si="86"/>
        <v>950147</v>
      </c>
      <c r="L153" s="273">
        <f t="shared" si="86"/>
        <v>887364</v>
      </c>
    </row>
    <row r="154" spans="9:12" x14ac:dyDescent="0.35">
      <c r="I154" s="270">
        <v>39356</v>
      </c>
      <c r="J154" s="272">
        <f t="shared" ref="J154:L154" si="87">J151+(J155-J151)*2/3</f>
        <v>1806839.3333333333</v>
      </c>
      <c r="K154" s="272">
        <f t="shared" si="87"/>
        <v>955557.33333333337</v>
      </c>
      <c r="L154" s="273">
        <f t="shared" si="87"/>
        <v>851282</v>
      </c>
    </row>
    <row r="155" spans="9:12" x14ac:dyDescent="0.35">
      <c r="I155" s="270">
        <v>39448</v>
      </c>
      <c r="J155" s="271">
        <f>B33</f>
        <v>1745496</v>
      </c>
      <c r="K155" s="271">
        <f>C33</f>
        <v>966378</v>
      </c>
      <c r="L155" s="273">
        <f>D33</f>
        <v>779118</v>
      </c>
    </row>
    <row r="156" spans="9:12" x14ac:dyDescent="0.35">
      <c r="I156" s="270">
        <v>39539</v>
      </c>
      <c r="J156" s="272">
        <f t="shared" ref="J156:L156" si="88">J155+(J159-J155)/3</f>
        <v>1761371.6666666667</v>
      </c>
      <c r="K156" s="272">
        <f t="shared" si="88"/>
        <v>963263</v>
      </c>
      <c r="L156" s="273">
        <f t="shared" si="88"/>
        <v>798108.66666666663</v>
      </c>
    </row>
    <row r="157" spans="9:12" x14ac:dyDescent="0.35">
      <c r="I157" s="270">
        <v>39630</v>
      </c>
      <c r="J157" s="272">
        <f t="shared" ref="J157:L157" si="89">J155+(J159-J155)/2</f>
        <v>1769309.5</v>
      </c>
      <c r="K157" s="272">
        <f t="shared" si="89"/>
        <v>961705.5</v>
      </c>
      <c r="L157" s="273">
        <f t="shared" si="89"/>
        <v>807604</v>
      </c>
    </row>
    <row r="158" spans="9:12" x14ac:dyDescent="0.35">
      <c r="I158" s="270">
        <v>39722</v>
      </c>
      <c r="J158" s="272">
        <f t="shared" ref="J158:L158" si="90">J155+(J159-J155)*2/3</f>
        <v>1777247.3333333333</v>
      </c>
      <c r="K158" s="272">
        <f t="shared" si="90"/>
        <v>960148</v>
      </c>
      <c r="L158" s="273">
        <f t="shared" si="90"/>
        <v>817099.33333333337</v>
      </c>
    </row>
    <row r="159" spans="9:12" x14ac:dyDescent="0.35">
      <c r="I159" s="270">
        <v>39814</v>
      </c>
      <c r="J159" s="271">
        <f>B34</f>
        <v>1793123</v>
      </c>
      <c r="K159" s="271">
        <f>C34</f>
        <v>957033</v>
      </c>
      <c r="L159" s="273">
        <f>D34</f>
        <v>836090</v>
      </c>
    </row>
    <row r="160" spans="9:12" x14ac:dyDescent="0.35">
      <c r="I160" s="270">
        <v>39904</v>
      </c>
      <c r="J160" s="272">
        <f t="shared" ref="J160:L160" si="91">J159+(J163-J159)/3</f>
        <v>1802470.6666666667</v>
      </c>
      <c r="K160" s="272">
        <f t="shared" si="91"/>
        <v>958509.33333333337</v>
      </c>
      <c r="L160" s="273">
        <f t="shared" si="91"/>
        <v>843961.33333333337</v>
      </c>
    </row>
    <row r="161" spans="9:12" x14ac:dyDescent="0.35">
      <c r="I161" s="270">
        <v>39995</v>
      </c>
      <c r="J161" s="272">
        <f t="shared" ref="J161:L161" si="92">J159+(J163-J159)/2</f>
        <v>1807144.5</v>
      </c>
      <c r="K161" s="272">
        <f t="shared" si="92"/>
        <v>959247.5</v>
      </c>
      <c r="L161" s="273">
        <f t="shared" si="92"/>
        <v>847897</v>
      </c>
    </row>
    <row r="162" spans="9:12" x14ac:dyDescent="0.35">
      <c r="I162" s="270">
        <v>40087</v>
      </c>
      <c r="J162" s="272">
        <f t="shared" ref="J162:L162" si="93">J159+(J163-J159)*2/3</f>
        <v>1811818.3333333333</v>
      </c>
      <c r="K162" s="272">
        <f t="shared" si="93"/>
        <v>959985.66666666663</v>
      </c>
      <c r="L162" s="273">
        <f t="shared" si="93"/>
        <v>851832.66666666663</v>
      </c>
    </row>
    <row r="163" spans="9:12" x14ac:dyDescent="0.35">
      <c r="I163" s="270">
        <v>40179</v>
      </c>
      <c r="J163" s="271">
        <f>B35</f>
        <v>1821166</v>
      </c>
      <c r="K163" s="271">
        <f>C35</f>
        <v>961462</v>
      </c>
      <c r="L163" s="273">
        <f>D35</f>
        <v>859704</v>
      </c>
    </row>
    <row r="164" spans="9:12" x14ac:dyDescent="0.35">
      <c r="I164" s="270">
        <v>40269</v>
      </c>
      <c r="J164" s="272">
        <f t="shared" ref="J164:L164" si="94">J163+(J167-J163)/3</f>
        <v>1829891.3333333333</v>
      </c>
      <c r="K164" s="272">
        <f t="shared" si="94"/>
        <v>951513.33333333337</v>
      </c>
      <c r="L164" s="273">
        <f t="shared" si="94"/>
        <v>878378</v>
      </c>
    </row>
    <row r="165" spans="9:12" x14ac:dyDescent="0.35">
      <c r="I165" s="270">
        <v>40360</v>
      </c>
      <c r="J165" s="272">
        <f t="shared" ref="J165:L165" si="95">J163+(J167-J163)/2</f>
        <v>1834254</v>
      </c>
      <c r="K165" s="272">
        <f t="shared" si="95"/>
        <v>946539</v>
      </c>
      <c r="L165" s="273">
        <f t="shared" si="95"/>
        <v>887715</v>
      </c>
    </row>
    <row r="166" spans="9:12" x14ac:dyDescent="0.35">
      <c r="I166" s="270">
        <v>40452</v>
      </c>
      <c r="J166" s="272">
        <f t="shared" ref="J166:L166" si="96">J163+(J167-J163)*2/3</f>
        <v>1838616.6666666667</v>
      </c>
      <c r="K166" s="272">
        <f t="shared" si="96"/>
        <v>941564.66666666663</v>
      </c>
      <c r="L166" s="273">
        <f t="shared" si="96"/>
        <v>897052</v>
      </c>
    </row>
    <row r="167" spans="9:12" x14ac:dyDescent="0.35">
      <c r="I167" s="270">
        <v>40544</v>
      </c>
      <c r="J167" s="271">
        <f>B36</f>
        <v>1847342</v>
      </c>
      <c r="K167" s="271">
        <f>C36</f>
        <v>931616</v>
      </c>
      <c r="L167" s="273">
        <f>D36</f>
        <v>915726</v>
      </c>
    </row>
    <row r="168" spans="9:12" x14ac:dyDescent="0.35">
      <c r="I168" s="270">
        <v>40634</v>
      </c>
      <c r="J168" s="272">
        <f t="shared" ref="J168:L168" si="97">J167+(J171-J167)/3</f>
        <v>1859381.6666666667</v>
      </c>
      <c r="K168" s="272">
        <f t="shared" si="97"/>
        <v>918002.66666666663</v>
      </c>
      <c r="L168" s="273">
        <f t="shared" si="97"/>
        <v>941379</v>
      </c>
    </row>
    <row r="169" spans="9:12" x14ac:dyDescent="0.35">
      <c r="I169" s="270">
        <v>40725</v>
      </c>
      <c r="J169" s="272">
        <f t="shared" ref="J169:L169" si="98">J167+(J171-J167)/2</f>
        <v>1865401.5</v>
      </c>
      <c r="K169" s="272">
        <f t="shared" si="98"/>
        <v>911196</v>
      </c>
      <c r="L169" s="273">
        <f t="shared" si="98"/>
        <v>954205.5</v>
      </c>
    </row>
    <row r="170" spans="9:12" x14ac:dyDescent="0.35">
      <c r="I170" s="270">
        <v>40817</v>
      </c>
      <c r="J170" s="272">
        <f t="shared" ref="J170:L170" si="99">J167+(J171-J167)*2/3</f>
        <v>1871421.3333333333</v>
      </c>
      <c r="K170" s="272">
        <f t="shared" si="99"/>
        <v>904389.33333333337</v>
      </c>
      <c r="L170" s="273">
        <f t="shared" si="99"/>
        <v>967032</v>
      </c>
    </row>
    <row r="171" spans="9:12" x14ac:dyDescent="0.35">
      <c r="I171" s="270">
        <v>40909</v>
      </c>
      <c r="J171" s="271">
        <f>B37</f>
        <v>1883461</v>
      </c>
      <c r="K171" s="271">
        <f>C37</f>
        <v>890776</v>
      </c>
      <c r="L171" s="273">
        <f>D37</f>
        <v>992685</v>
      </c>
    </row>
    <row r="172" spans="9:12" x14ac:dyDescent="0.35">
      <c r="I172" s="270">
        <v>41000</v>
      </c>
      <c r="J172" s="272">
        <f t="shared" ref="J172:L172" si="100">J171+(J175-J171)/3</f>
        <v>1935671</v>
      </c>
      <c r="K172" s="272">
        <f t="shared" si="100"/>
        <v>874308.33333333337</v>
      </c>
      <c r="L172" s="273">
        <f t="shared" si="100"/>
        <v>1061362.6666666667</v>
      </c>
    </row>
    <row r="173" spans="9:12" x14ac:dyDescent="0.35">
      <c r="I173" s="270">
        <v>41091</v>
      </c>
      <c r="J173" s="272">
        <f t="shared" ref="J173:L173" si="101">J171+(J175-J171)/2</f>
        <v>1961776</v>
      </c>
      <c r="K173" s="272">
        <f t="shared" si="101"/>
        <v>866074.5</v>
      </c>
      <c r="L173" s="273">
        <f t="shared" si="101"/>
        <v>1095701.5</v>
      </c>
    </row>
    <row r="174" spans="9:12" x14ac:dyDescent="0.35">
      <c r="I174" s="270">
        <v>41183</v>
      </c>
      <c r="J174" s="272">
        <f t="shared" ref="J174:L174" si="102">J171+(J175-J171)*2/3</f>
        <v>1987881</v>
      </c>
      <c r="K174" s="272">
        <f t="shared" si="102"/>
        <v>857840.66666666663</v>
      </c>
      <c r="L174" s="273">
        <f t="shared" si="102"/>
        <v>1130040.3333333333</v>
      </c>
    </row>
    <row r="175" spans="9:12" x14ac:dyDescent="0.35">
      <c r="I175" s="270">
        <v>41275</v>
      </c>
      <c r="J175" s="271">
        <f>B38</f>
        <v>2040091</v>
      </c>
      <c r="K175" s="271">
        <f>C38</f>
        <v>841373</v>
      </c>
      <c r="L175" s="273">
        <f>D38</f>
        <v>1198718</v>
      </c>
    </row>
    <row r="176" spans="9:12" x14ac:dyDescent="0.35">
      <c r="I176" s="270">
        <v>41365</v>
      </c>
      <c r="J176" s="272">
        <f t="shared" ref="J176:L176" si="103">J175+(J179-J175)/3</f>
        <v>2077789</v>
      </c>
      <c r="K176" s="272">
        <f t="shared" si="103"/>
        <v>828727.33333333337</v>
      </c>
      <c r="L176" s="273">
        <f t="shared" si="103"/>
        <v>1249061.6666666667</v>
      </c>
    </row>
    <row r="177" spans="9:12" x14ac:dyDescent="0.35">
      <c r="I177" s="270">
        <v>41456</v>
      </c>
      <c r="J177" s="272">
        <f t="shared" ref="J177:L177" si="104">J175+(J179-J175)/2</f>
        <v>2096638</v>
      </c>
      <c r="K177" s="272">
        <f t="shared" si="104"/>
        <v>822404.5</v>
      </c>
      <c r="L177" s="273">
        <f t="shared" si="104"/>
        <v>1274233.5</v>
      </c>
    </row>
    <row r="178" spans="9:12" x14ac:dyDescent="0.35">
      <c r="I178" s="270">
        <v>41548</v>
      </c>
      <c r="J178" s="272">
        <f t="shared" ref="J178:L178" si="105">J175+(J179-J175)*2/3</f>
        <v>2115487</v>
      </c>
      <c r="K178" s="272">
        <f t="shared" si="105"/>
        <v>816081.66666666663</v>
      </c>
      <c r="L178" s="273">
        <f t="shared" si="105"/>
        <v>1299405.3333333333</v>
      </c>
    </row>
    <row r="179" spans="9:12" x14ac:dyDescent="0.35">
      <c r="I179" s="270">
        <v>41640</v>
      </c>
      <c r="J179" s="271">
        <f>B39</f>
        <v>2153185</v>
      </c>
      <c r="K179" s="271">
        <f>C39</f>
        <v>803436</v>
      </c>
      <c r="L179" s="273">
        <f>D39</f>
        <v>1349749</v>
      </c>
    </row>
    <row r="180" spans="9:12" x14ac:dyDescent="0.35">
      <c r="I180" s="270">
        <v>41730</v>
      </c>
      <c r="J180" s="272">
        <f t="shared" ref="J180:L180" si="106">J179+(J183-J179)/3</f>
        <v>2216696.6666666665</v>
      </c>
      <c r="K180" s="272">
        <f t="shared" si="106"/>
        <v>793095.33333333337</v>
      </c>
      <c r="L180" s="273">
        <f t="shared" si="106"/>
        <v>1423601.3333333333</v>
      </c>
    </row>
    <row r="181" spans="9:12" x14ac:dyDescent="0.35">
      <c r="I181" s="270">
        <v>41821</v>
      </c>
      <c r="J181" s="272">
        <f t="shared" ref="J181:L181" si="107">J179+(J183-J179)/2</f>
        <v>2248452.5</v>
      </c>
      <c r="K181" s="272">
        <f t="shared" si="107"/>
        <v>787925</v>
      </c>
      <c r="L181" s="273">
        <f t="shared" si="107"/>
        <v>1460527.5</v>
      </c>
    </row>
    <row r="182" spans="9:12" x14ac:dyDescent="0.35">
      <c r="I182" s="270">
        <v>41913</v>
      </c>
      <c r="J182" s="272">
        <f t="shared" ref="J182:L182" si="108">J179+(J183-J179)*2/3</f>
        <v>2280208.3333333335</v>
      </c>
      <c r="K182" s="272">
        <f t="shared" si="108"/>
        <v>782754.66666666663</v>
      </c>
      <c r="L182" s="273">
        <f t="shared" si="108"/>
        <v>1497453.6666666667</v>
      </c>
    </row>
    <row r="183" spans="9:12" x14ac:dyDescent="0.35">
      <c r="I183" s="270">
        <v>42005</v>
      </c>
      <c r="J183" s="271">
        <f>B40</f>
        <v>2343720</v>
      </c>
      <c r="K183" s="271">
        <f>C40</f>
        <v>772414</v>
      </c>
      <c r="L183" s="273">
        <f>D40</f>
        <v>1571306</v>
      </c>
    </row>
    <row r="184" spans="9:12" x14ac:dyDescent="0.35">
      <c r="I184" s="270">
        <v>42095</v>
      </c>
      <c r="J184" s="272">
        <f t="shared" ref="J184:L184" si="109">J183+(J187-J183)/3</f>
        <v>2347561</v>
      </c>
      <c r="K184" s="272">
        <f t="shared" si="109"/>
        <v>768487</v>
      </c>
      <c r="L184" s="273">
        <f t="shared" si="109"/>
        <v>1579074</v>
      </c>
    </row>
    <row r="185" spans="9:12" x14ac:dyDescent="0.35">
      <c r="I185" s="270">
        <v>42186</v>
      </c>
      <c r="J185" s="272">
        <f t="shared" ref="J185:L185" si="110">J183+(J187-J183)/2</f>
        <v>2349481.5</v>
      </c>
      <c r="K185" s="272">
        <f t="shared" si="110"/>
        <v>766523.5</v>
      </c>
      <c r="L185" s="273">
        <f t="shared" si="110"/>
        <v>1582958</v>
      </c>
    </row>
    <row r="186" spans="9:12" x14ac:dyDescent="0.35">
      <c r="I186" s="270">
        <v>42278</v>
      </c>
      <c r="J186" s="272">
        <f t="shared" ref="J186:L186" si="111">J183+(J187-J183)*2/3</f>
        <v>2351402</v>
      </c>
      <c r="K186" s="272">
        <f t="shared" si="111"/>
        <v>764560</v>
      </c>
      <c r="L186" s="273">
        <f t="shared" si="111"/>
        <v>1586842</v>
      </c>
    </row>
    <row r="187" spans="9:12" x14ac:dyDescent="0.35">
      <c r="I187" s="270">
        <v>42370</v>
      </c>
      <c r="J187" s="271">
        <f>B41</f>
        <v>2355243</v>
      </c>
      <c r="K187" s="271">
        <f>C41</f>
        <v>760633</v>
      </c>
      <c r="L187" s="273">
        <f>D41</f>
        <v>1594610</v>
      </c>
    </row>
    <row r="188" spans="9:12" x14ac:dyDescent="0.35">
      <c r="I188" s="270">
        <v>42461</v>
      </c>
      <c r="J188" s="272">
        <f t="shared" ref="J188:L188" si="112">J187+(J191-J187)/3</f>
        <v>2376273.3333333335</v>
      </c>
      <c r="K188" s="272">
        <f t="shared" si="112"/>
        <v>759483.66666666663</v>
      </c>
      <c r="L188" s="273">
        <f t="shared" si="112"/>
        <v>1616789.6666666667</v>
      </c>
    </row>
    <row r="189" spans="9:12" x14ac:dyDescent="0.35">
      <c r="I189" s="270">
        <v>42552</v>
      </c>
      <c r="J189" s="272">
        <f t="shared" ref="J189:L189" si="113">J187+(J191-J187)/2</f>
        <v>2386788.5</v>
      </c>
      <c r="K189" s="272">
        <f t="shared" si="113"/>
        <v>758909</v>
      </c>
      <c r="L189" s="273">
        <f t="shared" si="113"/>
        <v>1627879.5</v>
      </c>
    </row>
    <row r="190" spans="9:12" x14ac:dyDescent="0.35">
      <c r="I190" s="270">
        <v>42644</v>
      </c>
      <c r="J190" s="272">
        <f t="shared" ref="J190:L190" si="114">J187+(J191-J187)*2/3</f>
        <v>2397303.6666666665</v>
      </c>
      <c r="K190" s="272">
        <f t="shared" si="114"/>
        <v>758334.33333333337</v>
      </c>
      <c r="L190" s="273">
        <f t="shared" si="114"/>
        <v>1638969.3333333333</v>
      </c>
    </row>
    <row r="191" spans="9:12" x14ac:dyDescent="0.35">
      <c r="I191" s="270">
        <v>42736</v>
      </c>
      <c r="J191" s="271">
        <f>B42</f>
        <v>2418334</v>
      </c>
      <c r="K191" s="271">
        <f>C42</f>
        <v>757185</v>
      </c>
      <c r="L191" s="273">
        <f>D42</f>
        <v>1661149</v>
      </c>
    </row>
    <row r="192" spans="9:12" x14ac:dyDescent="0.35">
      <c r="I192" s="270">
        <v>42826</v>
      </c>
      <c r="J192" s="272">
        <f t="shared" ref="J192:L192" si="115">J191+(J195-J191)/3</f>
        <v>2403571</v>
      </c>
      <c r="K192" s="272">
        <f t="shared" si="115"/>
        <v>757375.66666666663</v>
      </c>
      <c r="L192" s="273">
        <f t="shared" si="115"/>
        <v>1646195.3333333333</v>
      </c>
    </row>
    <row r="193" spans="9:12" x14ac:dyDescent="0.35">
      <c r="I193" s="270">
        <v>42917</v>
      </c>
      <c r="J193" s="272">
        <f t="shared" ref="J193:L193" si="116">J191+(J195-J191)/2</f>
        <v>2396189.5</v>
      </c>
      <c r="K193" s="272">
        <f t="shared" si="116"/>
        <v>757471</v>
      </c>
      <c r="L193" s="273">
        <f t="shared" si="116"/>
        <v>1638718.5</v>
      </c>
    </row>
    <row r="194" spans="9:12" x14ac:dyDescent="0.35">
      <c r="I194" s="270">
        <v>43009</v>
      </c>
      <c r="J194" s="272">
        <f t="shared" ref="J194:L194" si="117">J191+(J195-J191)*2/3</f>
        <v>2388808</v>
      </c>
      <c r="K194" s="272">
        <f t="shared" si="117"/>
        <v>757566.33333333337</v>
      </c>
      <c r="L194" s="273">
        <f t="shared" si="117"/>
        <v>1631241.6666666667</v>
      </c>
    </row>
    <row r="195" spans="9:12" x14ac:dyDescent="0.35">
      <c r="I195" s="270">
        <v>43101</v>
      </c>
      <c r="J195" s="271">
        <f>B43</f>
        <v>2374045</v>
      </c>
      <c r="K195" s="271">
        <f>C43</f>
        <v>757757</v>
      </c>
      <c r="L195" s="273">
        <f>D43</f>
        <v>1616288</v>
      </c>
    </row>
    <row r="196" spans="9:12" x14ac:dyDescent="0.35">
      <c r="I196" s="270">
        <v>43191</v>
      </c>
      <c r="J196" s="272">
        <f t="shared" ref="J196:L196" si="118">J195+(J199-J195)/3</f>
        <v>2426206.6666666665</v>
      </c>
      <c r="K196" s="272">
        <f t="shared" si="118"/>
        <v>757701</v>
      </c>
      <c r="L196" s="273">
        <f t="shared" si="118"/>
        <v>1668505.6666666667</v>
      </c>
    </row>
    <row r="197" spans="9:12" x14ac:dyDescent="0.35">
      <c r="I197" s="270">
        <v>43282</v>
      </c>
      <c r="J197" s="272">
        <f t="shared" ref="J197:L197" si="119">J195+(J199-J195)/2</f>
        <v>2452287.5</v>
      </c>
      <c r="K197" s="272">
        <f t="shared" si="119"/>
        <v>757673</v>
      </c>
      <c r="L197" s="273">
        <f t="shared" si="119"/>
        <v>1694614.5</v>
      </c>
    </row>
    <row r="198" spans="9:12" x14ac:dyDescent="0.35">
      <c r="I198" s="270">
        <v>43374</v>
      </c>
      <c r="J198" s="272">
        <f t="shared" ref="J198:L198" si="120">J195+(J199-J195)*2/3</f>
        <v>2478368.3333333335</v>
      </c>
      <c r="K198" s="272">
        <f t="shared" si="120"/>
        <v>757645</v>
      </c>
      <c r="L198" s="273">
        <f t="shared" si="120"/>
        <v>1720723.3333333333</v>
      </c>
    </row>
    <row r="199" spans="9:12" x14ac:dyDescent="0.35">
      <c r="I199" s="270">
        <v>43466</v>
      </c>
      <c r="J199" s="271">
        <f>B44</f>
        <v>2530530</v>
      </c>
      <c r="K199" s="271">
        <f>C44</f>
        <v>757589</v>
      </c>
      <c r="L199" s="273">
        <f>D44</f>
        <v>1772941</v>
      </c>
    </row>
    <row r="200" spans="9:12" x14ac:dyDescent="0.35">
      <c r="I200" s="270">
        <v>43556</v>
      </c>
      <c r="J200" s="272">
        <f t="shared" ref="J200:L200" si="121">J199+(J203-J199)/3</f>
        <v>2567378.3333333335</v>
      </c>
      <c r="K200" s="272">
        <f t="shared" si="121"/>
        <v>755248.33333333337</v>
      </c>
      <c r="L200" s="273">
        <f t="shared" si="121"/>
        <v>1812130</v>
      </c>
    </row>
    <row r="201" spans="9:12" x14ac:dyDescent="0.35">
      <c r="I201" s="270">
        <v>43647</v>
      </c>
      <c r="J201" s="272">
        <f t="shared" ref="J201:L201" si="122">J199+(J203-J199)/2</f>
        <v>2585802.5</v>
      </c>
      <c r="K201" s="272">
        <f t="shared" si="122"/>
        <v>754078</v>
      </c>
      <c r="L201" s="273">
        <f t="shared" si="122"/>
        <v>1831724.5</v>
      </c>
    </row>
    <row r="202" spans="9:12" x14ac:dyDescent="0.35">
      <c r="I202" s="270">
        <v>43739</v>
      </c>
      <c r="J202" s="272">
        <f t="shared" ref="J202:L202" si="123">J199+(J203-J199)*2/3</f>
        <v>2604226.6666666665</v>
      </c>
      <c r="K202" s="272">
        <f t="shared" si="123"/>
        <v>752907.66666666663</v>
      </c>
      <c r="L202" s="273">
        <f t="shared" si="123"/>
        <v>1851319</v>
      </c>
    </row>
    <row r="203" spans="9:12" x14ac:dyDescent="0.35">
      <c r="I203" s="270">
        <v>43831</v>
      </c>
      <c r="J203" s="271">
        <f>B45</f>
        <v>2641075</v>
      </c>
      <c r="K203" s="271">
        <f>C45</f>
        <v>750567</v>
      </c>
      <c r="L203" s="273">
        <f>D45</f>
        <v>1890508</v>
      </c>
    </row>
    <row r="204" spans="9:12" x14ac:dyDescent="0.35">
      <c r="I204" s="270">
        <v>43922</v>
      </c>
      <c r="J204" s="272">
        <f t="shared" ref="J204:L204" si="124">J203+(J207-J203)/3</f>
        <v>2687613</v>
      </c>
      <c r="K204" s="272">
        <f t="shared" si="124"/>
        <v>753660.33333333337</v>
      </c>
      <c r="L204" s="273">
        <f t="shared" si="124"/>
        <v>1933952.6666666667</v>
      </c>
    </row>
    <row r="205" spans="9:12" x14ac:dyDescent="0.35">
      <c r="I205" s="270">
        <v>44013</v>
      </c>
      <c r="J205" s="272">
        <f t="shared" ref="J205:L205" si="125">J203+(J207-J203)/2</f>
        <v>2710882</v>
      </c>
      <c r="K205" s="272">
        <f t="shared" si="125"/>
        <v>755207</v>
      </c>
      <c r="L205" s="273">
        <f t="shared" si="125"/>
        <v>1955675</v>
      </c>
    </row>
    <row r="206" spans="9:12" x14ac:dyDescent="0.35">
      <c r="I206" s="270">
        <v>44105</v>
      </c>
      <c r="J206" s="272">
        <f t="shared" ref="J206:L206" si="126">J203+(J207-J203)*2/3</f>
        <v>2734151</v>
      </c>
      <c r="K206" s="272">
        <f t="shared" si="126"/>
        <v>756753.66666666663</v>
      </c>
      <c r="L206" s="273">
        <f t="shared" si="126"/>
        <v>1977397.3333333333</v>
      </c>
    </row>
    <row r="207" spans="9:12" x14ac:dyDescent="0.35">
      <c r="I207" s="270">
        <v>44197</v>
      </c>
      <c r="J207" s="271">
        <f>B46</f>
        <v>2780689</v>
      </c>
      <c r="K207" s="271">
        <f>C46</f>
        <v>759847</v>
      </c>
      <c r="L207" s="273">
        <f>D46</f>
        <v>2020842</v>
      </c>
    </row>
    <row r="208" spans="9:12" x14ac:dyDescent="0.35">
      <c r="I208" s="270">
        <v>44287</v>
      </c>
      <c r="J208" s="272">
        <f t="shared" ref="J208:L208" si="127">J207+(J211-J207)/3</f>
        <v>2767715.6666666665</v>
      </c>
      <c r="K208" s="272">
        <f t="shared" si="127"/>
        <v>761403</v>
      </c>
      <c r="L208" s="273">
        <f t="shared" si="127"/>
        <v>2006312.6666666667</v>
      </c>
    </row>
    <row r="209" spans="9:12" x14ac:dyDescent="0.35">
      <c r="I209" s="270">
        <v>44378</v>
      </c>
      <c r="J209" s="272">
        <f t="shared" ref="J209:L209" si="128">J207+(J211-J207)/2</f>
        <v>2761229</v>
      </c>
      <c r="K209" s="272">
        <f t="shared" si="128"/>
        <v>762181</v>
      </c>
      <c r="L209" s="273">
        <f t="shared" si="128"/>
        <v>1999048</v>
      </c>
    </row>
    <row r="210" spans="9:12" x14ac:dyDescent="0.35">
      <c r="I210" s="270">
        <v>44470</v>
      </c>
      <c r="J210" s="272">
        <f t="shared" ref="J210:L210" si="129">J207+(J211-J207)*2/3</f>
        <v>2754742.3333333335</v>
      </c>
      <c r="K210" s="272">
        <f t="shared" si="129"/>
        <v>762959</v>
      </c>
      <c r="L210" s="273">
        <f t="shared" si="129"/>
        <v>1991783.3333333333</v>
      </c>
    </row>
    <row r="211" spans="9:12" x14ac:dyDescent="0.35">
      <c r="I211" s="270">
        <v>44562</v>
      </c>
      <c r="J211" s="271">
        <f>B47</f>
        <v>2741769</v>
      </c>
      <c r="K211" s="271">
        <f>C47</f>
        <v>764515</v>
      </c>
      <c r="L211" s="273">
        <f>D47</f>
        <v>1977254</v>
      </c>
    </row>
    <row r="212" spans="9:12" x14ac:dyDescent="0.35">
      <c r="I212" s="270">
        <v>44652</v>
      </c>
      <c r="J212" s="272">
        <f t="shared" ref="J212:L212" si="130">J211+(J215-J211)/3</f>
        <v>2806929.3333333335</v>
      </c>
      <c r="K212" s="272">
        <f t="shared" si="130"/>
        <v>758267</v>
      </c>
      <c r="L212" s="273">
        <f t="shared" si="130"/>
        <v>2048662.3333333333</v>
      </c>
    </row>
    <row r="213" spans="9:12" x14ac:dyDescent="0.35">
      <c r="I213" s="270">
        <v>44743</v>
      </c>
      <c r="J213" s="272">
        <f t="shared" ref="J213:L213" si="131">J211+(J215-J211)/2</f>
        <v>2839509.5</v>
      </c>
      <c r="K213" s="272">
        <f t="shared" si="131"/>
        <v>755143</v>
      </c>
      <c r="L213" s="273">
        <f t="shared" si="131"/>
        <v>2084366.5</v>
      </c>
    </row>
    <row r="214" spans="9:12" x14ac:dyDescent="0.35">
      <c r="I214" s="270">
        <v>44835</v>
      </c>
      <c r="J214" s="272">
        <f t="shared" ref="J214:L214" si="132">J211+(J215-J211)*2/3</f>
        <v>2872089.6666666665</v>
      </c>
      <c r="K214" s="272">
        <f t="shared" si="132"/>
        <v>752019</v>
      </c>
      <c r="L214" s="273">
        <f t="shared" si="132"/>
        <v>2120070.6666666665</v>
      </c>
    </row>
    <row r="215" spans="9:12" x14ac:dyDescent="0.35">
      <c r="I215" s="270">
        <v>44927</v>
      </c>
      <c r="J215">
        <f t="shared" ref="J215:L215" si="133">B48</f>
        <v>2937250</v>
      </c>
      <c r="K215">
        <f t="shared" si="133"/>
        <v>745771</v>
      </c>
      <c r="L215" s="273">
        <f t="shared" si="133"/>
        <v>2191479</v>
      </c>
    </row>
    <row r="216" spans="9:12" x14ac:dyDescent="0.35">
      <c r="I216" s="270">
        <v>45017</v>
      </c>
      <c r="J216" s="272">
        <v>0</v>
      </c>
      <c r="K216" s="272">
        <v>0</v>
      </c>
      <c r="L216" s="273">
        <v>0</v>
      </c>
    </row>
    <row r="217" spans="9:12" x14ac:dyDescent="0.35">
      <c r="I217" s="270">
        <v>45108</v>
      </c>
      <c r="J217" s="272">
        <v>0</v>
      </c>
      <c r="K217" s="272">
        <v>0</v>
      </c>
      <c r="L217" s="273">
        <v>0</v>
      </c>
    </row>
    <row r="218" spans="9:12" x14ac:dyDescent="0.35">
      <c r="I218" s="270">
        <v>45200</v>
      </c>
      <c r="J218" s="272">
        <v>0</v>
      </c>
      <c r="K218" s="272">
        <v>0</v>
      </c>
      <c r="L218" s="273">
        <v>0</v>
      </c>
    </row>
    <row r="219" spans="9:12" x14ac:dyDescent="0.35">
      <c r="I219" s="270">
        <v>45292</v>
      </c>
      <c r="J219">
        <f t="shared" ref="J219:L219" si="134">B49</f>
        <v>0</v>
      </c>
      <c r="K219">
        <f t="shared" si="134"/>
        <v>0</v>
      </c>
      <c r="L219" s="273">
        <f t="shared" si="134"/>
        <v>0</v>
      </c>
    </row>
    <row r="220" spans="9:12" x14ac:dyDescent="0.35">
      <c r="I220" s="270">
        <v>45352</v>
      </c>
      <c r="J220" s="272">
        <v>0</v>
      </c>
      <c r="K220" s="272">
        <v>0</v>
      </c>
      <c r="L220" s="273">
        <v>0</v>
      </c>
    </row>
    <row r="221" spans="9:12" x14ac:dyDescent="0.35">
      <c r="I221" s="270">
        <v>45444</v>
      </c>
      <c r="J221" s="272">
        <v>0</v>
      </c>
      <c r="K221" s="272">
        <v>0</v>
      </c>
      <c r="L221" s="273">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330BF-42D4-4787-B762-778B77D51DD1}">
  <dimension ref="A1:L221"/>
  <sheetViews>
    <sheetView tabSelected="1" topLeftCell="A205" workbookViewId="0">
      <selection activeCell="L3" sqref="L3:L221"/>
    </sheetView>
  </sheetViews>
  <sheetFormatPr baseColWidth="10" defaultRowHeight="14.5" x14ac:dyDescent="0.35"/>
  <cols>
    <col min="2" max="2" width="12.1796875" bestFit="1" customWidth="1"/>
    <col min="12" max="12" width="13.36328125" style="273" bestFit="1" customWidth="1"/>
  </cols>
  <sheetData>
    <row r="1" spans="1:12" x14ac:dyDescent="0.35">
      <c r="B1" s="269" t="s">
        <v>51</v>
      </c>
      <c r="C1" s="269" t="s">
        <v>51</v>
      </c>
    </row>
    <row r="2" spans="1:12" ht="37.5" x14ac:dyDescent="0.35">
      <c r="B2" s="269" t="s">
        <v>52</v>
      </c>
      <c r="C2" s="269" t="s">
        <v>53</v>
      </c>
    </row>
    <row r="3" spans="1:12" x14ac:dyDescent="0.35">
      <c r="A3" s="269" t="s">
        <v>54</v>
      </c>
      <c r="I3" s="270">
        <v>25569</v>
      </c>
      <c r="J3">
        <v>0</v>
      </c>
      <c r="K3">
        <v>0</v>
      </c>
      <c r="L3" s="273">
        <v>0</v>
      </c>
    </row>
    <row r="4" spans="1:12" x14ac:dyDescent="0.35">
      <c r="A4" s="269" t="s">
        <v>55</v>
      </c>
      <c r="I4" s="270">
        <v>25659</v>
      </c>
      <c r="J4">
        <v>0</v>
      </c>
      <c r="K4">
        <v>0</v>
      </c>
      <c r="L4" s="273">
        <v>0</v>
      </c>
    </row>
    <row r="5" spans="1:12" x14ac:dyDescent="0.35">
      <c r="A5" s="269" t="s">
        <v>56</v>
      </c>
      <c r="I5" s="270">
        <v>25750</v>
      </c>
      <c r="J5">
        <v>0</v>
      </c>
      <c r="K5">
        <v>0</v>
      </c>
      <c r="L5" s="273">
        <v>0</v>
      </c>
    </row>
    <row r="6" spans="1:12" x14ac:dyDescent="0.35">
      <c r="A6" s="269" t="s">
        <v>57</v>
      </c>
      <c r="I6" s="270">
        <v>25842</v>
      </c>
      <c r="J6">
        <v>0</v>
      </c>
      <c r="K6">
        <v>0</v>
      </c>
      <c r="L6" s="273">
        <v>0</v>
      </c>
    </row>
    <row r="7" spans="1:12" x14ac:dyDescent="0.35">
      <c r="A7" s="269" t="s">
        <v>58</v>
      </c>
      <c r="I7" s="270">
        <v>25934</v>
      </c>
      <c r="J7">
        <v>0</v>
      </c>
      <c r="K7">
        <v>0</v>
      </c>
      <c r="L7" s="273">
        <v>0</v>
      </c>
    </row>
    <row r="8" spans="1:12" x14ac:dyDescent="0.35">
      <c r="A8" s="269" t="s">
        <v>59</v>
      </c>
      <c r="I8" s="270">
        <v>26024</v>
      </c>
      <c r="J8">
        <v>0</v>
      </c>
      <c r="K8">
        <v>0</v>
      </c>
      <c r="L8" s="273">
        <v>0</v>
      </c>
    </row>
    <row r="9" spans="1:12" x14ac:dyDescent="0.35">
      <c r="A9" s="269" t="s">
        <v>60</v>
      </c>
      <c r="I9" s="270">
        <v>26115</v>
      </c>
      <c r="J9">
        <v>0</v>
      </c>
      <c r="K9">
        <v>0</v>
      </c>
      <c r="L9" s="273">
        <v>0</v>
      </c>
    </row>
    <row r="10" spans="1:12" x14ac:dyDescent="0.35">
      <c r="A10" s="269" t="s">
        <v>61</v>
      </c>
      <c r="I10" s="270">
        <v>26207</v>
      </c>
      <c r="J10">
        <v>0</v>
      </c>
      <c r="K10">
        <v>0</v>
      </c>
      <c r="L10" s="273">
        <v>0</v>
      </c>
    </row>
    <row r="11" spans="1:12" x14ac:dyDescent="0.35">
      <c r="A11" s="269" t="s">
        <v>62</v>
      </c>
      <c r="I11" s="270">
        <v>26299</v>
      </c>
      <c r="J11">
        <v>0</v>
      </c>
      <c r="K11">
        <v>0</v>
      </c>
      <c r="L11" s="273">
        <v>0</v>
      </c>
    </row>
    <row r="12" spans="1:12" x14ac:dyDescent="0.35">
      <c r="A12" s="269" t="s">
        <v>63</v>
      </c>
      <c r="I12" s="270">
        <v>26390</v>
      </c>
      <c r="J12">
        <v>0</v>
      </c>
      <c r="K12">
        <v>0</v>
      </c>
      <c r="L12" s="273">
        <v>0</v>
      </c>
    </row>
    <row r="13" spans="1:12" x14ac:dyDescent="0.35">
      <c r="A13" s="269" t="s">
        <v>64</v>
      </c>
      <c r="I13" s="270">
        <v>26481</v>
      </c>
      <c r="J13">
        <v>0</v>
      </c>
      <c r="K13">
        <v>0</v>
      </c>
      <c r="L13" s="273">
        <v>0</v>
      </c>
    </row>
    <row r="14" spans="1:12" x14ac:dyDescent="0.35">
      <c r="A14" s="269" t="s">
        <v>65</v>
      </c>
      <c r="I14" s="270">
        <v>26573</v>
      </c>
      <c r="J14">
        <v>0</v>
      </c>
      <c r="K14">
        <v>0</v>
      </c>
      <c r="L14" s="273">
        <v>0</v>
      </c>
    </row>
    <row r="15" spans="1:12" x14ac:dyDescent="0.35">
      <c r="A15" s="269" t="s">
        <v>66</v>
      </c>
      <c r="I15" s="270">
        <v>26665</v>
      </c>
      <c r="J15">
        <v>0</v>
      </c>
      <c r="K15">
        <v>0</v>
      </c>
      <c r="L15" s="273">
        <v>0</v>
      </c>
    </row>
    <row r="16" spans="1:12" x14ac:dyDescent="0.35">
      <c r="A16" s="269" t="s">
        <v>67</v>
      </c>
      <c r="I16" s="270">
        <v>26755</v>
      </c>
      <c r="J16">
        <v>0</v>
      </c>
      <c r="K16">
        <v>0</v>
      </c>
      <c r="L16" s="273">
        <v>0</v>
      </c>
    </row>
    <row r="17" spans="1:12" x14ac:dyDescent="0.35">
      <c r="A17" s="269" t="s">
        <v>68</v>
      </c>
      <c r="I17" s="270">
        <v>26846</v>
      </c>
      <c r="J17">
        <v>0</v>
      </c>
      <c r="K17">
        <v>0</v>
      </c>
      <c r="L17" s="273">
        <v>0</v>
      </c>
    </row>
    <row r="18" spans="1:12" x14ac:dyDescent="0.35">
      <c r="A18" s="269" t="s">
        <v>69</v>
      </c>
      <c r="I18" s="270">
        <v>26938</v>
      </c>
      <c r="J18">
        <v>0</v>
      </c>
      <c r="K18">
        <v>0</v>
      </c>
      <c r="L18" s="273">
        <v>0</v>
      </c>
    </row>
    <row r="19" spans="1:12" x14ac:dyDescent="0.35">
      <c r="A19" s="269" t="s">
        <v>70</v>
      </c>
      <c r="I19" s="270">
        <v>27030</v>
      </c>
      <c r="J19">
        <v>0</v>
      </c>
      <c r="K19">
        <v>0</v>
      </c>
      <c r="L19" s="273">
        <v>0</v>
      </c>
    </row>
    <row r="20" spans="1:12" x14ac:dyDescent="0.35">
      <c r="A20" s="269" t="s">
        <v>5</v>
      </c>
      <c r="B20" s="69">
        <v>1732627</v>
      </c>
      <c r="C20" s="133">
        <v>195531</v>
      </c>
      <c r="D20" s="271">
        <f>B20-C20</f>
        <v>1537096</v>
      </c>
      <c r="I20" s="270">
        <v>27120</v>
      </c>
      <c r="J20">
        <v>0</v>
      </c>
      <c r="K20">
        <v>0</v>
      </c>
      <c r="L20" s="273">
        <v>0</v>
      </c>
    </row>
    <row r="21" spans="1:12" x14ac:dyDescent="0.35">
      <c r="A21" s="269" t="s">
        <v>6</v>
      </c>
      <c r="B21" s="70">
        <v>1901838</v>
      </c>
      <c r="C21" s="134">
        <v>214797</v>
      </c>
      <c r="D21" s="271">
        <f t="shared" ref="D21:D49" si="0">B21-C21</f>
        <v>1687041</v>
      </c>
      <c r="I21" s="270">
        <v>27211</v>
      </c>
      <c r="J21">
        <v>0</v>
      </c>
      <c r="K21">
        <v>0</v>
      </c>
      <c r="L21" s="273">
        <v>0</v>
      </c>
    </row>
    <row r="22" spans="1:12" x14ac:dyDescent="0.35">
      <c r="A22" s="269" t="s">
        <v>7</v>
      </c>
      <c r="B22" s="71">
        <v>2188617</v>
      </c>
      <c r="C22" s="135">
        <v>234667</v>
      </c>
      <c r="D22" s="271">
        <f t="shared" si="0"/>
        <v>1953950</v>
      </c>
      <c r="I22" s="270">
        <v>27303</v>
      </c>
      <c r="J22">
        <v>0</v>
      </c>
      <c r="K22">
        <v>0</v>
      </c>
      <c r="L22" s="273">
        <v>0</v>
      </c>
    </row>
    <row r="23" spans="1:12" x14ac:dyDescent="0.35">
      <c r="A23" s="269" t="s">
        <v>8</v>
      </c>
      <c r="B23" s="72">
        <v>2496048</v>
      </c>
      <c r="C23" s="136">
        <v>251101</v>
      </c>
      <c r="D23" s="271">
        <f t="shared" si="0"/>
        <v>2244947</v>
      </c>
      <c r="I23" s="270">
        <v>27395</v>
      </c>
      <c r="J23">
        <v>0</v>
      </c>
      <c r="K23">
        <v>0</v>
      </c>
      <c r="L23" s="273">
        <v>0</v>
      </c>
    </row>
    <row r="24" spans="1:12" x14ac:dyDescent="0.35">
      <c r="A24" s="269" t="s">
        <v>9</v>
      </c>
      <c r="B24" s="73">
        <v>2726433</v>
      </c>
      <c r="C24" s="137">
        <v>292635</v>
      </c>
      <c r="D24" s="271">
        <f t="shared" si="0"/>
        <v>2433798</v>
      </c>
      <c r="I24" s="270">
        <v>27485</v>
      </c>
      <c r="J24">
        <v>0</v>
      </c>
      <c r="K24">
        <v>0</v>
      </c>
      <c r="L24" s="273">
        <v>0</v>
      </c>
    </row>
    <row r="25" spans="1:12" x14ac:dyDescent="0.35">
      <c r="A25" s="269" t="s">
        <v>10</v>
      </c>
      <c r="B25" s="74">
        <v>2939131</v>
      </c>
      <c r="C25" s="138">
        <v>334262</v>
      </c>
      <c r="D25" s="271">
        <f t="shared" si="0"/>
        <v>2604869</v>
      </c>
      <c r="I25" s="270">
        <v>27576</v>
      </c>
      <c r="J25">
        <v>0</v>
      </c>
      <c r="K25">
        <v>0</v>
      </c>
      <c r="L25" s="273">
        <v>0</v>
      </c>
    </row>
    <row r="26" spans="1:12" x14ac:dyDescent="0.35">
      <c r="A26" s="269" t="s">
        <v>11</v>
      </c>
      <c r="B26" s="75">
        <v>2928858</v>
      </c>
      <c r="C26" s="139">
        <v>368073</v>
      </c>
      <c r="D26" s="271">
        <f t="shared" si="0"/>
        <v>2560785</v>
      </c>
      <c r="I26" s="270">
        <v>27668</v>
      </c>
      <c r="J26">
        <v>0</v>
      </c>
      <c r="K26">
        <v>0</v>
      </c>
      <c r="L26" s="273">
        <v>0</v>
      </c>
    </row>
    <row r="27" spans="1:12" x14ac:dyDescent="0.35">
      <c r="A27" s="269" t="s">
        <v>12</v>
      </c>
      <c r="B27" s="76">
        <v>3033566</v>
      </c>
      <c r="C27" s="140">
        <v>406234</v>
      </c>
      <c r="D27" s="271">
        <f t="shared" si="0"/>
        <v>2627332</v>
      </c>
      <c r="I27" s="270">
        <v>27760</v>
      </c>
      <c r="J27">
        <v>0</v>
      </c>
      <c r="K27">
        <v>0</v>
      </c>
      <c r="L27" s="273">
        <v>0</v>
      </c>
    </row>
    <row r="28" spans="1:12" x14ac:dyDescent="0.35">
      <c r="A28" s="269" t="s">
        <v>13</v>
      </c>
      <c r="B28" s="77">
        <v>3137433</v>
      </c>
      <c r="C28" s="141">
        <v>448460</v>
      </c>
      <c r="D28" s="271">
        <f t="shared" si="0"/>
        <v>2688973</v>
      </c>
      <c r="I28" s="270">
        <v>27851</v>
      </c>
      <c r="J28">
        <v>0</v>
      </c>
      <c r="K28">
        <v>0</v>
      </c>
      <c r="L28" s="273">
        <v>0</v>
      </c>
    </row>
    <row r="29" spans="1:12" x14ac:dyDescent="0.35">
      <c r="A29" s="269" t="s">
        <v>14</v>
      </c>
      <c r="B29" s="78">
        <v>3375884</v>
      </c>
      <c r="C29" s="142">
        <v>499813</v>
      </c>
      <c r="D29" s="271">
        <f t="shared" si="0"/>
        <v>2876071</v>
      </c>
      <c r="I29" s="270">
        <v>27942</v>
      </c>
      <c r="J29">
        <v>0</v>
      </c>
      <c r="K29">
        <v>0</v>
      </c>
      <c r="L29" s="273">
        <v>0</v>
      </c>
    </row>
    <row r="30" spans="1:12" x14ac:dyDescent="0.35">
      <c r="A30" s="269" t="s">
        <v>15</v>
      </c>
      <c r="B30" s="79">
        <v>3773852</v>
      </c>
      <c r="C30" s="143">
        <v>559290</v>
      </c>
      <c r="D30" s="271">
        <f t="shared" si="0"/>
        <v>3214562</v>
      </c>
      <c r="I30" s="270">
        <v>28034</v>
      </c>
      <c r="J30">
        <v>0</v>
      </c>
      <c r="K30">
        <v>0</v>
      </c>
      <c r="L30" s="273">
        <v>0</v>
      </c>
    </row>
    <row r="31" spans="1:12" x14ac:dyDescent="0.35">
      <c r="A31" s="269" t="s">
        <v>16</v>
      </c>
      <c r="B31" s="80">
        <v>4083469</v>
      </c>
      <c r="C31" s="144">
        <v>629162</v>
      </c>
      <c r="D31" s="271">
        <f t="shared" si="0"/>
        <v>3454307</v>
      </c>
      <c r="I31" s="270">
        <v>28126</v>
      </c>
      <c r="J31">
        <v>0</v>
      </c>
      <c r="K31">
        <v>0</v>
      </c>
      <c r="L31" s="273">
        <v>0</v>
      </c>
    </row>
    <row r="32" spans="1:12" x14ac:dyDescent="0.35">
      <c r="A32" s="269" t="s">
        <v>17</v>
      </c>
      <c r="B32" s="81">
        <v>3919330</v>
      </c>
      <c r="C32" s="145">
        <v>694836</v>
      </c>
      <c r="D32" s="271">
        <f t="shared" si="0"/>
        <v>3224494</v>
      </c>
      <c r="I32" s="270">
        <v>28216</v>
      </c>
      <c r="J32">
        <v>0</v>
      </c>
      <c r="K32">
        <v>0</v>
      </c>
      <c r="L32" s="273">
        <v>0</v>
      </c>
    </row>
    <row r="33" spans="1:12" x14ac:dyDescent="0.35">
      <c r="A33" s="269" t="s">
        <v>18</v>
      </c>
      <c r="B33" s="82">
        <v>3749561</v>
      </c>
      <c r="C33" s="146">
        <v>718813</v>
      </c>
      <c r="D33" s="271">
        <f t="shared" si="0"/>
        <v>3030748</v>
      </c>
      <c r="I33" s="270">
        <v>28307</v>
      </c>
      <c r="J33">
        <v>0</v>
      </c>
      <c r="K33">
        <v>0</v>
      </c>
      <c r="L33" s="273">
        <v>0</v>
      </c>
    </row>
    <row r="34" spans="1:12" x14ac:dyDescent="0.35">
      <c r="A34" s="269" t="s">
        <v>19</v>
      </c>
      <c r="B34" s="83">
        <v>3723844</v>
      </c>
      <c r="C34" s="147">
        <v>746819</v>
      </c>
      <c r="D34" s="271">
        <f t="shared" si="0"/>
        <v>2977025</v>
      </c>
      <c r="I34" s="270">
        <v>28399</v>
      </c>
      <c r="J34">
        <v>0</v>
      </c>
      <c r="K34">
        <v>0</v>
      </c>
      <c r="L34" s="273">
        <v>0</v>
      </c>
    </row>
    <row r="35" spans="1:12" x14ac:dyDescent="0.35">
      <c r="A35" s="269" t="s">
        <v>20</v>
      </c>
      <c r="B35" s="84">
        <v>3666377</v>
      </c>
      <c r="C35" s="148">
        <v>780174</v>
      </c>
      <c r="D35" s="271">
        <f t="shared" si="0"/>
        <v>2886203</v>
      </c>
      <c r="I35" s="270">
        <v>28491</v>
      </c>
      <c r="J35" s="271">
        <f>B3</f>
        <v>0</v>
      </c>
      <c r="K35" s="271">
        <f>C3</f>
        <v>0</v>
      </c>
      <c r="L35" s="273">
        <f>D3</f>
        <v>0</v>
      </c>
    </row>
    <row r="36" spans="1:12" x14ac:dyDescent="0.35">
      <c r="A36" s="269" t="s">
        <v>21</v>
      </c>
      <c r="B36" s="85">
        <v>3596580</v>
      </c>
      <c r="C36" s="149">
        <v>797208</v>
      </c>
      <c r="D36" s="271">
        <f t="shared" si="0"/>
        <v>2799372</v>
      </c>
      <c r="I36" s="270">
        <v>28581</v>
      </c>
      <c r="J36" s="272">
        <f t="shared" ref="J36:L36" si="1">J35+(J39-J35)/3</f>
        <v>0</v>
      </c>
      <c r="K36" s="272">
        <f t="shared" si="1"/>
        <v>0</v>
      </c>
      <c r="L36" s="273">
        <f t="shared" si="1"/>
        <v>0</v>
      </c>
    </row>
    <row r="37" spans="1:12" x14ac:dyDescent="0.35">
      <c r="A37" s="269" t="s">
        <v>22</v>
      </c>
      <c r="B37" s="86">
        <v>3788756</v>
      </c>
      <c r="C37" s="150">
        <v>789834</v>
      </c>
      <c r="D37" s="271">
        <f t="shared" si="0"/>
        <v>2998922</v>
      </c>
      <c r="I37" s="270">
        <v>28672</v>
      </c>
      <c r="J37" s="272">
        <f t="shared" ref="J37:L37" si="2">J35+(J39-J35)/2</f>
        <v>0</v>
      </c>
      <c r="K37" s="272">
        <f t="shared" si="2"/>
        <v>0</v>
      </c>
      <c r="L37" s="273">
        <f t="shared" si="2"/>
        <v>0</v>
      </c>
    </row>
    <row r="38" spans="1:12" x14ac:dyDescent="0.35">
      <c r="A38" s="269" t="s">
        <v>23</v>
      </c>
      <c r="B38" s="87">
        <v>4012947</v>
      </c>
      <c r="C38" s="151">
        <v>778268</v>
      </c>
      <c r="D38" s="271">
        <f t="shared" si="0"/>
        <v>3234679</v>
      </c>
      <c r="I38" s="270">
        <v>28764</v>
      </c>
      <c r="J38" s="272">
        <f t="shared" ref="J38:L38" si="3">J35+(J39-J35)*2/3</f>
        <v>0</v>
      </c>
      <c r="K38" s="272">
        <f t="shared" si="3"/>
        <v>0</v>
      </c>
      <c r="L38" s="273">
        <f t="shared" si="3"/>
        <v>0</v>
      </c>
    </row>
    <row r="39" spans="1:12" x14ac:dyDescent="0.35">
      <c r="A39" s="269" t="s">
        <v>24</v>
      </c>
      <c r="B39" s="88">
        <v>4160106</v>
      </c>
      <c r="C39" s="152">
        <v>773620</v>
      </c>
      <c r="D39" s="271">
        <f t="shared" si="0"/>
        <v>3386486</v>
      </c>
      <c r="I39" s="270">
        <v>28856</v>
      </c>
      <c r="J39" s="271">
        <f>B4</f>
        <v>0</v>
      </c>
      <c r="K39" s="271">
        <f>C4</f>
        <v>0</v>
      </c>
      <c r="L39" s="273">
        <f>D4</f>
        <v>0</v>
      </c>
    </row>
    <row r="40" spans="1:12" x14ac:dyDescent="0.35">
      <c r="A40" s="269" t="s">
        <v>25</v>
      </c>
      <c r="B40" s="89">
        <v>4286204</v>
      </c>
      <c r="C40" s="153">
        <v>772116</v>
      </c>
      <c r="D40" s="271">
        <f t="shared" si="0"/>
        <v>3514088</v>
      </c>
      <c r="I40" s="270">
        <v>28946</v>
      </c>
      <c r="J40" s="272">
        <f t="shared" ref="J40:L40" si="4">J39+(J43-J39)/3</f>
        <v>0</v>
      </c>
      <c r="K40" s="272">
        <f t="shared" si="4"/>
        <v>0</v>
      </c>
      <c r="L40" s="273">
        <f t="shared" si="4"/>
        <v>0</v>
      </c>
    </row>
    <row r="41" spans="1:12" x14ac:dyDescent="0.35">
      <c r="A41" s="269" t="s">
        <v>26</v>
      </c>
      <c r="B41" s="90">
        <v>4243207</v>
      </c>
      <c r="C41" s="154">
        <v>782028</v>
      </c>
      <c r="D41" s="271">
        <f t="shared" si="0"/>
        <v>3461179</v>
      </c>
      <c r="I41" s="270">
        <v>29037</v>
      </c>
      <c r="J41" s="272">
        <f t="shared" ref="J41:L41" si="5">J39+(J43-J39)/2</f>
        <v>0</v>
      </c>
      <c r="K41" s="272">
        <f t="shared" si="5"/>
        <v>0</v>
      </c>
      <c r="L41" s="273">
        <f t="shared" si="5"/>
        <v>0</v>
      </c>
    </row>
    <row r="42" spans="1:12" x14ac:dyDescent="0.35">
      <c r="A42" s="269" t="s">
        <v>27</v>
      </c>
      <c r="B42" s="91">
        <v>4400015</v>
      </c>
      <c r="C42" s="155">
        <v>792741</v>
      </c>
      <c r="D42" s="271">
        <f t="shared" si="0"/>
        <v>3607274</v>
      </c>
      <c r="I42" s="270">
        <v>29129</v>
      </c>
      <c r="J42" s="272">
        <f t="shared" ref="J42:L42" si="6">J39+(J43-J39)*2/3</f>
        <v>0</v>
      </c>
      <c r="K42" s="272">
        <f t="shared" si="6"/>
        <v>0</v>
      </c>
      <c r="L42" s="273">
        <f t="shared" si="6"/>
        <v>0</v>
      </c>
    </row>
    <row r="43" spans="1:12" x14ac:dyDescent="0.35">
      <c r="A43" s="269" t="s">
        <v>28</v>
      </c>
      <c r="B43" s="92">
        <v>4223215</v>
      </c>
      <c r="C43" s="156">
        <v>805364</v>
      </c>
      <c r="D43" s="271">
        <f t="shared" si="0"/>
        <v>3417851</v>
      </c>
      <c r="I43" s="270">
        <v>29221</v>
      </c>
      <c r="J43" s="271">
        <f>B5</f>
        <v>0</v>
      </c>
      <c r="K43" s="271">
        <f>C5</f>
        <v>0</v>
      </c>
      <c r="L43" s="273">
        <f>D5</f>
        <v>0</v>
      </c>
    </row>
    <row r="44" spans="1:12" x14ac:dyDescent="0.35">
      <c r="A44" s="269" t="s">
        <v>29</v>
      </c>
      <c r="B44" s="93">
        <v>4573585</v>
      </c>
      <c r="C44" s="157">
        <v>824560</v>
      </c>
      <c r="D44" s="271">
        <f t="shared" si="0"/>
        <v>3749025</v>
      </c>
      <c r="I44" s="270">
        <v>29312</v>
      </c>
      <c r="J44" s="272">
        <f t="shared" ref="J44:L44" si="7">J43+(J47-J43)/3</f>
        <v>0</v>
      </c>
      <c r="K44" s="272">
        <f t="shared" si="7"/>
        <v>0</v>
      </c>
      <c r="L44" s="273">
        <f t="shared" si="7"/>
        <v>0</v>
      </c>
    </row>
    <row r="45" spans="1:12" x14ac:dyDescent="0.35">
      <c r="A45" s="269" t="s">
        <v>30</v>
      </c>
      <c r="B45" s="94">
        <v>4800644</v>
      </c>
      <c r="C45" s="158">
        <v>832065</v>
      </c>
      <c r="D45" s="271">
        <f t="shared" si="0"/>
        <v>3968579</v>
      </c>
      <c r="I45" s="270">
        <v>29403</v>
      </c>
      <c r="J45" s="272">
        <f t="shared" ref="J45:L45" si="8">J43+(J47-J43)/2</f>
        <v>0</v>
      </c>
      <c r="K45" s="272">
        <f t="shared" si="8"/>
        <v>0</v>
      </c>
      <c r="L45" s="273">
        <f t="shared" si="8"/>
        <v>0</v>
      </c>
    </row>
    <row r="46" spans="1:12" x14ac:dyDescent="0.35">
      <c r="A46" s="269" t="s">
        <v>31</v>
      </c>
      <c r="B46" s="95">
        <v>5283887</v>
      </c>
      <c r="C46" s="159">
        <v>861667</v>
      </c>
      <c r="D46" s="271">
        <f t="shared" si="0"/>
        <v>4422220</v>
      </c>
      <c r="I46" s="270">
        <v>29495</v>
      </c>
      <c r="J46" s="272">
        <f t="shared" ref="J46:L46" si="9">J43+(J47-J43)*2/3</f>
        <v>0</v>
      </c>
      <c r="K46" s="272">
        <f t="shared" si="9"/>
        <v>0</v>
      </c>
      <c r="L46" s="273">
        <f t="shared" si="9"/>
        <v>0</v>
      </c>
    </row>
    <row r="47" spans="1:12" x14ac:dyDescent="0.35">
      <c r="A47" s="269" t="s">
        <v>32</v>
      </c>
      <c r="B47" s="96">
        <v>5162255</v>
      </c>
      <c r="C47" s="160">
        <v>880586</v>
      </c>
      <c r="D47" s="271">
        <f t="shared" si="0"/>
        <v>4281669</v>
      </c>
      <c r="I47" s="270">
        <v>29587</v>
      </c>
      <c r="J47" s="271">
        <f>B6</f>
        <v>0</v>
      </c>
      <c r="K47" s="271">
        <f>C6</f>
        <v>0</v>
      </c>
      <c r="L47" s="273">
        <f>D6</f>
        <v>0</v>
      </c>
    </row>
    <row r="48" spans="1:12" x14ac:dyDescent="0.35">
      <c r="A48">
        <v>2023</v>
      </c>
      <c r="B48" s="97">
        <v>5531370</v>
      </c>
      <c r="C48" s="161">
        <v>874763</v>
      </c>
      <c r="D48" s="271">
        <f t="shared" si="0"/>
        <v>4656607</v>
      </c>
      <c r="I48" s="270">
        <v>29677</v>
      </c>
      <c r="J48" s="272">
        <f t="shared" ref="J48:L48" si="10">J47+(J51-J47)/3</f>
        <v>0</v>
      </c>
      <c r="K48" s="272">
        <f t="shared" si="10"/>
        <v>0</v>
      </c>
      <c r="L48" s="273">
        <f t="shared" si="10"/>
        <v>0</v>
      </c>
    </row>
    <row r="49" spans="4:12" x14ac:dyDescent="0.35">
      <c r="D49" s="271"/>
      <c r="I49" s="270">
        <v>29768</v>
      </c>
      <c r="J49" s="272">
        <f t="shared" ref="J49:L49" si="11">J47+(J51-J47)/2</f>
        <v>0</v>
      </c>
      <c r="K49" s="272">
        <f t="shared" si="11"/>
        <v>0</v>
      </c>
      <c r="L49" s="273">
        <f t="shared" si="11"/>
        <v>0</v>
      </c>
    </row>
    <row r="50" spans="4:12" x14ac:dyDescent="0.35">
      <c r="I50" s="270">
        <v>29860</v>
      </c>
      <c r="J50" s="272">
        <f t="shared" ref="J50:L50" si="12">J47+(J51-J47)*2/3</f>
        <v>0</v>
      </c>
      <c r="K50" s="272">
        <f t="shared" si="12"/>
        <v>0</v>
      </c>
      <c r="L50" s="273">
        <f t="shared" si="12"/>
        <v>0</v>
      </c>
    </row>
    <row r="51" spans="4:12" x14ac:dyDescent="0.35">
      <c r="I51" s="270">
        <v>29952</v>
      </c>
      <c r="J51" s="271">
        <f>B7</f>
        <v>0</v>
      </c>
      <c r="K51" s="271">
        <f>C7</f>
        <v>0</v>
      </c>
      <c r="L51" s="273">
        <f>D7</f>
        <v>0</v>
      </c>
    </row>
    <row r="52" spans="4:12" x14ac:dyDescent="0.35">
      <c r="I52" s="270">
        <v>30042</v>
      </c>
      <c r="J52" s="272">
        <f t="shared" ref="J52:L52" si="13">J51+(J55-J51)/3</f>
        <v>0</v>
      </c>
      <c r="K52" s="272">
        <f t="shared" si="13"/>
        <v>0</v>
      </c>
      <c r="L52" s="273">
        <f t="shared" si="13"/>
        <v>0</v>
      </c>
    </row>
    <row r="53" spans="4:12" x14ac:dyDescent="0.35">
      <c r="I53" s="270">
        <v>30133</v>
      </c>
      <c r="J53" s="272">
        <f t="shared" ref="J53:L53" si="14">J51+(J55-J51)/2</f>
        <v>0</v>
      </c>
      <c r="K53" s="272">
        <f t="shared" si="14"/>
        <v>0</v>
      </c>
      <c r="L53" s="273">
        <f t="shared" si="14"/>
        <v>0</v>
      </c>
    </row>
    <row r="54" spans="4:12" x14ac:dyDescent="0.35">
      <c r="I54" s="270">
        <v>30225</v>
      </c>
      <c r="J54" s="272">
        <f t="shared" ref="J54:L54" si="15">J51+(J55-J51)*2/3</f>
        <v>0</v>
      </c>
      <c r="K54" s="272">
        <f t="shared" si="15"/>
        <v>0</v>
      </c>
      <c r="L54" s="273">
        <f t="shared" si="15"/>
        <v>0</v>
      </c>
    </row>
    <row r="55" spans="4:12" x14ac:dyDescent="0.35">
      <c r="I55" s="270">
        <v>30317</v>
      </c>
      <c r="J55" s="271">
        <f>B8</f>
        <v>0</v>
      </c>
      <c r="K55" s="271">
        <f>C8</f>
        <v>0</v>
      </c>
      <c r="L55" s="273">
        <f>D8</f>
        <v>0</v>
      </c>
    </row>
    <row r="56" spans="4:12" x14ac:dyDescent="0.35">
      <c r="I56" s="270">
        <v>30407</v>
      </c>
      <c r="J56" s="272">
        <f t="shared" ref="J56:L56" si="16">J55+(J59-J55)/3</f>
        <v>0</v>
      </c>
      <c r="K56" s="272">
        <f t="shared" si="16"/>
        <v>0</v>
      </c>
      <c r="L56" s="273">
        <f t="shared" si="16"/>
        <v>0</v>
      </c>
    </row>
    <row r="57" spans="4:12" x14ac:dyDescent="0.35">
      <c r="I57" s="270">
        <v>30498</v>
      </c>
      <c r="J57" s="272">
        <f t="shared" ref="J57:L57" si="17">J55+(J59-J55)/2</f>
        <v>0</v>
      </c>
      <c r="K57" s="272">
        <f t="shared" si="17"/>
        <v>0</v>
      </c>
      <c r="L57" s="273">
        <f t="shared" si="17"/>
        <v>0</v>
      </c>
    </row>
    <row r="58" spans="4:12" x14ac:dyDescent="0.35">
      <c r="I58" s="270">
        <v>30590</v>
      </c>
      <c r="J58" s="272">
        <f t="shared" ref="J58:L58" si="18">J55+(J59-J55)*2/3</f>
        <v>0</v>
      </c>
      <c r="K58" s="272">
        <f t="shared" si="18"/>
        <v>0</v>
      </c>
      <c r="L58" s="273">
        <f t="shared" si="18"/>
        <v>0</v>
      </c>
    </row>
    <row r="59" spans="4:12" x14ac:dyDescent="0.35">
      <c r="I59" s="270">
        <v>30682</v>
      </c>
      <c r="J59" s="271">
        <f>B9</f>
        <v>0</v>
      </c>
      <c r="K59" s="271">
        <f>C9</f>
        <v>0</v>
      </c>
      <c r="L59" s="273">
        <f>D9</f>
        <v>0</v>
      </c>
    </row>
    <row r="60" spans="4:12" x14ac:dyDescent="0.35">
      <c r="I60" s="270">
        <v>30773</v>
      </c>
      <c r="J60" s="272">
        <f t="shared" ref="J60:L60" si="19">J59+(J63-J59)/3</f>
        <v>0</v>
      </c>
      <c r="K60" s="272">
        <f t="shared" si="19"/>
        <v>0</v>
      </c>
      <c r="L60" s="273">
        <f t="shared" si="19"/>
        <v>0</v>
      </c>
    </row>
    <row r="61" spans="4:12" x14ac:dyDescent="0.35">
      <c r="I61" s="270">
        <v>30864</v>
      </c>
      <c r="J61" s="272">
        <f t="shared" ref="J61:L61" si="20">J59+(J63-J59)/2</f>
        <v>0</v>
      </c>
      <c r="K61" s="272">
        <f t="shared" si="20"/>
        <v>0</v>
      </c>
      <c r="L61" s="273">
        <f t="shared" si="20"/>
        <v>0</v>
      </c>
    </row>
    <row r="62" spans="4:12" x14ac:dyDescent="0.35">
      <c r="I62" s="270">
        <v>30956</v>
      </c>
      <c r="J62" s="272">
        <f t="shared" ref="J62:L62" si="21">J59+(J63-J59)*2/3</f>
        <v>0</v>
      </c>
      <c r="K62" s="272">
        <f t="shared" si="21"/>
        <v>0</v>
      </c>
      <c r="L62" s="273">
        <f t="shared" si="21"/>
        <v>0</v>
      </c>
    </row>
    <row r="63" spans="4:12" x14ac:dyDescent="0.35">
      <c r="I63" s="270">
        <v>31048</v>
      </c>
      <c r="J63" s="271">
        <f>B10</f>
        <v>0</v>
      </c>
      <c r="K63" s="271">
        <f>C10</f>
        <v>0</v>
      </c>
      <c r="L63" s="273">
        <f>D10</f>
        <v>0</v>
      </c>
    </row>
    <row r="64" spans="4:12" x14ac:dyDescent="0.35">
      <c r="I64" s="270">
        <v>31138</v>
      </c>
      <c r="J64" s="272">
        <f t="shared" ref="J64:L64" si="22">J63+(J67-J63)/3</f>
        <v>0</v>
      </c>
      <c r="K64" s="272">
        <f t="shared" si="22"/>
        <v>0</v>
      </c>
      <c r="L64" s="273">
        <f t="shared" si="22"/>
        <v>0</v>
      </c>
    </row>
    <row r="65" spans="9:12" x14ac:dyDescent="0.35">
      <c r="I65" s="270">
        <v>31229</v>
      </c>
      <c r="J65" s="272">
        <f t="shared" ref="J65:L65" si="23">J63+(J67-J63)/2</f>
        <v>0</v>
      </c>
      <c r="K65" s="272">
        <f t="shared" si="23"/>
        <v>0</v>
      </c>
      <c r="L65" s="273">
        <f t="shared" si="23"/>
        <v>0</v>
      </c>
    </row>
    <row r="66" spans="9:12" x14ac:dyDescent="0.35">
      <c r="I66" s="270">
        <v>31321</v>
      </c>
      <c r="J66" s="272">
        <f t="shared" ref="J66:L66" si="24">J63+(J67-J63)*2/3</f>
        <v>0</v>
      </c>
      <c r="K66" s="272">
        <f t="shared" si="24"/>
        <v>0</v>
      </c>
      <c r="L66" s="273">
        <f t="shared" si="24"/>
        <v>0</v>
      </c>
    </row>
    <row r="67" spans="9:12" x14ac:dyDescent="0.35">
      <c r="I67" s="270">
        <v>31413</v>
      </c>
      <c r="J67" s="271">
        <f>B11</f>
        <v>0</v>
      </c>
      <c r="K67" s="271">
        <f>C11</f>
        <v>0</v>
      </c>
      <c r="L67" s="273">
        <f>D11</f>
        <v>0</v>
      </c>
    </row>
    <row r="68" spans="9:12" x14ac:dyDescent="0.35">
      <c r="I68" s="270">
        <v>31503</v>
      </c>
      <c r="J68" s="272">
        <f t="shared" ref="J68:L68" si="25">J67+(J71-J67)/3</f>
        <v>0</v>
      </c>
      <c r="K68" s="272">
        <f t="shared" si="25"/>
        <v>0</v>
      </c>
      <c r="L68" s="273">
        <f t="shared" si="25"/>
        <v>0</v>
      </c>
    </row>
    <row r="69" spans="9:12" x14ac:dyDescent="0.35">
      <c r="I69" s="270">
        <v>31594</v>
      </c>
      <c r="J69" s="272">
        <f t="shared" ref="J69:L69" si="26">J67+(J71-J67)/2</f>
        <v>0</v>
      </c>
      <c r="K69" s="272">
        <f t="shared" si="26"/>
        <v>0</v>
      </c>
      <c r="L69" s="273">
        <f t="shared" si="26"/>
        <v>0</v>
      </c>
    </row>
    <row r="70" spans="9:12" x14ac:dyDescent="0.35">
      <c r="I70" s="270">
        <v>31686</v>
      </c>
      <c r="J70" s="272">
        <f t="shared" ref="J70:L70" si="27">J67+(J71-J67)*2/3</f>
        <v>0</v>
      </c>
      <c r="K70" s="272">
        <f t="shared" si="27"/>
        <v>0</v>
      </c>
      <c r="L70" s="273">
        <f t="shared" si="27"/>
        <v>0</v>
      </c>
    </row>
    <row r="71" spans="9:12" x14ac:dyDescent="0.35">
      <c r="I71" s="270">
        <v>31778</v>
      </c>
      <c r="J71" s="271">
        <f>B12</f>
        <v>0</v>
      </c>
      <c r="K71" s="271">
        <f>C12</f>
        <v>0</v>
      </c>
      <c r="L71" s="273">
        <f>D12</f>
        <v>0</v>
      </c>
    </row>
    <row r="72" spans="9:12" x14ac:dyDescent="0.35">
      <c r="I72" s="270">
        <v>31868</v>
      </c>
      <c r="J72" s="272">
        <f t="shared" ref="J72:L72" si="28">J71+(J75-J71)/3</f>
        <v>0</v>
      </c>
      <c r="K72" s="272">
        <f t="shared" si="28"/>
        <v>0</v>
      </c>
      <c r="L72" s="273">
        <f t="shared" si="28"/>
        <v>0</v>
      </c>
    </row>
    <row r="73" spans="9:12" x14ac:dyDescent="0.35">
      <c r="I73" s="270">
        <v>31959</v>
      </c>
      <c r="J73" s="272">
        <f t="shared" ref="J73:L73" si="29">J71+(J75-J71)/2</f>
        <v>0</v>
      </c>
      <c r="K73" s="272">
        <f t="shared" si="29"/>
        <v>0</v>
      </c>
      <c r="L73" s="273">
        <f t="shared" si="29"/>
        <v>0</v>
      </c>
    </row>
    <row r="74" spans="9:12" x14ac:dyDescent="0.35">
      <c r="I74" s="270">
        <v>32051</v>
      </c>
      <c r="J74" s="272">
        <f t="shared" ref="J74:L74" si="30">J71+(J75-J71)*2/3</f>
        <v>0</v>
      </c>
      <c r="K74" s="272">
        <f t="shared" si="30"/>
        <v>0</v>
      </c>
      <c r="L74" s="273">
        <f t="shared" si="30"/>
        <v>0</v>
      </c>
    </row>
    <row r="75" spans="9:12" x14ac:dyDescent="0.35">
      <c r="I75" s="270">
        <v>32143</v>
      </c>
      <c r="J75" s="271">
        <f>B13</f>
        <v>0</v>
      </c>
      <c r="K75" s="271">
        <f>C13</f>
        <v>0</v>
      </c>
      <c r="L75" s="273">
        <f>D13</f>
        <v>0</v>
      </c>
    </row>
    <row r="76" spans="9:12" x14ac:dyDescent="0.35">
      <c r="I76" s="270">
        <v>32234</v>
      </c>
      <c r="J76" s="272">
        <f t="shared" ref="J76:L76" si="31">J75+(J79-J75)/3</f>
        <v>0</v>
      </c>
      <c r="K76" s="272">
        <f t="shared" si="31"/>
        <v>0</v>
      </c>
      <c r="L76" s="273">
        <f t="shared" si="31"/>
        <v>0</v>
      </c>
    </row>
    <row r="77" spans="9:12" x14ac:dyDescent="0.35">
      <c r="I77" s="270">
        <v>32325</v>
      </c>
      <c r="J77" s="272">
        <f t="shared" ref="J77:L77" si="32">J75+(J79-J75)/2</f>
        <v>0</v>
      </c>
      <c r="K77" s="272">
        <f t="shared" si="32"/>
        <v>0</v>
      </c>
      <c r="L77" s="273">
        <f t="shared" si="32"/>
        <v>0</v>
      </c>
    </row>
    <row r="78" spans="9:12" x14ac:dyDescent="0.35">
      <c r="I78" s="270">
        <v>32417</v>
      </c>
      <c r="J78" s="272">
        <f t="shared" ref="J78:L78" si="33">J75+(J79-J75)*2/3</f>
        <v>0</v>
      </c>
      <c r="K78" s="272">
        <f t="shared" si="33"/>
        <v>0</v>
      </c>
      <c r="L78" s="273">
        <f t="shared" si="33"/>
        <v>0</v>
      </c>
    </row>
    <row r="79" spans="9:12" x14ac:dyDescent="0.35">
      <c r="I79" s="270">
        <v>32509</v>
      </c>
      <c r="J79" s="271">
        <f>B14</f>
        <v>0</v>
      </c>
      <c r="K79" s="271">
        <f>C14</f>
        <v>0</v>
      </c>
      <c r="L79" s="273">
        <f>D14</f>
        <v>0</v>
      </c>
    </row>
    <row r="80" spans="9:12" x14ac:dyDescent="0.35">
      <c r="I80" s="270">
        <v>32599</v>
      </c>
      <c r="J80" s="272">
        <f t="shared" ref="J80:L80" si="34">J79+(J83-J79)/3</f>
        <v>0</v>
      </c>
      <c r="K80" s="272">
        <f t="shared" si="34"/>
        <v>0</v>
      </c>
      <c r="L80" s="273">
        <f t="shared" si="34"/>
        <v>0</v>
      </c>
    </row>
    <row r="81" spans="9:12" x14ac:dyDescent="0.35">
      <c r="I81" s="270">
        <v>32690</v>
      </c>
      <c r="J81" s="272">
        <f t="shared" ref="J81:L81" si="35">J79+(J83-J79)/2</f>
        <v>0</v>
      </c>
      <c r="K81" s="272">
        <f t="shared" si="35"/>
        <v>0</v>
      </c>
      <c r="L81" s="273">
        <f t="shared" si="35"/>
        <v>0</v>
      </c>
    </row>
    <row r="82" spans="9:12" x14ac:dyDescent="0.35">
      <c r="I82" s="270">
        <v>32782</v>
      </c>
      <c r="J82" s="272">
        <f t="shared" ref="J82:L82" si="36">J79+(J83-J79)*2/3</f>
        <v>0</v>
      </c>
      <c r="K82" s="272">
        <f t="shared" si="36"/>
        <v>0</v>
      </c>
      <c r="L82" s="273">
        <f t="shared" si="36"/>
        <v>0</v>
      </c>
    </row>
    <row r="83" spans="9:12" x14ac:dyDescent="0.35">
      <c r="I83" s="270">
        <v>32874</v>
      </c>
      <c r="J83" s="271">
        <f>B15</f>
        <v>0</v>
      </c>
      <c r="K83" s="271">
        <f>C15</f>
        <v>0</v>
      </c>
      <c r="L83" s="273">
        <f>D15</f>
        <v>0</v>
      </c>
    </row>
    <row r="84" spans="9:12" x14ac:dyDescent="0.35">
      <c r="I84" s="270">
        <v>32964</v>
      </c>
      <c r="J84" s="272">
        <f t="shared" ref="J84:L84" si="37">J83+(J87-J83)/3</f>
        <v>0</v>
      </c>
      <c r="K84" s="272">
        <f t="shared" si="37"/>
        <v>0</v>
      </c>
      <c r="L84" s="273">
        <f t="shared" si="37"/>
        <v>0</v>
      </c>
    </row>
    <row r="85" spans="9:12" x14ac:dyDescent="0.35">
      <c r="I85" s="270">
        <v>33055</v>
      </c>
      <c r="J85" s="272">
        <f t="shared" ref="J85:L85" si="38">J83+(J87-J83)/2</f>
        <v>0</v>
      </c>
      <c r="K85" s="272">
        <f t="shared" si="38"/>
        <v>0</v>
      </c>
      <c r="L85" s="273">
        <f t="shared" si="38"/>
        <v>0</v>
      </c>
    </row>
    <row r="86" spans="9:12" x14ac:dyDescent="0.35">
      <c r="I86" s="270">
        <v>33147</v>
      </c>
      <c r="J86" s="272">
        <f t="shared" ref="J86:L86" si="39">J83+(J87-J83)*2/3</f>
        <v>0</v>
      </c>
      <c r="K86" s="272">
        <f t="shared" si="39"/>
        <v>0</v>
      </c>
      <c r="L86" s="273">
        <f t="shared" si="39"/>
        <v>0</v>
      </c>
    </row>
    <row r="87" spans="9:12" x14ac:dyDescent="0.35">
      <c r="I87" s="270">
        <v>33239</v>
      </c>
      <c r="J87" s="271">
        <f>B16</f>
        <v>0</v>
      </c>
      <c r="K87" s="271">
        <f>C16</f>
        <v>0</v>
      </c>
      <c r="L87" s="273">
        <f>D16</f>
        <v>0</v>
      </c>
    </row>
    <row r="88" spans="9:12" x14ac:dyDescent="0.35">
      <c r="I88" s="270">
        <v>33329</v>
      </c>
      <c r="J88" s="272">
        <f t="shared" ref="J88:L88" si="40">J87+(J91-J87)/3</f>
        <v>0</v>
      </c>
      <c r="K88" s="272">
        <f t="shared" si="40"/>
        <v>0</v>
      </c>
      <c r="L88" s="273">
        <f t="shared" si="40"/>
        <v>0</v>
      </c>
    </row>
    <row r="89" spans="9:12" x14ac:dyDescent="0.35">
      <c r="I89" s="270">
        <v>33420</v>
      </c>
      <c r="J89" s="272">
        <f t="shared" ref="J89:L89" si="41">J87+(J91-J87)/2</f>
        <v>0</v>
      </c>
      <c r="K89" s="272">
        <f t="shared" si="41"/>
        <v>0</v>
      </c>
      <c r="L89" s="273">
        <f t="shared" si="41"/>
        <v>0</v>
      </c>
    </row>
    <row r="90" spans="9:12" x14ac:dyDescent="0.35">
      <c r="I90" s="270">
        <v>33512</v>
      </c>
      <c r="J90" s="272">
        <f t="shared" ref="J90:L90" si="42">J87+(J91-J87)*2/3</f>
        <v>0</v>
      </c>
      <c r="K90" s="272">
        <f t="shared" si="42"/>
        <v>0</v>
      </c>
      <c r="L90" s="273">
        <f t="shared" si="42"/>
        <v>0</v>
      </c>
    </row>
    <row r="91" spans="9:12" x14ac:dyDescent="0.35">
      <c r="I91" s="270">
        <v>33604</v>
      </c>
      <c r="J91" s="271">
        <f>B17</f>
        <v>0</v>
      </c>
      <c r="K91" s="271">
        <f>C17</f>
        <v>0</v>
      </c>
      <c r="L91" s="273">
        <f>D17</f>
        <v>0</v>
      </c>
    </row>
    <row r="92" spans="9:12" x14ac:dyDescent="0.35">
      <c r="I92" s="270">
        <v>33695</v>
      </c>
      <c r="J92" s="272">
        <f t="shared" ref="J92:L92" si="43">J91+(J95-J91)/3</f>
        <v>0</v>
      </c>
      <c r="K92" s="272">
        <f t="shared" si="43"/>
        <v>0</v>
      </c>
      <c r="L92" s="273">
        <f t="shared" si="43"/>
        <v>0</v>
      </c>
    </row>
    <row r="93" spans="9:12" x14ac:dyDescent="0.35">
      <c r="I93" s="270">
        <v>33786</v>
      </c>
      <c r="J93" s="272">
        <f t="shared" ref="J93:L93" si="44">J91+(J95-J91)/2</f>
        <v>0</v>
      </c>
      <c r="K93" s="272">
        <f t="shared" si="44"/>
        <v>0</v>
      </c>
      <c r="L93" s="273">
        <f t="shared" si="44"/>
        <v>0</v>
      </c>
    </row>
    <row r="94" spans="9:12" x14ac:dyDescent="0.35">
      <c r="I94" s="270">
        <v>33878</v>
      </c>
      <c r="J94" s="272">
        <f t="shared" ref="J94:L94" si="45">J91+(J95-J91)*2/3</f>
        <v>0</v>
      </c>
      <c r="K94" s="272">
        <f t="shared" si="45"/>
        <v>0</v>
      </c>
      <c r="L94" s="273">
        <f t="shared" si="45"/>
        <v>0</v>
      </c>
    </row>
    <row r="95" spans="9:12" x14ac:dyDescent="0.35">
      <c r="I95" s="270">
        <v>33970</v>
      </c>
      <c r="J95" s="271">
        <f>B18</f>
        <v>0</v>
      </c>
      <c r="K95" s="271">
        <f>C18</f>
        <v>0</v>
      </c>
      <c r="L95" s="273">
        <f>D18</f>
        <v>0</v>
      </c>
    </row>
    <row r="96" spans="9:12" x14ac:dyDescent="0.35">
      <c r="I96" s="270">
        <v>34060</v>
      </c>
      <c r="J96" s="272">
        <f t="shared" ref="J96:L96" si="46">J95+(J99-J95)/3</f>
        <v>0</v>
      </c>
      <c r="K96" s="272">
        <f t="shared" si="46"/>
        <v>0</v>
      </c>
      <c r="L96" s="273">
        <f t="shared" si="46"/>
        <v>0</v>
      </c>
    </row>
    <row r="97" spans="9:12" x14ac:dyDescent="0.35">
      <c r="I97" s="270">
        <v>34151</v>
      </c>
      <c r="J97" s="272">
        <f t="shared" ref="J97:L97" si="47">J95+(J99-J95)/2</f>
        <v>0</v>
      </c>
      <c r="K97" s="272">
        <f t="shared" si="47"/>
        <v>0</v>
      </c>
      <c r="L97" s="273">
        <f t="shared" si="47"/>
        <v>0</v>
      </c>
    </row>
    <row r="98" spans="9:12" x14ac:dyDescent="0.35">
      <c r="I98" s="270">
        <v>34243</v>
      </c>
      <c r="J98" s="272">
        <f t="shared" ref="J98:L98" si="48">J95+(J99-J95)*2/3</f>
        <v>0</v>
      </c>
      <c r="K98" s="272">
        <f t="shared" si="48"/>
        <v>0</v>
      </c>
      <c r="L98" s="273">
        <f t="shared" si="48"/>
        <v>0</v>
      </c>
    </row>
    <row r="99" spans="9:12" x14ac:dyDescent="0.35">
      <c r="I99" s="270">
        <v>34335</v>
      </c>
      <c r="J99" s="271">
        <f>B19</f>
        <v>0</v>
      </c>
      <c r="K99" s="271">
        <f>C19</f>
        <v>0</v>
      </c>
      <c r="L99" s="273">
        <f>D19</f>
        <v>0</v>
      </c>
    </row>
    <row r="100" spans="9:12" x14ac:dyDescent="0.35">
      <c r="I100" s="270">
        <v>34425</v>
      </c>
      <c r="J100" s="272">
        <v>0</v>
      </c>
      <c r="K100" s="272">
        <v>0</v>
      </c>
      <c r="L100" s="273">
        <v>0</v>
      </c>
    </row>
    <row r="101" spans="9:12" x14ac:dyDescent="0.35">
      <c r="I101" s="270">
        <v>34516</v>
      </c>
      <c r="J101" s="272">
        <v>0</v>
      </c>
      <c r="K101" s="272">
        <v>0</v>
      </c>
      <c r="L101" s="273">
        <v>0</v>
      </c>
    </row>
    <row r="102" spans="9:12" x14ac:dyDescent="0.35">
      <c r="I102" s="270">
        <v>34608</v>
      </c>
      <c r="J102" s="272">
        <v>0</v>
      </c>
      <c r="K102" s="272">
        <v>0</v>
      </c>
      <c r="L102" s="273">
        <v>0</v>
      </c>
    </row>
    <row r="103" spans="9:12" x14ac:dyDescent="0.35">
      <c r="I103" s="270">
        <v>34700</v>
      </c>
      <c r="J103" s="271">
        <f>B20</f>
        <v>1732627</v>
      </c>
      <c r="K103" s="271">
        <f>C20</f>
        <v>195531</v>
      </c>
      <c r="L103" s="273">
        <f>D20</f>
        <v>1537096</v>
      </c>
    </row>
    <row r="104" spans="9:12" x14ac:dyDescent="0.35">
      <c r="I104" s="270">
        <v>34790</v>
      </c>
      <c r="J104" s="272">
        <f t="shared" ref="J104:L104" si="49">J103+(J107-J103)/3</f>
        <v>1789030.6666666667</v>
      </c>
      <c r="K104" s="272">
        <f t="shared" si="49"/>
        <v>201953</v>
      </c>
      <c r="L104" s="273">
        <f t="shared" si="49"/>
        <v>1587077.6666666667</v>
      </c>
    </row>
    <row r="105" spans="9:12" x14ac:dyDescent="0.35">
      <c r="I105" s="270">
        <v>34881</v>
      </c>
      <c r="J105" s="272">
        <f t="shared" ref="J105:L105" si="50">J103+(J107-J103)/2</f>
        <v>1817232.5</v>
      </c>
      <c r="K105" s="272">
        <f t="shared" si="50"/>
        <v>205164</v>
      </c>
      <c r="L105" s="273">
        <f t="shared" si="50"/>
        <v>1612068.5</v>
      </c>
    </row>
    <row r="106" spans="9:12" x14ac:dyDescent="0.35">
      <c r="I106" s="270">
        <v>34973</v>
      </c>
      <c r="J106" s="272">
        <f t="shared" ref="J106:L106" si="51">J103+(J107-J103)*2/3</f>
        <v>1845434.3333333333</v>
      </c>
      <c r="K106" s="272">
        <f t="shared" si="51"/>
        <v>208375</v>
      </c>
      <c r="L106" s="273">
        <f t="shared" si="51"/>
        <v>1637059.3333333333</v>
      </c>
    </row>
    <row r="107" spans="9:12" x14ac:dyDescent="0.35">
      <c r="I107" s="270">
        <v>35065</v>
      </c>
      <c r="J107" s="271">
        <f>B21</f>
        <v>1901838</v>
      </c>
      <c r="K107" s="271">
        <f>C21</f>
        <v>214797</v>
      </c>
      <c r="L107" s="273">
        <f>D21</f>
        <v>1687041</v>
      </c>
    </row>
    <row r="108" spans="9:12" x14ac:dyDescent="0.35">
      <c r="I108" s="270">
        <v>35156</v>
      </c>
      <c r="J108" s="272">
        <f t="shared" ref="J108:L108" si="52">J107+(J111-J107)/3</f>
        <v>1997431</v>
      </c>
      <c r="K108" s="272">
        <f t="shared" si="52"/>
        <v>221420.33333333334</v>
      </c>
      <c r="L108" s="273">
        <f t="shared" si="52"/>
        <v>1776010.6666666667</v>
      </c>
    </row>
    <row r="109" spans="9:12" x14ac:dyDescent="0.35">
      <c r="I109" s="270">
        <v>35247</v>
      </c>
      <c r="J109" s="272">
        <f t="shared" ref="J109:L109" si="53">J107+(J111-J107)/2</f>
        <v>2045227.5</v>
      </c>
      <c r="K109" s="272">
        <f t="shared" si="53"/>
        <v>224732</v>
      </c>
      <c r="L109" s="273">
        <f t="shared" si="53"/>
        <v>1820495.5</v>
      </c>
    </row>
    <row r="110" spans="9:12" x14ac:dyDescent="0.35">
      <c r="I110" s="270">
        <v>35339</v>
      </c>
      <c r="J110" s="272">
        <f t="shared" ref="J110:L110" si="54">J107+(J111-J107)*2/3</f>
        <v>2093024</v>
      </c>
      <c r="K110" s="272">
        <f t="shared" si="54"/>
        <v>228043.66666666666</v>
      </c>
      <c r="L110" s="273">
        <f t="shared" si="54"/>
        <v>1864980.3333333333</v>
      </c>
    </row>
    <row r="111" spans="9:12" x14ac:dyDescent="0.35">
      <c r="I111" s="270">
        <v>35431</v>
      </c>
      <c r="J111" s="271">
        <f>B22</f>
        <v>2188617</v>
      </c>
      <c r="K111" s="271">
        <f>C22</f>
        <v>234667</v>
      </c>
      <c r="L111" s="273">
        <f>D22</f>
        <v>1953950</v>
      </c>
    </row>
    <row r="112" spans="9:12" x14ac:dyDescent="0.35">
      <c r="I112" s="270">
        <v>35521</v>
      </c>
      <c r="J112" s="272">
        <f t="shared" ref="J112:L112" si="55">J111+(J115-J111)/3</f>
        <v>2291094</v>
      </c>
      <c r="K112" s="272">
        <f t="shared" si="55"/>
        <v>240145</v>
      </c>
      <c r="L112" s="273">
        <f t="shared" si="55"/>
        <v>2050949</v>
      </c>
    </row>
    <row r="113" spans="9:12" x14ac:dyDescent="0.35">
      <c r="I113" s="270">
        <v>35612</v>
      </c>
      <c r="J113" s="272">
        <f t="shared" ref="J113:L113" si="56">J111+(J115-J111)/2</f>
        <v>2342332.5</v>
      </c>
      <c r="K113" s="272">
        <f t="shared" si="56"/>
        <v>242884</v>
      </c>
      <c r="L113" s="273">
        <f t="shared" si="56"/>
        <v>2099448.5</v>
      </c>
    </row>
    <row r="114" spans="9:12" x14ac:dyDescent="0.35">
      <c r="I114" s="270">
        <v>35704</v>
      </c>
      <c r="J114" s="272">
        <f t="shared" ref="J114:L114" si="57">J111+(J115-J111)*2/3</f>
        <v>2393571</v>
      </c>
      <c r="K114" s="272">
        <f t="shared" si="57"/>
        <v>245623</v>
      </c>
      <c r="L114" s="273">
        <f t="shared" si="57"/>
        <v>2147948</v>
      </c>
    </row>
    <row r="115" spans="9:12" x14ac:dyDescent="0.35">
      <c r="I115" s="270">
        <v>35796</v>
      </c>
      <c r="J115" s="271">
        <f>B23</f>
        <v>2496048</v>
      </c>
      <c r="K115" s="271">
        <f>C23</f>
        <v>251101</v>
      </c>
      <c r="L115" s="273">
        <f>D23</f>
        <v>2244947</v>
      </c>
    </row>
    <row r="116" spans="9:12" x14ac:dyDescent="0.35">
      <c r="I116" s="270">
        <v>35886</v>
      </c>
      <c r="J116" s="272">
        <f t="shared" ref="J116:L116" si="58">J115+(J119-J115)/3</f>
        <v>2572843</v>
      </c>
      <c r="K116" s="272">
        <f t="shared" si="58"/>
        <v>264945.66666666669</v>
      </c>
      <c r="L116" s="273">
        <f t="shared" si="58"/>
        <v>2307897.3333333335</v>
      </c>
    </row>
    <row r="117" spans="9:12" x14ac:dyDescent="0.35">
      <c r="I117" s="270">
        <v>35977</v>
      </c>
      <c r="J117" s="272">
        <f t="shared" ref="J117:L117" si="59">J115+(J119-J115)/2</f>
        <v>2611240.5</v>
      </c>
      <c r="K117" s="272">
        <f t="shared" si="59"/>
        <v>271868</v>
      </c>
      <c r="L117" s="273">
        <f t="shared" si="59"/>
        <v>2339372.5</v>
      </c>
    </row>
    <row r="118" spans="9:12" x14ac:dyDescent="0.35">
      <c r="I118" s="270">
        <v>36069</v>
      </c>
      <c r="J118" s="272">
        <f t="shared" ref="J118:L118" si="60">J115+(J119-J115)*2/3</f>
        <v>2649638</v>
      </c>
      <c r="K118" s="272">
        <f t="shared" si="60"/>
        <v>278790.33333333331</v>
      </c>
      <c r="L118" s="273">
        <f t="shared" si="60"/>
        <v>2370847.6666666665</v>
      </c>
    </row>
    <row r="119" spans="9:12" x14ac:dyDescent="0.35">
      <c r="I119" s="270">
        <v>36161</v>
      </c>
      <c r="J119" s="271">
        <f>B24</f>
        <v>2726433</v>
      </c>
      <c r="K119" s="271">
        <f>C24</f>
        <v>292635</v>
      </c>
      <c r="L119" s="273">
        <f>D24</f>
        <v>2433798</v>
      </c>
    </row>
    <row r="120" spans="9:12" x14ac:dyDescent="0.35">
      <c r="I120" s="270">
        <v>36251</v>
      </c>
      <c r="J120" s="272">
        <f t="shared" ref="J120:L120" si="61">J119+(J123-J119)/3</f>
        <v>2797332.3333333335</v>
      </c>
      <c r="K120" s="272">
        <f t="shared" si="61"/>
        <v>306510.66666666669</v>
      </c>
      <c r="L120" s="273">
        <f t="shared" si="61"/>
        <v>2490821.6666666665</v>
      </c>
    </row>
    <row r="121" spans="9:12" x14ac:dyDescent="0.35">
      <c r="I121" s="270">
        <v>36342</v>
      </c>
      <c r="J121" s="272">
        <f t="shared" ref="J121:L121" si="62">J119+(J123-J119)/2</f>
        <v>2832782</v>
      </c>
      <c r="K121" s="272">
        <f t="shared" si="62"/>
        <v>313448.5</v>
      </c>
      <c r="L121" s="273">
        <f t="shared" si="62"/>
        <v>2519333.5</v>
      </c>
    </row>
    <row r="122" spans="9:12" x14ac:dyDescent="0.35">
      <c r="I122" s="270">
        <v>36434</v>
      </c>
      <c r="J122" s="272">
        <f t="shared" ref="J122:L122" si="63">J119+(J123-J119)*2/3</f>
        <v>2868231.6666666665</v>
      </c>
      <c r="K122" s="272">
        <f t="shared" si="63"/>
        <v>320386.33333333331</v>
      </c>
      <c r="L122" s="273">
        <f t="shared" si="63"/>
        <v>2547845.3333333335</v>
      </c>
    </row>
    <row r="123" spans="9:12" x14ac:dyDescent="0.35">
      <c r="I123" s="270">
        <v>36526</v>
      </c>
      <c r="J123" s="271">
        <f>B25</f>
        <v>2939131</v>
      </c>
      <c r="K123" s="271">
        <f>C25</f>
        <v>334262</v>
      </c>
      <c r="L123" s="273">
        <f>D25</f>
        <v>2604869</v>
      </c>
    </row>
    <row r="124" spans="9:12" x14ac:dyDescent="0.35">
      <c r="I124" s="270">
        <v>36617</v>
      </c>
      <c r="J124" s="272">
        <f t="shared" ref="J124:L124" si="64">J123+(J127-J123)/3</f>
        <v>2935706.6666666665</v>
      </c>
      <c r="K124" s="272">
        <f t="shared" si="64"/>
        <v>345532.33333333331</v>
      </c>
      <c r="L124" s="273">
        <f t="shared" si="64"/>
        <v>2590174.3333333335</v>
      </c>
    </row>
    <row r="125" spans="9:12" x14ac:dyDescent="0.35">
      <c r="I125" s="270">
        <v>36708</v>
      </c>
      <c r="J125" s="272">
        <f t="shared" ref="J125:L125" si="65">J123+(J127-J123)/2</f>
        <v>2933994.5</v>
      </c>
      <c r="K125" s="272">
        <f t="shared" si="65"/>
        <v>351167.5</v>
      </c>
      <c r="L125" s="273">
        <f t="shared" si="65"/>
        <v>2582827</v>
      </c>
    </row>
    <row r="126" spans="9:12" x14ac:dyDescent="0.35">
      <c r="I126" s="270">
        <v>36800</v>
      </c>
      <c r="J126" s="272">
        <f t="shared" ref="J126:L126" si="66">J123+(J127-J123)*2/3</f>
        <v>2932282.3333333335</v>
      </c>
      <c r="K126" s="272">
        <f t="shared" si="66"/>
        <v>356802.66666666669</v>
      </c>
      <c r="L126" s="273">
        <f t="shared" si="66"/>
        <v>2575479.6666666665</v>
      </c>
    </row>
    <row r="127" spans="9:12" x14ac:dyDescent="0.35">
      <c r="I127" s="270">
        <v>36892</v>
      </c>
      <c r="J127" s="271">
        <f>B26</f>
        <v>2928858</v>
      </c>
      <c r="K127" s="271">
        <f>C26</f>
        <v>368073</v>
      </c>
      <c r="L127" s="273">
        <f>D26</f>
        <v>2560785</v>
      </c>
    </row>
    <row r="128" spans="9:12" x14ac:dyDescent="0.35">
      <c r="I128" s="270">
        <v>36982</v>
      </c>
      <c r="J128" s="272">
        <f t="shared" ref="J128:L128" si="67">J127+(J131-J127)/3</f>
        <v>2963760.6666666665</v>
      </c>
      <c r="K128" s="272">
        <f t="shared" si="67"/>
        <v>380793.33333333331</v>
      </c>
      <c r="L128" s="273">
        <f t="shared" si="67"/>
        <v>2582967.3333333335</v>
      </c>
    </row>
    <row r="129" spans="9:12" x14ac:dyDescent="0.35">
      <c r="I129" s="270">
        <v>37073</v>
      </c>
      <c r="J129" s="272">
        <f t="shared" ref="J129:L129" si="68">J127+(J131-J127)/2</f>
        <v>2981212</v>
      </c>
      <c r="K129" s="272">
        <f t="shared" si="68"/>
        <v>387153.5</v>
      </c>
      <c r="L129" s="273">
        <f t="shared" si="68"/>
        <v>2594058.5</v>
      </c>
    </row>
    <row r="130" spans="9:12" x14ac:dyDescent="0.35">
      <c r="I130" s="270">
        <v>37165</v>
      </c>
      <c r="J130" s="272">
        <f t="shared" ref="J130:L130" si="69">J127+(J131-J127)*2/3</f>
        <v>2998663.3333333335</v>
      </c>
      <c r="K130" s="272">
        <f t="shared" si="69"/>
        <v>393513.66666666669</v>
      </c>
      <c r="L130" s="273">
        <f t="shared" si="69"/>
        <v>2605149.6666666665</v>
      </c>
    </row>
    <row r="131" spans="9:12" x14ac:dyDescent="0.35">
      <c r="I131" s="270">
        <v>37257</v>
      </c>
      <c r="J131" s="271">
        <f>B27</f>
        <v>3033566</v>
      </c>
      <c r="K131" s="271">
        <f>C27</f>
        <v>406234</v>
      </c>
      <c r="L131" s="273">
        <f>D27</f>
        <v>2627332</v>
      </c>
    </row>
    <row r="132" spans="9:12" x14ac:dyDescent="0.35">
      <c r="I132" s="270">
        <v>37347</v>
      </c>
      <c r="J132" s="272">
        <f t="shared" ref="J132:L132" si="70">J131+(J135-J131)/3</f>
        <v>3068188.3333333335</v>
      </c>
      <c r="K132" s="272">
        <f t="shared" si="70"/>
        <v>420309.33333333331</v>
      </c>
      <c r="L132" s="273">
        <f t="shared" si="70"/>
        <v>2647879</v>
      </c>
    </row>
    <row r="133" spans="9:12" x14ac:dyDescent="0.35">
      <c r="I133" s="270">
        <v>37438</v>
      </c>
      <c r="J133" s="272">
        <f t="shared" ref="J133:L133" si="71">J131+(J135-J131)/2</f>
        <v>3085499.5</v>
      </c>
      <c r="K133" s="272">
        <f t="shared" si="71"/>
        <v>427347</v>
      </c>
      <c r="L133" s="273">
        <f t="shared" si="71"/>
        <v>2658152.5</v>
      </c>
    </row>
    <row r="134" spans="9:12" x14ac:dyDescent="0.35">
      <c r="I134" s="270">
        <v>37530</v>
      </c>
      <c r="J134" s="272">
        <f t="shared" ref="J134:L134" si="72">J131+(J135-J131)*2/3</f>
        <v>3102810.6666666665</v>
      </c>
      <c r="K134" s="272">
        <f t="shared" si="72"/>
        <v>434384.66666666669</v>
      </c>
      <c r="L134" s="273">
        <f t="shared" si="72"/>
        <v>2668426</v>
      </c>
    </row>
    <row r="135" spans="9:12" x14ac:dyDescent="0.35">
      <c r="I135" s="270">
        <v>37622</v>
      </c>
      <c r="J135" s="271">
        <f>B28</f>
        <v>3137433</v>
      </c>
      <c r="K135" s="271">
        <f>C28</f>
        <v>448460</v>
      </c>
      <c r="L135" s="273">
        <f>D28</f>
        <v>2688973</v>
      </c>
    </row>
    <row r="136" spans="9:12" x14ac:dyDescent="0.35">
      <c r="I136" s="270">
        <v>37712</v>
      </c>
      <c r="J136" s="272">
        <f t="shared" ref="J136:L136" si="73">J135+(J139-J135)/3</f>
        <v>3216916.6666666665</v>
      </c>
      <c r="K136" s="272">
        <f t="shared" si="73"/>
        <v>465577.66666666669</v>
      </c>
      <c r="L136" s="273">
        <f t="shared" si="73"/>
        <v>2751339</v>
      </c>
    </row>
    <row r="137" spans="9:12" x14ac:dyDescent="0.35">
      <c r="I137" s="270">
        <v>37803</v>
      </c>
      <c r="J137" s="272">
        <f t="shared" ref="J137:L137" si="74">J135+(J139-J135)/2</f>
        <v>3256658.5</v>
      </c>
      <c r="K137" s="272">
        <f t="shared" si="74"/>
        <v>474136.5</v>
      </c>
      <c r="L137" s="273">
        <f t="shared" si="74"/>
        <v>2782522</v>
      </c>
    </row>
    <row r="138" spans="9:12" x14ac:dyDescent="0.35">
      <c r="I138" s="270">
        <v>37895</v>
      </c>
      <c r="J138" s="272">
        <f t="shared" ref="J138:L138" si="75">J135+(J139-J135)*2/3</f>
        <v>3296400.3333333335</v>
      </c>
      <c r="K138" s="272">
        <f t="shared" si="75"/>
        <v>482695.33333333331</v>
      </c>
      <c r="L138" s="273">
        <f t="shared" si="75"/>
        <v>2813705</v>
      </c>
    </row>
    <row r="139" spans="9:12" x14ac:dyDescent="0.35">
      <c r="I139" s="270">
        <v>37987</v>
      </c>
      <c r="J139" s="271">
        <f>B29</f>
        <v>3375884</v>
      </c>
      <c r="K139" s="271">
        <f>C29</f>
        <v>499813</v>
      </c>
      <c r="L139" s="273">
        <f>D29</f>
        <v>2876071</v>
      </c>
    </row>
    <row r="140" spans="9:12" x14ac:dyDescent="0.35">
      <c r="I140" s="270">
        <v>38078</v>
      </c>
      <c r="J140" s="272">
        <f t="shared" ref="J140:L140" si="76">J139+(J143-J139)/3</f>
        <v>3508540</v>
      </c>
      <c r="K140" s="272">
        <f t="shared" si="76"/>
        <v>519638.66666666669</v>
      </c>
      <c r="L140" s="273">
        <f t="shared" si="76"/>
        <v>2988901.3333333335</v>
      </c>
    </row>
    <row r="141" spans="9:12" x14ac:dyDescent="0.35">
      <c r="I141" s="270">
        <v>38169</v>
      </c>
      <c r="J141" s="272">
        <f t="shared" ref="J141:L141" si="77">J139+(J143-J139)/2</f>
        <v>3574868</v>
      </c>
      <c r="K141" s="272">
        <f t="shared" si="77"/>
        <v>529551.5</v>
      </c>
      <c r="L141" s="273">
        <f t="shared" si="77"/>
        <v>3045316.5</v>
      </c>
    </row>
    <row r="142" spans="9:12" x14ac:dyDescent="0.35">
      <c r="I142" s="270">
        <v>38261</v>
      </c>
      <c r="J142" s="272">
        <f t="shared" ref="J142:L142" si="78">J139+(J143-J139)*2/3</f>
        <v>3641196</v>
      </c>
      <c r="K142" s="272">
        <f t="shared" si="78"/>
        <v>539464.33333333337</v>
      </c>
      <c r="L142" s="273">
        <f t="shared" si="78"/>
        <v>3101731.6666666665</v>
      </c>
    </row>
    <row r="143" spans="9:12" x14ac:dyDescent="0.35">
      <c r="I143" s="270">
        <v>38353</v>
      </c>
      <c r="J143" s="271">
        <f>B30</f>
        <v>3773852</v>
      </c>
      <c r="K143" s="271">
        <f>C30</f>
        <v>559290</v>
      </c>
      <c r="L143" s="273">
        <f>D30</f>
        <v>3214562</v>
      </c>
    </row>
    <row r="144" spans="9:12" x14ac:dyDescent="0.35">
      <c r="I144" s="270">
        <v>38443</v>
      </c>
      <c r="J144" s="272">
        <f t="shared" ref="J144:L144" si="79">J143+(J147-J143)/3</f>
        <v>3877057.6666666665</v>
      </c>
      <c r="K144" s="272">
        <f t="shared" si="79"/>
        <v>582580.66666666663</v>
      </c>
      <c r="L144" s="273">
        <f t="shared" si="79"/>
        <v>3294477</v>
      </c>
    </row>
    <row r="145" spans="9:12" x14ac:dyDescent="0.35">
      <c r="I145" s="270">
        <v>38534</v>
      </c>
      <c r="J145" s="272">
        <f t="shared" ref="J145:L145" si="80">J143+(J147-J143)/2</f>
        <v>3928660.5</v>
      </c>
      <c r="K145" s="272">
        <f t="shared" si="80"/>
        <v>594226</v>
      </c>
      <c r="L145" s="273">
        <f t="shared" si="80"/>
        <v>3334434.5</v>
      </c>
    </row>
    <row r="146" spans="9:12" x14ac:dyDescent="0.35">
      <c r="I146" s="270">
        <v>38626</v>
      </c>
      <c r="J146" s="272">
        <f t="shared" ref="J146:L146" si="81">J143+(J147-J143)*2/3</f>
        <v>3980263.3333333335</v>
      </c>
      <c r="K146" s="272">
        <f t="shared" si="81"/>
        <v>605871.33333333337</v>
      </c>
      <c r="L146" s="273">
        <f t="shared" si="81"/>
        <v>3374392</v>
      </c>
    </row>
    <row r="147" spans="9:12" x14ac:dyDescent="0.35">
      <c r="I147" s="270">
        <v>38718</v>
      </c>
      <c r="J147" s="271">
        <f>B31</f>
        <v>4083469</v>
      </c>
      <c r="K147" s="271">
        <f>C31</f>
        <v>629162</v>
      </c>
      <c r="L147" s="273">
        <f>D31</f>
        <v>3454307</v>
      </c>
    </row>
    <row r="148" spans="9:12" x14ac:dyDescent="0.35">
      <c r="I148" s="270">
        <v>38808</v>
      </c>
      <c r="J148" s="272">
        <f t="shared" ref="J148:L148" si="82">J147+(J151-J147)/3</f>
        <v>4028756</v>
      </c>
      <c r="K148" s="272">
        <f t="shared" si="82"/>
        <v>651053.33333333337</v>
      </c>
      <c r="L148" s="273">
        <f t="shared" si="82"/>
        <v>3377702.6666666665</v>
      </c>
    </row>
    <row r="149" spans="9:12" x14ac:dyDescent="0.35">
      <c r="I149" s="270">
        <v>38899</v>
      </c>
      <c r="J149" s="272">
        <f t="shared" ref="J149:L149" si="83">J147+(J151-J147)/2</f>
        <v>4001399.5</v>
      </c>
      <c r="K149" s="272">
        <f t="shared" si="83"/>
        <v>661999</v>
      </c>
      <c r="L149" s="273">
        <f t="shared" si="83"/>
        <v>3339400.5</v>
      </c>
    </row>
    <row r="150" spans="9:12" x14ac:dyDescent="0.35">
      <c r="I150" s="270">
        <v>38991</v>
      </c>
      <c r="J150" s="272">
        <f t="shared" ref="J150:L150" si="84">J147+(J151-J147)*2/3</f>
        <v>3974043</v>
      </c>
      <c r="K150" s="272">
        <f t="shared" si="84"/>
        <v>672944.66666666663</v>
      </c>
      <c r="L150" s="273">
        <f t="shared" si="84"/>
        <v>3301098.3333333335</v>
      </c>
    </row>
    <row r="151" spans="9:12" x14ac:dyDescent="0.35">
      <c r="I151" s="270">
        <v>39083</v>
      </c>
      <c r="J151" s="271">
        <f>B32</f>
        <v>3919330</v>
      </c>
      <c r="K151" s="271">
        <f>C32</f>
        <v>694836</v>
      </c>
      <c r="L151" s="273">
        <f>D32</f>
        <v>3224494</v>
      </c>
    </row>
    <row r="152" spans="9:12" x14ac:dyDescent="0.35">
      <c r="I152" s="270">
        <v>39173</v>
      </c>
      <c r="J152" s="272">
        <f t="shared" ref="J152:L152" si="85">J151+(J155-J151)/3</f>
        <v>3862740.3333333335</v>
      </c>
      <c r="K152" s="272">
        <f t="shared" si="85"/>
        <v>702828.33333333337</v>
      </c>
      <c r="L152" s="273">
        <f t="shared" si="85"/>
        <v>3159912</v>
      </c>
    </row>
    <row r="153" spans="9:12" x14ac:dyDescent="0.35">
      <c r="I153" s="270">
        <v>39264</v>
      </c>
      <c r="J153" s="272">
        <f t="shared" ref="J153:L153" si="86">J151+(J155-J151)/2</f>
        <v>3834445.5</v>
      </c>
      <c r="K153" s="272">
        <f t="shared" si="86"/>
        <v>706824.5</v>
      </c>
      <c r="L153" s="273">
        <f t="shared" si="86"/>
        <v>3127621</v>
      </c>
    </row>
    <row r="154" spans="9:12" x14ac:dyDescent="0.35">
      <c r="I154" s="270">
        <v>39356</v>
      </c>
      <c r="J154" s="272">
        <f t="shared" ref="J154:L154" si="87">J151+(J155-J151)*2/3</f>
        <v>3806150.6666666665</v>
      </c>
      <c r="K154" s="272">
        <f t="shared" si="87"/>
        <v>710820.66666666663</v>
      </c>
      <c r="L154" s="273">
        <f t="shared" si="87"/>
        <v>3095330</v>
      </c>
    </row>
    <row r="155" spans="9:12" x14ac:dyDescent="0.35">
      <c r="I155" s="270">
        <v>39448</v>
      </c>
      <c r="J155" s="271">
        <f>B33</f>
        <v>3749561</v>
      </c>
      <c r="K155" s="271">
        <f>C33</f>
        <v>718813</v>
      </c>
      <c r="L155" s="273">
        <f>D33</f>
        <v>3030748</v>
      </c>
    </row>
    <row r="156" spans="9:12" x14ac:dyDescent="0.35">
      <c r="I156" s="270">
        <v>39539</v>
      </c>
      <c r="J156" s="272">
        <f t="shared" ref="J156:L156" si="88">J155+(J159-J155)/3</f>
        <v>3740988.6666666665</v>
      </c>
      <c r="K156" s="272">
        <f t="shared" si="88"/>
        <v>728148.33333333337</v>
      </c>
      <c r="L156" s="273">
        <f t="shared" si="88"/>
        <v>3012840.3333333335</v>
      </c>
    </row>
    <row r="157" spans="9:12" x14ac:dyDescent="0.35">
      <c r="I157" s="270">
        <v>39630</v>
      </c>
      <c r="J157" s="272">
        <f t="shared" ref="J157:L157" si="89">J155+(J159-J155)/2</f>
        <v>3736702.5</v>
      </c>
      <c r="K157" s="272">
        <f t="shared" si="89"/>
        <v>732816</v>
      </c>
      <c r="L157" s="273">
        <f t="shared" si="89"/>
        <v>3003886.5</v>
      </c>
    </row>
    <row r="158" spans="9:12" x14ac:dyDescent="0.35">
      <c r="I158" s="270">
        <v>39722</v>
      </c>
      <c r="J158" s="272">
        <f t="shared" ref="J158:L158" si="90">J155+(J159-J155)*2/3</f>
        <v>3732416.3333333335</v>
      </c>
      <c r="K158" s="272">
        <f t="shared" si="90"/>
        <v>737483.66666666663</v>
      </c>
      <c r="L158" s="273">
        <f t="shared" si="90"/>
        <v>2994932.6666666665</v>
      </c>
    </row>
    <row r="159" spans="9:12" x14ac:dyDescent="0.35">
      <c r="I159" s="270">
        <v>39814</v>
      </c>
      <c r="J159" s="271">
        <f>B34</f>
        <v>3723844</v>
      </c>
      <c r="K159" s="271">
        <f>C34</f>
        <v>746819</v>
      </c>
      <c r="L159" s="273">
        <f>D34</f>
        <v>2977025</v>
      </c>
    </row>
    <row r="160" spans="9:12" x14ac:dyDescent="0.35">
      <c r="I160" s="270">
        <v>39904</v>
      </c>
      <c r="J160" s="272">
        <f t="shared" ref="J160:L160" si="91">J159+(J163-J159)/3</f>
        <v>3704688.3333333335</v>
      </c>
      <c r="K160" s="272">
        <f t="shared" si="91"/>
        <v>757937.33333333337</v>
      </c>
      <c r="L160" s="273">
        <f t="shared" si="91"/>
        <v>2946751</v>
      </c>
    </row>
    <row r="161" spans="9:12" x14ac:dyDescent="0.35">
      <c r="I161" s="270">
        <v>39995</v>
      </c>
      <c r="J161" s="272">
        <f t="shared" ref="J161:L161" si="92">J159+(J163-J159)/2</f>
        <v>3695110.5</v>
      </c>
      <c r="K161" s="272">
        <f t="shared" si="92"/>
        <v>763496.5</v>
      </c>
      <c r="L161" s="273">
        <f t="shared" si="92"/>
        <v>2931614</v>
      </c>
    </row>
    <row r="162" spans="9:12" x14ac:dyDescent="0.35">
      <c r="I162" s="270">
        <v>40087</v>
      </c>
      <c r="J162" s="272">
        <f t="shared" ref="J162:L162" si="93">J159+(J163-J159)*2/3</f>
        <v>3685532.6666666665</v>
      </c>
      <c r="K162" s="272">
        <f t="shared" si="93"/>
        <v>769055.66666666663</v>
      </c>
      <c r="L162" s="273">
        <f t="shared" si="93"/>
        <v>2916477</v>
      </c>
    </row>
    <row r="163" spans="9:12" x14ac:dyDescent="0.35">
      <c r="I163" s="270">
        <v>40179</v>
      </c>
      <c r="J163" s="271">
        <f>B35</f>
        <v>3666377</v>
      </c>
      <c r="K163" s="271">
        <f>C35</f>
        <v>780174</v>
      </c>
      <c r="L163" s="273">
        <f>D35</f>
        <v>2886203</v>
      </c>
    </row>
    <row r="164" spans="9:12" x14ac:dyDescent="0.35">
      <c r="I164" s="270">
        <v>40269</v>
      </c>
      <c r="J164" s="272">
        <f t="shared" ref="J164:L164" si="94">J163+(J167-J163)/3</f>
        <v>3643111.3333333335</v>
      </c>
      <c r="K164" s="272">
        <f t="shared" si="94"/>
        <v>785852</v>
      </c>
      <c r="L164" s="273">
        <f t="shared" si="94"/>
        <v>2857259.3333333335</v>
      </c>
    </row>
    <row r="165" spans="9:12" x14ac:dyDescent="0.35">
      <c r="I165" s="270">
        <v>40360</v>
      </c>
      <c r="J165" s="272">
        <f t="shared" ref="J165:L165" si="95">J163+(J167-J163)/2</f>
        <v>3631478.5</v>
      </c>
      <c r="K165" s="272">
        <f t="shared" si="95"/>
        <v>788691</v>
      </c>
      <c r="L165" s="273">
        <f t="shared" si="95"/>
        <v>2842787.5</v>
      </c>
    </row>
    <row r="166" spans="9:12" x14ac:dyDescent="0.35">
      <c r="I166" s="270">
        <v>40452</v>
      </c>
      <c r="J166" s="272">
        <f t="shared" ref="J166:L166" si="96">J163+(J167-J163)*2/3</f>
        <v>3619845.6666666665</v>
      </c>
      <c r="K166" s="272">
        <f t="shared" si="96"/>
        <v>791530</v>
      </c>
      <c r="L166" s="273">
        <f t="shared" si="96"/>
        <v>2828315.6666666665</v>
      </c>
    </row>
    <row r="167" spans="9:12" x14ac:dyDescent="0.35">
      <c r="I167" s="270">
        <v>40544</v>
      </c>
      <c r="J167" s="271">
        <f>B36</f>
        <v>3596580</v>
      </c>
      <c r="K167" s="271">
        <f>C36</f>
        <v>797208</v>
      </c>
      <c r="L167" s="273">
        <f>D36</f>
        <v>2799372</v>
      </c>
    </row>
    <row r="168" spans="9:12" x14ac:dyDescent="0.35">
      <c r="I168" s="270">
        <v>40634</v>
      </c>
      <c r="J168" s="272">
        <f t="shared" ref="J168:L168" si="97">J167+(J171-J167)/3</f>
        <v>3660638.6666666665</v>
      </c>
      <c r="K168" s="272">
        <f t="shared" si="97"/>
        <v>794750</v>
      </c>
      <c r="L168" s="273">
        <f t="shared" si="97"/>
        <v>2865888.6666666665</v>
      </c>
    </row>
    <row r="169" spans="9:12" x14ac:dyDescent="0.35">
      <c r="I169" s="270">
        <v>40725</v>
      </c>
      <c r="J169" s="272">
        <f t="shared" ref="J169:L169" si="98">J167+(J171-J167)/2</f>
        <v>3692668</v>
      </c>
      <c r="K169" s="272">
        <f t="shared" si="98"/>
        <v>793521</v>
      </c>
      <c r="L169" s="273">
        <f t="shared" si="98"/>
        <v>2899147</v>
      </c>
    </row>
    <row r="170" spans="9:12" x14ac:dyDescent="0.35">
      <c r="I170" s="270">
        <v>40817</v>
      </c>
      <c r="J170" s="272">
        <f t="shared" ref="J170:L170" si="99">J167+(J171-J167)*2/3</f>
        <v>3724697.3333333335</v>
      </c>
      <c r="K170" s="272">
        <f t="shared" si="99"/>
        <v>792292</v>
      </c>
      <c r="L170" s="273">
        <f t="shared" si="99"/>
        <v>2932405.3333333335</v>
      </c>
    </row>
    <row r="171" spans="9:12" x14ac:dyDescent="0.35">
      <c r="I171" s="270">
        <v>40909</v>
      </c>
      <c r="J171" s="271">
        <f>B37</f>
        <v>3788756</v>
      </c>
      <c r="K171" s="271">
        <f>C37</f>
        <v>789834</v>
      </c>
      <c r="L171" s="273">
        <f>D37</f>
        <v>2998922</v>
      </c>
    </row>
    <row r="172" spans="9:12" x14ac:dyDescent="0.35">
      <c r="I172" s="270">
        <v>41000</v>
      </c>
      <c r="J172" s="272">
        <f t="shared" ref="J172:L172" si="100">J171+(J175-J171)/3</f>
        <v>3863486.3333333335</v>
      </c>
      <c r="K172" s="272">
        <f t="shared" si="100"/>
        <v>785978.66666666663</v>
      </c>
      <c r="L172" s="273">
        <f t="shared" si="100"/>
        <v>3077507.6666666665</v>
      </c>
    </row>
    <row r="173" spans="9:12" x14ac:dyDescent="0.35">
      <c r="I173" s="270">
        <v>41091</v>
      </c>
      <c r="J173" s="272">
        <f t="shared" ref="J173:L173" si="101">J171+(J175-J171)/2</f>
        <v>3900851.5</v>
      </c>
      <c r="K173" s="272">
        <f t="shared" si="101"/>
        <v>784051</v>
      </c>
      <c r="L173" s="273">
        <f t="shared" si="101"/>
        <v>3116800.5</v>
      </c>
    </row>
    <row r="174" spans="9:12" x14ac:dyDescent="0.35">
      <c r="I174" s="270">
        <v>41183</v>
      </c>
      <c r="J174" s="272">
        <f t="shared" ref="J174:L174" si="102">J171+(J175-J171)*2/3</f>
        <v>3938216.6666666665</v>
      </c>
      <c r="K174" s="272">
        <f t="shared" si="102"/>
        <v>782123.33333333337</v>
      </c>
      <c r="L174" s="273">
        <f t="shared" si="102"/>
        <v>3156093.3333333335</v>
      </c>
    </row>
    <row r="175" spans="9:12" x14ac:dyDescent="0.35">
      <c r="I175" s="270">
        <v>41275</v>
      </c>
      <c r="J175" s="271">
        <f>B38</f>
        <v>4012947</v>
      </c>
      <c r="K175" s="271">
        <f>C38</f>
        <v>778268</v>
      </c>
      <c r="L175" s="273">
        <f>D38</f>
        <v>3234679</v>
      </c>
    </row>
    <row r="176" spans="9:12" x14ac:dyDescent="0.35">
      <c r="I176" s="270">
        <v>41365</v>
      </c>
      <c r="J176" s="272">
        <f t="shared" ref="J176:L176" si="103">J175+(J179-J175)/3</f>
        <v>4062000</v>
      </c>
      <c r="K176" s="272">
        <f t="shared" si="103"/>
        <v>776718.66666666663</v>
      </c>
      <c r="L176" s="273">
        <f t="shared" si="103"/>
        <v>3285281.3333333335</v>
      </c>
    </row>
    <row r="177" spans="9:12" x14ac:dyDescent="0.35">
      <c r="I177" s="270">
        <v>41456</v>
      </c>
      <c r="J177" s="272">
        <f t="shared" ref="J177:L177" si="104">J175+(J179-J175)/2</f>
        <v>4086526.5</v>
      </c>
      <c r="K177" s="272">
        <f t="shared" si="104"/>
        <v>775944</v>
      </c>
      <c r="L177" s="273">
        <f t="shared" si="104"/>
        <v>3310582.5</v>
      </c>
    </row>
    <row r="178" spans="9:12" x14ac:dyDescent="0.35">
      <c r="I178" s="270">
        <v>41548</v>
      </c>
      <c r="J178" s="272">
        <f t="shared" ref="J178:L178" si="105">J175+(J179-J175)*2/3</f>
        <v>4111053</v>
      </c>
      <c r="K178" s="272">
        <f t="shared" si="105"/>
        <v>775169.33333333337</v>
      </c>
      <c r="L178" s="273">
        <f t="shared" si="105"/>
        <v>3335883.6666666665</v>
      </c>
    </row>
    <row r="179" spans="9:12" x14ac:dyDescent="0.35">
      <c r="I179" s="270">
        <v>41640</v>
      </c>
      <c r="J179" s="271">
        <f>B39</f>
        <v>4160106</v>
      </c>
      <c r="K179" s="271">
        <f>C39</f>
        <v>773620</v>
      </c>
      <c r="L179" s="273">
        <f>D39</f>
        <v>3386486</v>
      </c>
    </row>
    <row r="180" spans="9:12" x14ac:dyDescent="0.35">
      <c r="I180" s="270">
        <v>41730</v>
      </c>
      <c r="J180" s="272">
        <f t="shared" ref="J180:L180" si="106">J179+(J183-J179)/3</f>
        <v>4202138.666666667</v>
      </c>
      <c r="K180" s="272">
        <f t="shared" si="106"/>
        <v>773118.66666666663</v>
      </c>
      <c r="L180" s="273">
        <f t="shared" si="106"/>
        <v>3429020</v>
      </c>
    </row>
    <row r="181" spans="9:12" x14ac:dyDescent="0.35">
      <c r="I181" s="270">
        <v>41821</v>
      </c>
      <c r="J181" s="272">
        <f t="shared" ref="J181:L181" si="107">J179+(J183-J179)/2</f>
        <v>4223155</v>
      </c>
      <c r="K181" s="272">
        <f t="shared" si="107"/>
        <v>772868</v>
      </c>
      <c r="L181" s="273">
        <f t="shared" si="107"/>
        <v>3450287</v>
      </c>
    </row>
    <row r="182" spans="9:12" x14ac:dyDescent="0.35">
      <c r="I182" s="270">
        <v>41913</v>
      </c>
      <c r="J182" s="272">
        <f t="shared" ref="J182:L182" si="108">J179+(J183-J179)*2/3</f>
        <v>4244171.333333333</v>
      </c>
      <c r="K182" s="272">
        <f t="shared" si="108"/>
        <v>772617.33333333337</v>
      </c>
      <c r="L182" s="273">
        <f t="shared" si="108"/>
        <v>3471554</v>
      </c>
    </row>
    <row r="183" spans="9:12" x14ac:dyDescent="0.35">
      <c r="I183" s="270">
        <v>42005</v>
      </c>
      <c r="J183" s="271">
        <f>B40</f>
        <v>4286204</v>
      </c>
      <c r="K183" s="271">
        <f>C40</f>
        <v>772116</v>
      </c>
      <c r="L183" s="273">
        <f>D40</f>
        <v>3514088</v>
      </c>
    </row>
    <row r="184" spans="9:12" x14ac:dyDescent="0.35">
      <c r="I184" s="270">
        <v>42095</v>
      </c>
      <c r="J184" s="272">
        <f t="shared" ref="J184:L184" si="109">J183+(J187-J183)/3</f>
        <v>4271871.666666667</v>
      </c>
      <c r="K184" s="272">
        <f t="shared" si="109"/>
        <v>775420</v>
      </c>
      <c r="L184" s="273">
        <f t="shared" si="109"/>
        <v>3496451.6666666665</v>
      </c>
    </row>
    <row r="185" spans="9:12" x14ac:dyDescent="0.35">
      <c r="I185" s="270">
        <v>42186</v>
      </c>
      <c r="J185" s="272">
        <f t="shared" ref="J185:L185" si="110">J183+(J187-J183)/2</f>
        <v>4264705.5</v>
      </c>
      <c r="K185" s="272">
        <f t="shared" si="110"/>
        <v>777072</v>
      </c>
      <c r="L185" s="273">
        <f t="shared" si="110"/>
        <v>3487633.5</v>
      </c>
    </row>
    <row r="186" spans="9:12" x14ac:dyDescent="0.35">
      <c r="I186" s="270">
        <v>42278</v>
      </c>
      <c r="J186" s="272">
        <f t="shared" ref="J186:L186" si="111">J183+(J187-J183)*2/3</f>
        <v>4257539.333333333</v>
      </c>
      <c r="K186" s="272">
        <f t="shared" si="111"/>
        <v>778724</v>
      </c>
      <c r="L186" s="273">
        <f t="shared" si="111"/>
        <v>3478815.3333333335</v>
      </c>
    </row>
    <row r="187" spans="9:12" x14ac:dyDescent="0.35">
      <c r="I187" s="270">
        <v>42370</v>
      </c>
      <c r="J187" s="271">
        <f>B41</f>
        <v>4243207</v>
      </c>
      <c r="K187" s="271">
        <f>C41</f>
        <v>782028</v>
      </c>
      <c r="L187" s="273">
        <f>D41</f>
        <v>3461179</v>
      </c>
    </row>
    <row r="188" spans="9:12" x14ac:dyDescent="0.35">
      <c r="I188" s="270">
        <v>42461</v>
      </c>
      <c r="J188" s="272">
        <f t="shared" ref="J188:L188" si="112">J187+(J191-J187)/3</f>
        <v>4295476.333333333</v>
      </c>
      <c r="K188" s="272">
        <f t="shared" si="112"/>
        <v>785599</v>
      </c>
      <c r="L188" s="273">
        <f t="shared" si="112"/>
        <v>3509877.3333333335</v>
      </c>
    </row>
    <row r="189" spans="9:12" x14ac:dyDescent="0.35">
      <c r="I189" s="270">
        <v>42552</v>
      </c>
      <c r="J189" s="272">
        <f t="shared" ref="J189:L189" si="113">J187+(J191-J187)/2</f>
        <v>4321611</v>
      </c>
      <c r="K189" s="272">
        <f t="shared" si="113"/>
        <v>787384.5</v>
      </c>
      <c r="L189" s="273">
        <f t="shared" si="113"/>
        <v>3534226.5</v>
      </c>
    </row>
    <row r="190" spans="9:12" x14ac:dyDescent="0.35">
      <c r="I190" s="270">
        <v>42644</v>
      </c>
      <c r="J190" s="272">
        <f t="shared" ref="J190:L190" si="114">J187+(J191-J187)*2/3</f>
        <v>4347745.666666667</v>
      </c>
      <c r="K190" s="272">
        <f t="shared" si="114"/>
        <v>789170</v>
      </c>
      <c r="L190" s="273">
        <f t="shared" si="114"/>
        <v>3558575.6666666665</v>
      </c>
    </row>
    <row r="191" spans="9:12" x14ac:dyDescent="0.35">
      <c r="I191" s="270">
        <v>42736</v>
      </c>
      <c r="J191" s="271">
        <f>B42</f>
        <v>4400015</v>
      </c>
      <c r="K191" s="271">
        <f>C42</f>
        <v>792741</v>
      </c>
      <c r="L191" s="273">
        <f>D42</f>
        <v>3607274</v>
      </c>
    </row>
    <row r="192" spans="9:12" x14ac:dyDescent="0.35">
      <c r="I192" s="270">
        <v>42826</v>
      </c>
      <c r="J192" s="272">
        <f t="shared" ref="J192:L192" si="115">J191+(J195-J191)/3</f>
        <v>4341081.666666667</v>
      </c>
      <c r="K192" s="272">
        <f t="shared" si="115"/>
        <v>796948.66666666663</v>
      </c>
      <c r="L192" s="273">
        <f t="shared" si="115"/>
        <v>3544133</v>
      </c>
    </row>
    <row r="193" spans="9:12" x14ac:dyDescent="0.35">
      <c r="I193" s="270">
        <v>42917</v>
      </c>
      <c r="J193" s="272">
        <f t="shared" ref="J193:L193" si="116">J191+(J195-J191)/2</f>
        <v>4311615</v>
      </c>
      <c r="K193" s="272">
        <f t="shared" si="116"/>
        <v>799052.5</v>
      </c>
      <c r="L193" s="273">
        <f t="shared" si="116"/>
        <v>3512562.5</v>
      </c>
    </row>
    <row r="194" spans="9:12" x14ac:dyDescent="0.35">
      <c r="I194" s="270">
        <v>43009</v>
      </c>
      <c r="J194" s="272">
        <f t="shared" ref="J194:L194" si="117">J191+(J195-J191)*2/3</f>
        <v>4282148.333333333</v>
      </c>
      <c r="K194" s="272">
        <f t="shared" si="117"/>
        <v>801156.33333333337</v>
      </c>
      <c r="L194" s="273">
        <f t="shared" si="117"/>
        <v>3480992</v>
      </c>
    </row>
    <row r="195" spans="9:12" x14ac:dyDescent="0.35">
      <c r="I195" s="270">
        <v>43101</v>
      </c>
      <c r="J195" s="271">
        <f>B43</f>
        <v>4223215</v>
      </c>
      <c r="K195" s="271">
        <f>C43</f>
        <v>805364</v>
      </c>
      <c r="L195" s="273">
        <f>D43</f>
        <v>3417851</v>
      </c>
    </row>
    <row r="196" spans="9:12" x14ac:dyDescent="0.35">
      <c r="I196" s="270">
        <v>43191</v>
      </c>
      <c r="J196" s="272">
        <f t="shared" ref="J196:L196" si="118">J195+(J199-J195)/3</f>
        <v>4340005</v>
      </c>
      <c r="K196" s="272">
        <f t="shared" si="118"/>
        <v>811762.66666666663</v>
      </c>
      <c r="L196" s="273">
        <f t="shared" si="118"/>
        <v>3528242.3333333335</v>
      </c>
    </row>
    <row r="197" spans="9:12" x14ac:dyDescent="0.35">
      <c r="I197" s="270">
        <v>43282</v>
      </c>
      <c r="J197" s="272">
        <f t="shared" ref="J197:L197" si="119">J195+(J199-J195)/2</f>
        <v>4398400</v>
      </c>
      <c r="K197" s="272">
        <f t="shared" si="119"/>
        <v>814962</v>
      </c>
      <c r="L197" s="273">
        <f t="shared" si="119"/>
        <v>3583438</v>
      </c>
    </row>
    <row r="198" spans="9:12" x14ac:dyDescent="0.35">
      <c r="I198" s="270">
        <v>43374</v>
      </c>
      <c r="J198" s="272">
        <f t="shared" ref="J198:L198" si="120">J195+(J199-J195)*2/3</f>
        <v>4456795</v>
      </c>
      <c r="K198" s="272">
        <f t="shared" si="120"/>
        <v>818161.33333333337</v>
      </c>
      <c r="L198" s="273">
        <f t="shared" si="120"/>
        <v>3638633.6666666665</v>
      </c>
    </row>
    <row r="199" spans="9:12" x14ac:dyDescent="0.35">
      <c r="I199" s="270">
        <v>43466</v>
      </c>
      <c r="J199" s="271">
        <f>B44</f>
        <v>4573585</v>
      </c>
      <c r="K199" s="271">
        <f>C44</f>
        <v>824560</v>
      </c>
      <c r="L199" s="273">
        <f>D44</f>
        <v>3749025</v>
      </c>
    </row>
    <row r="200" spans="9:12" x14ac:dyDescent="0.35">
      <c r="I200" s="270">
        <v>43556</v>
      </c>
      <c r="J200" s="272">
        <f t="shared" ref="J200:L200" si="121">J199+(J203-J199)/3</f>
        <v>4649271.333333333</v>
      </c>
      <c r="K200" s="272">
        <f t="shared" si="121"/>
        <v>827061.66666666663</v>
      </c>
      <c r="L200" s="273">
        <f t="shared" si="121"/>
        <v>3822209.6666666665</v>
      </c>
    </row>
    <row r="201" spans="9:12" x14ac:dyDescent="0.35">
      <c r="I201" s="270">
        <v>43647</v>
      </c>
      <c r="J201" s="272">
        <f t="shared" ref="J201:L201" si="122">J199+(J203-J199)/2</f>
        <v>4687114.5</v>
      </c>
      <c r="K201" s="272">
        <f t="shared" si="122"/>
        <v>828312.5</v>
      </c>
      <c r="L201" s="273">
        <f t="shared" si="122"/>
        <v>3858802</v>
      </c>
    </row>
    <row r="202" spans="9:12" x14ac:dyDescent="0.35">
      <c r="I202" s="270">
        <v>43739</v>
      </c>
      <c r="J202" s="272">
        <f t="shared" ref="J202:L202" si="123">J199+(J203-J199)*2/3</f>
        <v>4724957.666666667</v>
      </c>
      <c r="K202" s="272">
        <f t="shared" si="123"/>
        <v>829563.33333333337</v>
      </c>
      <c r="L202" s="273">
        <f t="shared" si="123"/>
        <v>3895394.3333333335</v>
      </c>
    </row>
    <row r="203" spans="9:12" x14ac:dyDescent="0.35">
      <c r="I203" s="270">
        <v>43831</v>
      </c>
      <c r="J203" s="271">
        <f>B45</f>
        <v>4800644</v>
      </c>
      <c r="K203" s="271">
        <f>C45</f>
        <v>832065</v>
      </c>
      <c r="L203" s="273">
        <f>D45</f>
        <v>3968579</v>
      </c>
    </row>
    <row r="204" spans="9:12" x14ac:dyDescent="0.35">
      <c r="I204" s="270">
        <v>43922</v>
      </c>
      <c r="J204" s="272">
        <f t="shared" ref="J204:L204" si="124">J203+(J207-J203)/3</f>
        <v>4961725</v>
      </c>
      <c r="K204" s="272">
        <f t="shared" si="124"/>
        <v>841932.33333333337</v>
      </c>
      <c r="L204" s="273">
        <f t="shared" si="124"/>
        <v>4119792.6666666665</v>
      </c>
    </row>
    <row r="205" spans="9:12" x14ac:dyDescent="0.35">
      <c r="I205" s="270">
        <v>44013</v>
      </c>
      <c r="J205" s="272">
        <f t="shared" ref="J205:L205" si="125">J203+(J207-J203)/2</f>
        <v>5042265.5</v>
      </c>
      <c r="K205" s="272">
        <f t="shared" si="125"/>
        <v>846866</v>
      </c>
      <c r="L205" s="273">
        <f t="shared" si="125"/>
        <v>4195399.5</v>
      </c>
    </row>
    <row r="206" spans="9:12" x14ac:dyDescent="0.35">
      <c r="I206" s="270">
        <v>44105</v>
      </c>
      <c r="J206" s="272">
        <f t="shared" ref="J206:L206" si="126">J203+(J207-J203)*2/3</f>
        <v>5122806</v>
      </c>
      <c r="K206" s="272">
        <f t="shared" si="126"/>
        <v>851799.66666666663</v>
      </c>
      <c r="L206" s="273">
        <f t="shared" si="126"/>
        <v>4271006.333333333</v>
      </c>
    </row>
    <row r="207" spans="9:12" x14ac:dyDescent="0.35">
      <c r="I207" s="270">
        <v>44197</v>
      </c>
      <c r="J207" s="271">
        <f>B46</f>
        <v>5283887</v>
      </c>
      <c r="K207" s="271">
        <f>C46</f>
        <v>861667</v>
      </c>
      <c r="L207" s="273">
        <f>D46</f>
        <v>4422220</v>
      </c>
    </row>
    <row r="208" spans="9:12" x14ac:dyDescent="0.35">
      <c r="I208" s="270">
        <v>44287</v>
      </c>
      <c r="J208" s="272">
        <f t="shared" ref="J208:L208" si="127">J207+(J211-J207)/3</f>
        <v>5243343</v>
      </c>
      <c r="K208" s="272">
        <f t="shared" si="127"/>
        <v>867973.33333333337</v>
      </c>
      <c r="L208" s="273">
        <f t="shared" si="127"/>
        <v>4375369.666666667</v>
      </c>
    </row>
    <row r="209" spans="9:12" x14ac:dyDescent="0.35">
      <c r="I209" s="270">
        <v>44378</v>
      </c>
      <c r="J209" s="272">
        <f t="shared" ref="J209:L209" si="128">J207+(J211-J207)/2</f>
        <v>5223071</v>
      </c>
      <c r="K209" s="272">
        <f t="shared" si="128"/>
        <v>871126.5</v>
      </c>
      <c r="L209" s="273">
        <f t="shared" si="128"/>
        <v>4351944.5</v>
      </c>
    </row>
    <row r="210" spans="9:12" x14ac:dyDescent="0.35">
      <c r="I210" s="270">
        <v>44470</v>
      </c>
      <c r="J210" s="272">
        <f t="shared" ref="J210:L210" si="129">J207+(J211-J207)*2/3</f>
        <v>5202799</v>
      </c>
      <c r="K210" s="272">
        <f t="shared" si="129"/>
        <v>874279.66666666663</v>
      </c>
      <c r="L210" s="273">
        <f t="shared" si="129"/>
        <v>4328519.333333333</v>
      </c>
    </row>
    <row r="211" spans="9:12" x14ac:dyDescent="0.35">
      <c r="I211" s="270">
        <v>44562</v>
      </c>
      <c r="J211" s="271">
        <f>B47</f>
        <v>5162255</v>
      </c>
      <c r="K211" s="271">
        <f>C47</f>
        <v>880586</v>
      </c>
      <c r="L211" s="273">
        <f>D47</f>
        <v>4281669</v>
      </c>
    </row>
    <row r="212" spans="9:12" x14ac:dyDescent="0.35">
      <c r="I212" s="270">
        <v>44652</v>
      </c>
      <c r="J212" s="272">
        <f t="shared" ref="J212:L212" si="130">J211+(J215-J211)/3</f>
        <v>5285293.333333333</v>
      </c>
      <c r="K212" s="272">
        <f t="shared" si="130"/>
        <v>878645</v>
      </c>
      <c r="L212" s="273">
        <f t="shared" si="130"/>
        <v>4406648.333333333</v>
      </c>
    </row>
    <row r="213" spans="9:12" x14ac:dyDescent="0.35">
      <c r="I213" s="270">
        <v>44743</v>
      </c>
      <c r="J213" s="272">
        <f t="shared" ref="J213:L213" si="131">J211+(J215-J211)/2</f>
        <v>5346812.5</v>
      </c>
      <c r="K213" s="272">
        <f t="shared" si="131"/>
        <v>877674.5</v>
      </c>
      <c r="L213" s="273">
        <f t="shared" si="131"/>
        <v>4469138</v>
      </c>
    </row>
    <row r="214" spans="9:12" x14ac:dyDescent="0.35">
      <c r="I214" s="270">
        <v>44835</v>
      </c>
      <c r="J214" s="272">
        <f t="shared" ref="J214:L214" si="132">J211+(J215-J211)*2/3</f>
        <v>5408331.666666667</v>
      </c>
      <c r="K214" s="272">
        <f t="shared" si="132"/>
        <v>876704</v>
      </c>
      <c r="L214" s="273">
        <f t="shared" si="132"/>
        <v>4531627.666666667</v>
      </c>
    </row>
    <row r="215" spans="9:12" x14ac:dyDescent="0.35">
      <c r="I215" s="270">
        <v>44927</v>
      </c>
      <c r="J215">
        <f t="shared" ref="J215:L215" si="133">B48</f>
        <v>5531370</v>
      </c>
      <c r="K215">
        <f t="shared" si="133"/>
        <v>874763</v>
      </c>
      <c r="L215" s="273">
        <f t="shared" si="133"/>
        <v>4656607</v>
      </c>
    </row>
    <row r="216" spans="9:12" x14ac:dyDescent="0.35">
      <c r="I216" s="270">
        <v>45017</v>
      </c>
      <c r="J216" s="272">
        <v>0</v>
      </c>
      <c r="K216" s="272">
        <v>0</v>
      </c>
      <c r="L216" s="273">
        <v>0</v>
      </c>
    </row>
    <row r="217" spans="9:12" x14ac:dyDescent="0.35">
      <c r="I217" s="270">
        <v>45108</v>
      </c>
      <c r="J217" s="272">
        <v>0</v>
      </c>
      <c r="K217" s="272">
        <v>0</v>
      </c>
      <c r="L217" s="273">
        <v>0</v>
      </c>
    </row>
    <row r="218" spans="9:12" x14ac:dyDescent="0.35">
      <c r="I218" s="270">
        <v>45200</v>
      </c>
      <c r="J218" s="272">
        <v>0</v>
      </c>
      <c r="K218" s="272">
        <v>0</v>
      </c>
      <c r="L218" s="273">
        <v>0</v>
      </c>
    </row>
    <row r="219" spans="9:12" x14ac:dyDescent="0.35">
      <c r="I219" s="270">
        <v>45292</v>
      </c>
      <c r="J219">
        <f t="shared" ref="J219:L219" si="134">B49</f>
        <v>0</v>
      </c>
      <c r="K219">
        <f t="shared" si="134"/>
        <v>0</v>
      </c>
      <c r="L219" s="273">
        <f t="shared" si="134"/>
        <v>0</v>
      </c>
    </row>
    <row r="220" spans="9:12" x14ac:dyDescent="0.35">
      <c r="I220" s="270">
        <v>45352</v>
      </c>
      <c r="J220" s="272">
        <v>0</v>
      </c>
      <c r="K220" s="272">
        <v>0</v>
      </c>
      <c r="L220" s="273">
        <v>0</v>
      </c>
    </row>
    <row r="221" spans="9:12" x14ac:dyDescent="0.35">
      <c r="I221" s="270">
        <v>45444</v>
      </c>
      <c r="J221" s="272">
        <v>0</v>
      </c>
      <c r="K221" s="272">
        <v>0</v>
      </c>
      <c r="L221" s="273">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15"/>
  <sheetViews>
    <sheetView workbookViewId="0"/>
  </sheetViews>
  <sheetFormatPr baseColWidth="10" defaultRowHeight="14.5" x14ac:dyDescent="0.35"/>
  <cols>
    <col min="2" max="2" width="115" style="196" customWidth="1"/>
  </cols>
  <sheetData>
    <row r="1" spans="2:2" x14ac:dyDescent="0.35">
      <c r="B1" s="197" t="s">
        <v>0</v>
      </c>
    </row>
    <row r="2" spans="2:2" ht="55.5" customHeight="1" x14ac:dyDescent="0.35">
      <c r="B2" s="196" t="s">
        <v>43</v>
      </c>
    </row>
    <row r="4" spans="2:2" ht="39.75" customHeight="1" x14ac:dyDescent="0.35">
      <c r="B4" s="196" t="s">
        <v>36</v>
      </c>
    </row>
    <row r="6" spans="2:2" ht="39.75" customHeight="1" x14ac:dyDescent="0.35">
      <c r="B6" s="196" t="s">
        <v>44</v>
      </c>
    </row>
    <row r="8" spans="2:2" x14ac:dyDescent="0.35">
      <c r="B8" s="196" t="s">
        <v>45</v>
      </c>
    </row>
    <row r="9" spans="2:2" x14ac:dyDescent="0.35">
      <c r="B9" s="196" t="s">
        <v>46</v>
      </c>
    </row>
    <row r="12" spans="2:2" x14ac:dyDescent="0.35">
      <c r="B12" s="198" t="s">
        <v>47</v>
      </c>
    </row>
    <row r="13" spans="2:2" x14ac:dyDescent="0.35">
      <c r="B13" s="199" t="s">
        <v>48</v>
      </c>
    </row>
    <row r="14" spans="2:2" x14ac:dyDescent="0.35">
      <c r="B14" s="200" t="s">
        <v>49</v>
      </c>
    </row>
    <row r="15" spans="2:2" x14ac:dyDescent="0.35">
      <c r="B15" s="201" t="s">
        <v>50</v>
      </c>
    </row>
  </sheetData>
  <hyperlinks>
    <hyperlink ref="B13" r:id="rId1" xr:uid="{00000000-0004-0000-0100-000000000000}"/>
    <hyperlink ref="B14" r:id="rId2" xr:uid="{00000000-0004-0000-0100-000001000000}"/>
    <hyperlink ref="B15" r:id="rId3" xr:uid="{00000000-0004-0000-01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Table</vt:lpstr>
      <vt:lpstr>ES</vt:lpstr>
      <vt:lpstr>IT</vt:lpstr>
      <vt:lpstr>Overview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Gabrielle Morin</cp:lastModifiedBy>
  <dcterms:modified xsi:type="dcterms:W3CDTF">2025-03-25T10:11:09Z</dcterms:modified>
</cp:coreProperties>
</file>