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France\"/>
    </mc:Choice>
  </mc:AlternateContent>
  <xr:revisionPtr revIDLastSave="0" documentId="13_ncr:1_{5DC671E3-EDD4-4714-8A44-57DE784EF922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étadonnées" sheetId="2" r:id="rId1"/>
    <sheet name="T_8210" sheetId="1" r:id="rId2"/>
    <sheet name="Feuil1" sheetId="3" r:id="rId3"/>
    <sheet name="Feuil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4" l="1"/>
  <c r="S103" i="4"/>
  <c r="N212" i="4"/>
  <c r="M212" i="4"/>
  <c r="L212" i="4"/>
  <c r="K212" i="4"/>
  <c r="N208" i="4"/>
  <c r="M208" i="4"/>
  <c r="L208" i="4"/>
  <c r="K208" i="4"/>
  <c r="N204" i="4"/>
  <c r="M204" i="4"/>
  <c r="L204" i="4"/>
  <c r="K204" i="4"/>
  <c r="N200" i="4"/>
  <c r="M200" i="4"/>
  <c r="L200" i="4"/>
  <c r="K200" i="4"/>
  <c r="N196" i="4"/>
  <c r="M196" i="4"/>
  <c r="L196" i="4"/>
  <c r="K196" i="4"/>
  <c r="N192" i="4"/>
  <c r="M192" i="4"/>
  <c r="L192" i="4"/>
  <c r="K192" i="4"/>
  <c r="N188" i="4"/>
  <c r="M188" i="4"/>
  <c r="L188" i="4"/>
  <c r="K188" i="4"/>
  <c r="N184" i="4"/>
  <c r="M184" i="4"/>
  <c r="L184" i="4"/>
  <c r="K184" i="4"/>
  <c r="N180" i="4"/>
  <c r="M180" i="4"/>
  <c r="L180" i="4"/>
  <c r="K180" i="4"/>
  <c r="N176" i="4"/>
  <c r="M176" i="4"/>
  <c r="L176" i="4"/>
  <c r="K176" i="4"/>
  <c r="N172" i="4"/>
  <c r="M172" i="4"/>
  <c r="L172" i="4"/>
  <c r="K172" i="4"/>
  <c r="N168" i="4"/>
  <c r="M168" i="4"/>
  <c r="L168" i="4"/>
  <c r="K168" i="4"/>
  <c r="N164" i="4"/>
  <c r="M164" i="4"/>
  <c r="L164" i="4"/>
  <c r="K164" i="4"/>
  <c r="N160" i="4"/>
  <c r="M160" i="4"/>
  <c r="L160" i="4"/>
  <c r="K160" i="4"/>
  <c r="N156" i="4"/>
  <c r="M156" i="4"/>
  <c r="L156" i="4"/>
  <c r="K156" i="4"/>
  <c r="N152" i="4"/>
  <c r="M152" i="4"/>
  <c r="L152" i="4"/>
  <c r="K152" i="4"/>
  <c r="N148" i="4"/>
  <c r="M148" i="4"/>
  <c r="L148" i="4"/>
  <c r="K148" i="4"/>
  <c r="N144" i="4"/>
  <c r="M144" i="4"/>
  <c r="L144" i="4"/>
  <c r="K144" i="4"/>
  <c r="N140" i="4"/>
  <c r="M140" i="4"/>
  <c r="L140" i="4"/>
  <c r="K140" i="4"/>
  <c r="N136" i="4"/>
  <c r="M136" i="4"/>
  <c r="L136" i="4"/>
  <c r="K136" i="4"/>
  <c r="N132" i="4"/>
  <c r="M132" i="4"/>
  <c r="L132" i="4"/>
  <c r="K132" i="4"/>
  <c r="N128" i="4"/>
  <c r="M128" i="4"/>
  <c r="L128" i="4"/>
  <c r="K128" i="4"/>
  <c r="N124" i="4"/>
  <c r="M124" i="4"/>
  <c r="L124" i="4"/>
  <c r="K124" i="4"/>
  <c r="N120" i="4"/>
  <c r="M120" i="4"/>
  <c r="L120" i="4"/>
  <c r="K120" i="4"/>
  <c r="N116" i="4"/>
  <c r="M116" i="4"/>
  <c r="L116" i="4"/>
  <c r="K116" i="4"/>
  <c r="N112" i="4"/>
  <c r="M112" i="4"/>
  <c r="L112" i="4"/>
  <c r="K112" i="4"/>
  <c r="N108" i="4"/>
  <c r="M108" i="4"/>
  <c r="L108" i="4"/>
  <c r="K108" i="4"/>
  <c r="M104" i="4"/>
  <c r="L104" i="4"/>
  <c r="K104" i="4"/>
  <c r="K100" i="4"/>
  <c r="N96" i="4"/>
  <c r="M96" i="4"/>
  <c r="L96" i="4"/>
  <c r="K96" i="4"/>
  <c r="N92" i="4"/>
  <c r="M92" i="4"/>
  <c r="L92" i="4"/>
  <c r="K92" i="4"/>
  <c r="N88" i="4"/>
  <c r="M88" i="4"/>
  <c r="L88" i="4"/>
  <c r="K88" i="4"/>
  <c r="N84" i="4"/>
  <c r="M84" i="4"/>
  <c r="L84" i="4"/>
  <c r="K84" i="4"/>
  <c r="N80" i="4"/>
  <c r="M80" i="4"/>
  <c r="L80" i="4"/>
  <c r="K80" i="4"/>
  <c r="N76" i="4"/>
  <c r="M76" i="4"/>
  <c r="L76" i="4"/>
  <c r="K76" i="4"/>
  <c r="N72" i="4"/>
  <c r="M72" i="4"/>
  <c r="L72" i="4"/>
  <c r="K72" i="4"/>
  <c r="N68" i="4"/>
  <c r="M68" i="4"/>
  <c r="L68" i="4"/>
  <c r="K68" i="4"/>
  <c r="N64" i="4"/>
  <c r="M64" i="4"/>
  <c r="L64" i="4"/>
  <c r="K64" i="4"/>
  <c r="N60" i="4"/>
  <c r="M60" i="4"/>
  <c r="L60" i="4"/>
  <c r="K60" i="4"/>
  <c r="N56" i="4"/>
  <c r="M56" i="4"/>
  <c r="L56" i="4"/>
  <c r="K56" i="4"/>
  <c r="N52" i="4"/>
  <c r="M52" i="4"/>
  <c r="L52" i="4"/>
  <c r="K52" i="4"/>
  <c r="N48" i="4"/>
  <c r="M48" i="4"/>
  <c r="L48" i="4"/>
  <c r="K48" i="4"/>
  <c r="N44" i="4"/>
  <c r="M44" i="4"/>
  <c r="L44" i="4"/>
  <c r="K44" i="4"/>
  <c r="N40" i="4"/>
  <c r="M40" i="4"/>
  <c r="L40" i="4"/>
  <c r="K40" i="4"/>
  <c r="N36" i="4"/>
  <c r="M36" i="4"/>
  <c r="L36" i="4"/>
  <c r="K36" i="4"/>
  <c r="L214" i="4"/>
  <c r="K214" i="4"/>
  <c r="L210" i="4"/>
  <c r="K210" i="4"/>
  <c r="L206" i="4"/>
  <c r="K206" i="4"/>
  <c r="L202" i="4"/>
  <c r="K202" i="4"/>
  <c r="L198" i="4"/>
  <c r="K198" i="4"/>
  <c r="L194" i="4"/>
  <c r="K194" i="4"/>
  <c r="L190" i="4"/>
  <c r="K190" i="4"/>
  <c r="L186" i="4"/>
  <c r="K186" i="4"/>
  <c r="L182" i="4"/>
  <c r="K182" i="4"/>
  <c r="L178" i="4"/>
  <c r="K178" i="4"/>
  <c r="L174" i="4"/>
  <c r="K174" i="4"/>
  <c r="L170" i="4"/>
  <c r="K170" i="4"/>
  <c r="L166" i="4"/>
  <c r="K166" i="4"/>
  <c r="L162" i="4"/>
  <c r="K162" i="4"/>
  <c r="L158" i="4"/>
  <c r="K158" i="4"/>
  <c r="L154" i="4"/>
  <c r="K154" i="4"/>
  <c r="L150" i="4"/>
  <c r="K150" i="4"/>
  <c r="L146" i="4"/>
  <c r="K146" i="4"/>
  <c r="L142" i="4"/>
  <c r="K142" i="4"/>
  <c r="L138" i="4"/>
  <c r="K138" i="4"/>
  <c r="L134" i="4"/>
  <c r="K134" i="4"/>
  <c r="L130" i="4"/>
  <c r="K130" i="4"/>
  <c r="L126" i="4"/>
  <c r="K126" i="4"/>
  <c r="L122" i="4"/>
  <c r="K122" i="4"/>
  <c r="L118" i="4"/>
  <c r="K118" i="4"/>
  <c r="L114" i="4"/>
  <c r="K114" i="4"/>
  <c r="L110" i="4"/>
  <c r="K110" i="4"/>
  <c r="L106" i="4"/>
  <c r="K106" i="4"/>
  <c r="K102" i="4"/>
  <c r="L98" i="4"/>
  <c r="K98" i="4"/>
  <c r="L94" i="4"/>
  <c r="K94" i="4"/>
  <c r="L90" i="4"/>
  <c r="K90" i="4"/>
  <c r="L86" i="4"/>
  <c r="K86" i="4"/>
  <c r="L82" i="4"/>
  <c r="K82" i="4"/>
  <c r="L78" i="4"/>
  <c r="K78" i="4"/>
  <c r="L74" i="4"/>
  <c r="K74" i="4"/>
  <c r="L70" i="4"/>
  <c r="K70" i="4"/>
  <c r="L66" i="4"/>
  <c r="K66" i="4"/>
  <c r="L62" i="4"/>
  <c r="K62" i="4"/>
  <c r="L58" i="4"/>
  <c r="K58" i="4"/>
  <c r="L54" i="4"/>
  <c r="K54" i="4"/>
  <c r="L50" i="4"/>
  <c r="K50" i="4"/>
  <c r="L46" i="4"/>
  <c r="K46" i="4"/>
  <c r="K42" i="4"/>
  <c r="L38" i="4"/>
  <c r="K38" i="4"/>
  <c r="L35" i="4"/>
  <c r="N214" i="4"/>
  <c r="N210" i="4"/>
  <c r="N206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38" i="4"/>
  <c r="M42" i="4"/>
  <c r="L42" i="4"/>
  <c r="E48" i="4" l="1"/>
  <c r="E49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Q53" i="4"/>
  <c r="R53" i="4"/>
  <c r="S53" i="4"/>
  <c r="Q54" i="4"/>
  <c r="R54" i="4"/>
  <c r="S54" i="4"/>
  <c r="Q55" i="4"/>
  <c r="R55" i="4"/>
  <c r="S55" i="4"/>
  <c r="Q56" i="4"/>
  <c r="R56" i="4"/>
  <c r="S56" i="4"/>
  <c r="Q57" i="4"/>
  <c r="R57" i="4"/>
  <c r="S57" i="4"/>
  <c r="Q58" i="4"/>
  <c r="R58" i="4"/>
  <c r="S58" i="4"/>
  <c r="Q59" i="4"/>
  <c r="R59" i="4"/>
  <c r="S59" i="4"/>
  <c r="Q60" i="4"/>
  <c r="R60" i="4"/>
  <c r="S60" i="4"/>
  <c r="Q61" i="4"/>
  <c r="R61" i="4"/>
  <c r="S61" i="4"/>
  <c r="Q62" i="4"/>
  <c r="R62" i="4"/>
  <c r="S62" i="4"/>
  <c r="Q63" i="4"/>
  <c r="R63" i="4"/>
  <c r="S63" i="4"/>
  <c r="Q64" i="4"/>
  <c r="R64" i="4"/>
  <c r="S64" i="4"/>
  <c r="Q65" i="4"/>
  <c r="R65" i="4"/>
  <c r="S65" i="4"/>
  <c r="Q66" i="4"/>
  <c r="R66" i="4"/>
  <c r="S66" i="4"/>
  <c r="Q67" i="4"/>
  <c r="R67" i="4"/>
  <c r="S67" i="4"/>
  <c r="Q68" i="4"/>
  <c r="R68" i="4"/>
  <c r="S68" i="4"/>
  <c r="Q69" i="4"/>
  <c r="R69" i="4"/>
  <c r="S69" i="4"/>
  <c r="Q70" i="4"/>
  <c r="R70" i="4"/>
  <c r="S70" i="4"/>
  <c r="Q71" i="4"/>
  <c r="R71" i="4"/>
  <c r="S71" i="4"/>
  <c r="Q72" i="4"/>
  <c r="R72" i="4"/>
  <c r="S72" i="4"/>
  <c r="Q73" i="4"/>
  <c r="R73" i="4"/>
  <c r="S73" i="4"/>
  <c r="Q74" i="4"/>
  <c r="R74" i="4"/>
  <c r="S74" i="4"/>
  <c r="Q75" i="4"/>
  <c r="R75" i="4"/>
  <c r="S75" i="4"/>
  <c r="Q76" i="4"/>
  <c r="R76" i="4"/>
  <c r="S76" i="4"/>
  <c r="Q77" i="4"/>
  <c r="R77" i="4"/>
  <c r="S77" i="4"/>
  <c r="Q78" i="4"/>
  <c r="R78" i="4"/>
  <c r="S78" i="4"/>
  <c r="Q79" i="4"/>
  <c r="R79" i="4"/>
  <c r="S79" i="4"/>
  <c r="Q80" i="4"/>
  <c r="R80" i="4"/>
  <c r="S80" i="4"/>
  <c r="Q81" i="4"/>
  <c r="R81" i="4"/>
  <c r="S81" i="4"/>
  <c r="Q82" i="4"/>
  <c r="R82" i="4"/>
  <c r="S82" i="4"/>
  <c r="Q83" i="4"/>
  <c r="R83" i="4"/>
  <c r="S83" i="4"/>
  <c r="Q84" i="4"/>
  <c r="R84" i="4"/>
  <c r="S84" i="4"/>
  <c r="Q85" i="4"/>
  <c r="R85" i="4"/>
  <c r="S85" i="4"/>
  <c r="Q86" i="4"/>
  <c r="R86" i="4"/>
  <c r="S86" i="4"/>
  <c r="Q87" i="4"/>
  <c r="R87" i="4"/>
  <c r="S87" i="4"/>
  <c r="Q88" i="4"/>
  <c r="R88" i="4"/>
  <c r="S88" i="4"/>
  <c r="Q89" i="4"/>
  <c r="R89" i="4"/>
  <c r="S89" i="4"/>
  <c r="Q90" i="4"/>
  <c r="R90" i="4"/>
  <c r="S90" i="4"/>
  <c r="Q91" i="4"/>
  <c r="R91" i="4"/>
  <c r="S91" i="4"/>
  <c r="Q92" i="4"/>
  <c r="R92" i="4"/>
  <c r="S92" i="4"/>
  <c r="Q93" i="4"/>
  <c r="R93" i="4"/>
  <c r="S93" i="4"/>
  <c r="Q94" i="4"/>
  <c r="R94" i="4"/>
  <c r="S94" i="4"/>
  <c r="Q95" i="4"/>
  <c r="R95" i="4"/>
  <c r="S95" i="4"/>
  <c r="Q96" i="4"/>
  <c r="R96" i="4"/>
  <c r="S96" i="4"/>
  <c r="Q97" i="4"/>
  <c r="R97" i="4"/>
  <c r="S97" i="4"/>
  <c r="Q98" i="4"/>
  <c r="R98" i="4"/>
  <c r="S98" i="4"/>
  <c r="Q99" i="4"/>
  <c r="R99" i="4"/>
  <c r="S99" i="4"/>
  <c r="Q100" i="4"/>
  <c r="R100" i="4"/>
  <c r="S100" i="4"/>
  <c r="Q101" i="4"/>
  <c r="R101" i="4"/>
  <c r="S101" i="4"/>
  <c r="Q102" i="4"/>
  <c r="R102" i="4"/>
  <c r="S102" i="4"/>
  <c r="Q103" i="4"/>
  <c r="R103" i="4"/>
  <c r="Q104" i="4"/>
  <c r="R104" i="4"/>
  <c r="S104" i="4"/>
  <c r="Q105" i="4"/>
  <c r="R105" i="4"/>
  <c r="S105" i="4"/>
  <c r="Q106" i="4"/>
  <c r="R106" i="4"/>
  <c r="S106" i="4"/>
  <c r="Q107" i="4"/>
  <c r="R107" i="4"/>
  <c r="S107" i="4"/>
  <c r="Q108" i="4"/>
  <c r="R108" i="4"/>
  <c r="S108" i="4"/>
  <c r="Q109" i="4"/>
  <c r="R109" i="4"/>
  <c r="S109" i="4"/>
  <c r="Q110" i="4"/>
  <c r="R110" i="4"/>
  <c r="S110" i="4"/>
  <c r="Q111" i="4"/>
  <c r="R111" i="4"/>
  <c r="S111" i="4"/>
  <c r="Q112" i="4"/>
  <c r="R112" i="4"/>
  <c r="S112" i="4"/>
  <c r="Q113" i="4"/>
  <c r="R113" i="4"/>
  <c r="S113" i="4"/>
  <c r="Q114" i="4"/>
  <c r="R114" i="4"/>
  <c r="S114" i="4"/>
  <c r="Q115" i="4"/>
  <c r="R115" i="4"/>
  <c r="S115" i="4"/>
  <c r="Q116" i="4"/>
  <c r="R116" i="4"/>
  <c r="S116" i="4"/>
  <c r="Q117" i="4"/>
  <c r="R117" i="4"/>
  <c r="S117" i="4"/>
  <c r="Q118" i="4"/>
  <c r="R118" i="4"/>
  <c r="S118" i="4"/>
  <c r="Q119" i="4"/>
  <c r="R119" i="4"/>
  <c r="S119" i="4"/>
  <c r="Q120" i="4"/>
  <c r="R120" i="4"/>
  <c r="S120" i="4"/>
  <c r="Q121" i="4"/>
  <c r="R121" i="4"/>
  <c r="S121" i="4"/>
  <c r="Q122" i="4"/>
  <c r="R122" i="4"/>
  <c r="S122" i="4"/>
  <c r="Q123" i="4"/>
  <c r="R123" i="4"/>
  <c r="S123" i="4"/>
  <c r="Q124" i="4"/>
  <c r="R124" i="4"/>
  <c r="S124" i="4"/>
  <c r="Q125" i="4"/>
  <c r="R125" i="4"/>
  <c r="S125" i="4"/>
  <c r="Q126" i="4"/>
  <c r="R126" i="4"/>
  <c r="S126" i="4"/>
  <c r="Q127" i="4"/>
  <c r="R127" i="4"/>
  <c r="S127" i="4"/>
  <c r="Q128" i="4"/>
  <c r="R128" i="4"/>
  <c r="S128" i="4"/>
  <c r="Q129" i="4"/>
  <c r="R129" i="4"/>
  <c r="S129" i="4"/>
  <c r="Q130" i="4"/>
  <c r="R130" i="4"/>
  <c r="S130" i="4"/>
  <c r="Q131" i="4"/>
  <c r="R131" i="4"/>
  <c r="S131" i="4"/>
  <c r="Q132" i="4"/>
  <c r="R132" i="4"/>
  <c r="S132" i="4"/>
  <c r="Q133" i="4"/>
  <c r="R133" i="4"/>
  <c r="S133" i="4"/>
  <c r="Q134" i="4"/>
  <c r="R134" i="4"/>
  <c r="S134" i="4"/>
  <c r="Q135" i="4"/>
  <c r="R135" i="4"/>
  <c r="S135" i="4"/>
  <c r="Q136" i="4"/>
  <c r="R136" i="4"/>
  <c r="S136" i="4"/>
  <c r="Q137" i="4"/>
  <c r="R137" i="4"/>
  <c r="S137" i="4"/>
  <c r="Q138" i="4"/>
  <c r="R138" i="4"/>
  <c r="S138" i="4"/>
  <c r="Q139" i="4"/>
  <c r="R139" i="4"/>
  <c r="S139" i="4"/>
  <c r="Q140" i="4"/>
  <c r="R140" i="4"/>
  <c r="S140" i="4"/>
  <c r="Q141" i="4"/>
  <c r="R141" i="4"/>
  <c r="S141" i="4"/>
  <c r="Q142" i="4"/>
  <c r="R142" i="4"/>
  <c r="S142" i="4"/>
  <c r="Q143" i="4"/>
  <c r="R143" i="4"/>
  <c r="S143" i="4"/>
  <c r="Q144" i="4"/>
  <c r="R144" i="4"/>
  <c r="S144" i="4"/>
  <c r="Q145" i="4"/>
  <c r="R145" i="4"/>
  <c r="S145" i="4"/>
  <c r="Q146" i="4"/>
  <c r="R146" i="4"/>
  <c r="S146" i="4"/>
  <c r="Q147" i="4"/>
  <c r="R147" i="4"/>
  <c r="S147" i="4"/>
  <c r="Q148" i="4"/>
  <c r="R148" i="4"/>
  <c r="S148" i="4"/>
  <c r="Q149" i="4"/>
  <c r="R149" i="4"/>
  <c r="S149" i="4"/>
  <c r="Q150" i="4"/>
  <c r="R150" i="4"/>
  <c r="S150" i="4"/>
  <c r="Q151" i="4"/>
  <c r="R151" i="4"/>
  <c r="S151" i="4"/>
  <c r="Q152" i="4"/>
  <c r="R152" i="4"/>
  <c r="S152" i="4"/>
  <c r="Q153" i="4"/>
  <c r="R153" i="4"/>
  <c r="S153" i="4"/>
  <c r="Q154" i="4"/>
  <c r="R154" i="4"/>
  <c r="S154" i="4"/>
  <c r="Q155" i="4"/>
  <c r="R155" i="4"/>
  <c r="S155" i="4"/>
  <c r="Q156" i="4"/>
  <c r="R156" i="4"/>
  <c r="S156" i="4"/>
  <c r="Q157" i="4"/>
  <c r="R157" i="4"/>
  <c r="S157" i="4"/>
  <c r="Q158" i="4"/>
  <c r="R158" i="4"/>
  <c r="S158" i="4"/>
  <c r="Q159" i="4"/>
  <c r="R159" i="4"/>
  <c r="S159" i="4"/>
  <c r="Q160" i="4"/>
  <c r="R160" i="4"/>
  <c r="S160" i="4"/>
  <c r="Q161" i="4"/>
  <c r="R161" i="4"/>
  <c r="S161" i="4"/>
  <c r="Q162" i="4"/>
  <c r="R162" i="4"/>
  <c r="S162" i="4"/>
  <c r="Q163" i="4"/>
  <c r="R163" i="4"/>
  <c r="S163" i="4"/>
  <c r="Q164" i="4"/>
  <c r="R164" i="4"/>
  <c r="S164" i="4"/>
  <c r="Q165" i="4"/>
  <c r="R165" i="4"/>
  <c r="S165" i="4"/>
  <c r="Q166" i="4"/>
  <c r="R166" i="4"/>
  <c r="S166" i="4"/>
  <c r="Q167" i="4"/>
  <c r="R167" i="4"/>
  <c r="S167" i="4"/>
  <c r="Q168" i="4"/>
  <c r="R168" i="4"/>
  <c r="S168" i="4"/>
  <c r="Q169" i="4"/>
  <c r="R169" i="4"/>
  <c r="S169" i="4"/>
  <c r="Q170" i="4"/>
  <c r="R170" i="4"/>
  <c r="S170" i="4"/>
  <c r="Q171" i="4"/>
  <c r="R171" i="4"/>
  <c r="S171" i="4"/>
  <c r="Q172" i="4"/>
  <c r="R172" i="4"/>
  <c r="S172" i="4"/>
  <c r="Q173" i="4"/>
  <c r="R173" i="4"/>
  <c r="S173" i="4"/>
  <c r="Q174" i="4"/>
  <c r="R174" i="4"/>
  <c r="S174" i="4"/>
  <c r="Q175" i="4"/>
  <c r="R175" i="4"/>
  <c r="S175" i="4"/>
  <c r="Q176" i="4"/>
  <c r="R176" i="4"/>
  <c r="S176" i="4"/>
  <c r="Q177" i="4"/>
  <c r="R177" i="4"/>
  <c r="S177" i="4"/>
  <c r="Q178" i="4"/>
  <c r="R178" i="4"/>
  <c r="S178" i="4"/>
  <c r="Q179" i="4"/>
  <c r="R179" i="4"/>
  <c r="S179" i="4"/>
  <c r="Q180" i="4"/>
  <c r="R180" i="4"/>
  <c r="S180" i="4"/>
  <c r="Q181" i="4"/>
  <c r="R181" i="4"/>
  <c r="S181" i="4"/>
  <c r="Q182" i="4"/>
  <c r="R182" i="4"/>
  <c r="S182" i="4"/>
  <c r="Q183" i="4"/>
  <c r="R183" i="4"/>
  <c r="S183" i="4"/>
  <c r="Q184" i="4"/>
  <c r="R184" i="4"/>
  <c r="S184" i="4"/>
  <c r="Q185" i="4"/>
  <c r="R185" i="4"/>
  <c r="S185" i="4"/>
  <c r="Q186" i="4"/>
  <c r="R186" i="4"/>
  <c r="S186" i="4"/>
  <c r="Q187" i="4"/>
  <c r="R187" i="4"/>
  <c r="S187" i="4"/>
  <c r="Q188" i="4"/>
  <c r="R188" i="4"/>
  <c r="S188" i="4"/>
  <c r="Q189" i="4"/>
  <c r="R189" i="4"/>
  <c r="S189" i="4"/>
  <c r="Q190" i="4"/>
  <c r="R190" i="4"/>
  <c r="S190" i="4"/>
  <c r="Q191" i="4"/>
  <c r="R191" i="4"/>
  <c r="S191" i="4"/>
  <c r="Q192" i="4"/>
  <c r="R192" i="4"/>
  <c r="S192" i="4"/>
  <c r="Q193" i="4"/>
  <c r="R193" i="4"/>
  <c r="S193" i="4"/>
  <c r="Q194" i="4"/>
  <c r="R194" i="4"/>
  <c r="S194" i="4"/>
  <c r="Q195" i="4"/>
  <c r="R195" i="4"/>
  <c r="S195" i="4"/>
  <c r="Q196" i="4"/>
  <c r="R196" i="4"/>
  <c r="S196" i="4"/>
  <c r="Q197" i="4"/>
  <c r="R197" i="4"/>
  <c r="S197" i="4"/>
  <c r="Q198" i="4"/>
  <c r="R198" i="4"/>
  <c r="S198" i="4"/>
  <c r="Q199" i="4"/>
  <c r="R199" i="4"/>
  <c r="S199" i="4"/>
  <c r="Q200" i="4"/>
  <c r="R200" i="4"/>
  <c r="S200" i="4"/>
  <c r="Q201" i="4"/>
  <c r="R201" i="4"/>
  <c r="S201" i="4"/>
  <c r="Q202" i="4"/>
  <c r="R202" i="4"/>
  <c r="S202" i="4"/>
  <c r="Q203" i="4"/>
  <c r="R203" i="4"/>
  <c r="S203" i="4"/>
  <c r="Q204" i="4"/>
  <c r="R204" i="4"/>
  <c r="S204" i="4"/>
  <c r="Q205" i="4"/>
  <c r="R205" i="4"/>
  <c r="S205" i="4"/>
  <c r="Q206" i="4"/>
  <c r="R206" i="4"/>
  <c r="S206" i="4"/>
  <c r="Q207" i="4"/>
  <c r="R207" i="4"/>
  <c r="S207" i="4"/>
  <c r="Q208" i="4"/>
  <c r="R208" i="4"/>
  <c r="S208" i="4"/>
  <c r="Q209" i="4"/>
  <c r="R209" i="4"/>
  <c r="S209" i="4"/>
  <c r="Q210" i="4"/>
  <c r="R210" i="4"/>
  <c r="S210" i="4"/>
  <c r="Q211" i="4"/>
  <c r="R211" i="4"/>
  <c r="S211" i="4"/>
  <c r="R212" i="4"/>
  <c r="S212" i="4"/>
  <c r="R215" i="4"/>
  <c r="S215" i="4"/>
  <c r="R216" i="4"/>
  <c r="R218" i="4"/>
  <c r="Q219" i="4"/>
  <c r="R219" i="4"/>
  <c r="Q220" i="4"/>
  <c r="R220" i="4"/>
  <c r="S220" i="4"/>
  <c r="Q221" i="4"/>
  <c r="R221" i="4"/>
  <c r="S221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9" i="4"/>
  <c r="P220" i="4"/>
  <c r="P221" i="4"/>
  <c r="P35" i="4"/>
  <c r="M35" i="4"/>
  <c r="M37" i="4" s="1"/>
  <c r="N35" i="4"/>
  <c r="L37" i="4"/>
  <c r="N37" i="4"/>
  <c r="L39" i="4"/>
  <c r="M39" i="4"/>
  <c r="M41" i="4" s="1"/>
  <c r="N39" i="4"/>
  <c r="L41" i="4"/>
  <c r="N41" i="4"/>
  <c r="L43" i="4"/>
  <c r="M43" i="4"/>
  <c r="M45" i="4" s="1"/>
  <c r="N43" i="4"/>
  <c r="L45" i="4"/>
  <c r="N45" i="4"/>
  <c r="L47" i="4"/>
  <c r="M47" i="4"/>
  <c r="M49" i="4" s="1"/>
  <c r="N47" i="4"/>
  <c r="L49" i="4"/>
  <c r="N49" i="4"/>
  <c r="L51" i="4"/>
  <c r="M51" i="4"/>
  <c r="M53" i="4" s="1"/>
  <c r="N51" i="4"/>
  <c r="L53" i="4"/>
  <c r="N53" i="4"/>
  <c r="L55" i="4"/>
  <c r="M55" i="4"/>
  <c r="M57" i="4" s="1"/>
  <c r="N55" i="4"/>
  <c r="L57" i="4"/>
  <c r="N57" i="4"/>
  <c r="L59" i="4"/>
  <c r="M59" i="4"/>
  <c r="M61" i="4" s="1"/>
  <c r="N59" i="4"/>
  <c r="L61" i="4"/>
  <c r="N61" i="4"/>
  <c r="L63" i="4"/>
  <c r="M63" i="4"/>
  <c r="M65" i="4" s="1"/>
  <c r="N63" i="4"/>
  <c r="L65" i="4"/>
  <c r="N65" i="4"/>
  <c r="L67" i="4"/>
  <c r="M67" i="4"/>
  <c r="M69" i="4" s="1"/>
  <c r="N67" i="4"/>
  <c r="L69" i="4"/>
  <c r="N69" i="4"/>
  <c r="L71" i="4"/>
  <c r="M71" i="4"/>
  <c r="M73" i="4" s="1"/>
  <c r="N71" i="4"/>
  <c r="L73" i="4"/>
  <c r="N73" i="4"/>
  <c r="L75" i="4"/>
  <c r="M75" i="4"/>
  <c r="M77" i="4" s="1"/>
  <c r="N75" i="4"/>
  <c r="L77" i="4"/>
  <c r="N77" i="4"/>
  <c r="L79" i="4"/>
  <c r="M79" i="4"/>
  <c r="M81" i="4" s="1"/>
  <c r="N79" i="4"/>
  <c r="L81" i="4"/>
  <c r="N81" i="4"/>
  <c r="L83" i="4"/>
  <c r="M83" i="4"/>
  <c r="M85" i="4" s="1"/>
  <c r="N83" i="4"/>
  <c r="L85" i="4"/>
  <c r="N85" i="4"/>
  <c r="L87" i="4"/>
  <c r="M87" i="4"/>
  <c r="M89" i="4" s="1"/>
  <c r="N87" i="4"/>
  <c r="L89" i="4"/>
  <c r="N89" i="4"/>
  <c r="L91" i="4"/>
  <c r="M91" i="4"/>
  <c r="M93" i="4" s="1"/>
  <c r="N91" i="4"/>
  <c r="L93" i="4"/>
  <c r="N93" i="4"/>
  <c r="L95" i="4"/>
  <c r="M95" i="4"/>
  <c r="M97" i="4" s="1"/>
  <c r="N95" i="4"/>
  <c r="L97" i="4"/>
  <c r="N97" i="4"/>
  <c r="L99" i="4"/>
  <c r="M99" i="4"/>
  <c r="N99" i="4"/>
  <c r="L103" i="4"/>
  <c r="M103" i="4"/>
  <c r="M105" i="4" s="1"/>
  <c r="N103" i="4"/>
  <c r="L105" i="4"/>
  <c r="N105" i="4"/>
  <c r="L107" i="4"/>
  <c r="M107" i="4"/>
  <c r="M109" i="4" s="1"/>
  <c r="N107" i="4"/>
  <c r="L109" i="4"/>
  <c r="N109" i="4"/>
  <c r="L111" i="4"/>
  <c r="M111" i="4"/>
  <c r="M113" i="4" s="1"/>
  <c r="N111" i="4"/>
  <c r="L113" i="4"/>
  <c r="N113" i="4"/>
  <c r="L115" i="4"/>
  <c r="M115" i="4"/>
  <c r="M117" i="4" s="1"/>
  <c r="N115" i="4"/>
  <c r="L117" i="4"/>
  <c r="N117" i="4"/>
  <c r="L119" i="4"/>
  <c r="M119" i="4"/>
  <c r="M121" i="4" s="1"/>
  <c r="N119" i="4"/>
  <c r="L121" i="4"/>
  <c r="N121" i="4"/>
  <c r="L123" i="4"/>
  <c r="M123" i="4"/>
  <c r="M125" i="4" s="1"/>
  <c r="N123" i="4"/>
  <c r="L125" i="4"/>
  <c r="N125" i="4"/>
  <c r="L127" i="4"/>
  <c r="M127" i="4"/>
  <c r="M129" i="4" s="1"/>
  <c r="N127" i="4"/>
  <c r="L129" i="4"/>
  <c r="N129" i="4"/>
  <c r="L131" i="4"/>
  <c r="M131" i="4"/>
  <c r="M133" i="4" s="1"/>
  <c r="N131" i="4"/>
  <c r="L133" i="4"/>
  <c r="N133" i="4"/>
  <c r="L135" i="4"/>
  <c r="M135" i="4"/>
  <c r="M137" i="4" s="1"/>
  <c r="N135" i="4"/>
  <c r="L137" i="4"/>
  <c r="N137" i="4"/>
  <c r="L139" i="4"/>
  <c r="M139" i="4"/>
  <c r="M141" i="4" s="1"/>
  <c r="N139" i="4"/>
  <c r="L141" i="4"/>
  <c r="N141" i="4"/>
  <c r="L143" i="4"/>
  <c r="M143" i="4"/>
  <c r="M145" i="4" s="1"/>
  <c r="N143" i="4"/>
  <c r="L145" i="4"/>
  <c r="N145" i="4"/>
  <c r="L147" i="4"/>
  <c r="M147" i="4"/>
  <c r="M149" i="4" s="1"/>
  <c r="N147" i="4"/>
  <c r="L149" i="4"/>
  <c r="N149" i="4"/>
  <c r="L151" i="4"/>
  <c r="M151" i="4"/>
  <c r="M153" i="4" s="1"/>
  <c r="N151" i="4"/>
  <c r="L153" i="4"/>
  <c r="N153" i="4"/>
  <c r="L155" i="4"/>
  <c r="M155" i="4"/>
  <c r="M157" i="4" s="1"/>
  <c r="N155" i="4"/>
  <c r="L157" i="4"/>
  <c r="N157" i="4"/>
  <c r="L159" i="4"/>
  <c r="M159" i="4"/>
  <c r="M161" i="4" s="1"/>
  <c r="N159" i="4"/>
  <c r="L161" i="4"/>
  <c r="N161" i="4"/>
  <c r="L163" i="4"/>
  <c r="M163" i="4"/>
  <c r="M165" i="4" s="1"/>
  <c r="N163" i="4"/>
  <c r="L165" i="4"/>
  <c r="N165" i="4"/>
  <c r="L167" i="4"/>
  <c r="M167" i="4"/>
  <c r="M169" i="4" s="1"/>
  <c r="N167" i="4"/>
  <c r="L169" i="4"/>
  <c r="N169" i="4"/>
  <c r="L171" i="4"/>
  <c r="M171" i="4"/>
  <c r="M173" i="4" s="1"/>
  <c r="N171" i="4"/>
  <c r="L173" i="4"/>
  <c r="N173" i="4"/>
  <c r="L175" i="4"/>
  <c r="M175" i="4"/>
  <c r="M177" i="4" s="1"/>
  <c r="N175" i="4"/>
  <c r="L177" i="4"/>
  <c r="N177" i="4"/>
  <c r="L179" i="4"/>
  <c r="M179" i="4"/>
  <c r="M181" i="4" s="1"/>
  <c r="N179" i="4"/>
  <c r="L181" i="4"/>
  <c r="N181" i="4"/>
  <c r="L183" i="4"/>
  <c r="M183" i="4"/>
  <c r="N183" i="4"/>
  <c r="L185" i="4"/>
  <c r="M185" i="4"/>
  <c r="N185" i="4"/>
  <c r="L187" i="4"/>
  <c r="M187" i="4"/>
  <c r="N187" i="4"/>
  <c r="L189" i="4"/>
  <c r="M189" i="4"/>
  <c r="N189" i="4"/>
  <c r="L191" i="4"/>
  <c r="M191" i="4"/>
  <c r="N191" i="4"/>
  <c r="L193" i="4"/>
  <c r="M193" i="4"/>
  <c r="N193" i="4"/>
  <c r="L195" i="4"/>
  <c r="M195" i="4"/>
  <c r="N195" i="4"/>
  <c r="L197" i="4"/>
  <c r="M197" i="4"/>
  <c r="N197" i="4"/>
  <c r="L199" i="4"/>
  <c r="M199" i="4"/>
  <c r="N199" i="4"/>
  <c r="L201" i="4"/>
  <c r="M201" i="4"/>
  <c r="N201" i="4"/>
  <c r="L203" i="4"/>
  <c r="M203" i="4"/>
  <c r="N203" i="4"/>
  <c r="L205" i="4"/>
  <c r="M205" i="4"/>
  <c r="N205" i="4"/>
  <c r="L207" i="4"/>
  <c r="M207" i="4"/>
  <c r="N207" i="4"/>
  <c r="L209" i="4"/>
  <c r="M209" i="4"/>
  <c r="N209" i="4"/>
  <c r="L211" i="4"/>
  <c r="M211" i="4"/>
  <c r="N211" i="4"/>
  <c r="Q212" i="4"/>
  <c r="M213" i="4"/>
  <c r="R213" i="4" s="1"/>
  <c r="N213" i="4"/>
  <c r="S213" i="4" s="1"/>
  <c r="R214" i="4"/>
  <c r="S214" i="4"/>
  <c r="L215" i="4"/>
  <c r="Q215" i="4" s="1"/>
  <c r="M215" i="4"/>
  <c r="N215" i="4"/>
  <c r="S216" i="4" s="1"/>
  <c r="Q216" i="4"/>
  <c r="R217" i="4"/>
  <c r="L219" i="4"/>
  <c r="M219" i="4"/>
  <c r="N219" i="4"/>
  <c r="S219" i="4" s="1"/>
  <c r="P218" i="4"/>
  <c r="K209" i="4"/>
  <c r="K205" i="4"/>
  <c r="K201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37" i="4"/>
  <c r="K141" i="4"/>
  <c r="K145" i="4"/>
  <c r="K133" i="4"/>
  <c r="K129" i="4"/>
  <c r="K125" i="4"/>
  <c r="K121" i="4"/>
  <c r="K119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219" i="4"/>
  <c r="K215" i="4"/>
  <c r="P217" i="4" s="1"/>
  <c r="K211" i="4"/>
  <c r="K207" i="4"/>
  <c r="K203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0" i="4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T10" i="3"/>
  <c r="K117" i="4"/>
  <c r="S217" i="4" l="1"/>
  <c r="S218" i="4"/>
  <c r="L213" i="4"/>
  <c r="Q213" i="4" s="1"/>
  <c r="Q217" i="4"/>
  <c r="Q218" i="4"/>
  <c r="Q214" i="4"/>
  <c r="P212" i="4"/>
  <c r="K213" i="4"/>
  <c r="P213" i="4" s="1"/>
  <c r="P216" i="4"/>
  <c r="P215" i="4"/>
  <c r="P214" i="4"/>
</calcChain>
</file>

<file path=xl/sharedStrings.xml><?xml version="1.0" encoding="utf-8"?>
<sst xmlns="http://schemas.openxmlformats.org/spreadsheetml/2006/main" count="592" uniqueCount="250">
  <si>
    <t>Unité : Milliards d'euros, en fin d'année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</si>
  <si>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</si>
  <si>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</si>
  <si>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</si>
  <si>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</si>
  <si>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</si>
  <si>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</si>
  <si>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</si>
  <si>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</si>
  <si>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</si>
  <si>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</si>
  <si>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</si>
  <si>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</si>
  <si>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</si>
  <si>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</si>
  <si>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</si>
  <si>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</si>
  <si>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</si>
  <si>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</si>
  <si>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</si>
  <si>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</si>
  <si>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</si>
  <si>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</si>
  <si>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</si>
  <si>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</si>
  <si>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</si>
  <si>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</si>
  <si>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</si>
  <si>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</si>
  <si>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</si>
  <si>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</si>
  <si>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</si>
  <si>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</si>
  <si>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</si>
  <si>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</si>
  <si>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</si>
  <si>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</si>
  <si>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</si>
  <si>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</si>
  <si>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</si>
  <si>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</si>
  <si>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</si>
  <si>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</si>
  <si>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</si>
  <si>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</si>
  <si>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</si>
  <si>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/>
  </si>
  <si>
    <t>NN</t>
  </si>
  <si>
    <t>Total des actifs non financiers (net)</t>
  </si>
  <si>
    <t>N1N</t>
  </si>
  <si>
    <t>Actifs non financiers produits (net)</t>
  </si>
  <si>
    <t>N11N</t>
  </si>
  <si>
    <t xml:space="preserve">  Actifs fixes par type d’actifs (net)</t>
  </si>
  <si>
    <t>N11KN</t>
  </si>
  <si>
    <t xml:space="preserve">  Constructions (net)</t>
  </si>
  <si>
    <t>N111N</t>
  </si>
  <si>
    <t xml:space="preserve">    Logements (net)</t>
  </si>
  <si>
    <t>N112N</t>
  </si>
  <si>
    <t xml:space="preserve">    Autres bâtiments et ouvrages de génie civil (net)</t>
  </si>
  <si>
    <t>N1121N</t>
  </si>
  <si>
    <t xml:space="preserve">      Bâtiments non résidentiels (net)</t>
  </si>
  <si>
    <t>N1122N</t>
  </si>
  <si>
    <t xml:space="preserve">      Autres ouvrages de génie civil (net)</t>
  </si>
  <si>
    <t>N113N</t>
  </si>
  <si>
    <t xml:space="preserve">    Machines et équipements (net)</t>
  </si>
  <si>
    <t>N1131N</t>
  </si>
  <si>
    <t xml:space="preserve">      Matériels de transport (net)</t>
  </si>
  <si>
    <t>N1132N</t>
  </si>
  <si>
    <t xml:space="preserve">      Équipements TIC (net)</t>
  </si>
  <si>
    <t>N1139N</t>
  </si>
  <si>
    <t xml:space="preserve">      Autres machines et équipements (net)</t>
  </si>
  <si>
    <t>N114N</t>
  </si>
  <si>
    <t xml:space="preserve">    Systèmes d’armes (net)</t>
  </si>
  <si>
    <t>N115N</t>
  </si>
  <si>
    <t xml:space="preserve">    Ressources biologiques cultivées (net)</t>
  </si>
  <si>
    <t>N117N</t>
  </si>
  <si>
    <t xml:space="preserve">    Droits de propriété intellectuelle (net)</t>
  </si>
  <si>
    <t>N1171N</t>
  </si>
  <si>
    <t xml:space="preserve">      Recherche et développement (net)</t>
  </si>
  <si>
    <t>N1173N</t>
  </si>
  <si>
    <t xml:space="preserve">      Logiciels et bases de données (net)</t>
  </si>
  <si>
    <t>N1174N</t>
  </si>
  <si>
    <t xml:space="preserve">      Œuvres récréatives, littéraires ou artistiques originales (net)</t>
  </si>
  <si>
    <t>N12N</t>
  </si>
  <si>
    <t xml:space="preserve">  Stocks par type de stocks (net)</t>
  </si>
  <si>
    <t>N13N</t>
  </si>
  <si>
    <t xml:space="preserve">  Objets de valeur (net)</t>
  </si>
  <si>
    <t>N2N</t>
  </si>
  <si>
    <t>Actifs non financiers non produits (net)</t>
  </si>
  <si>
    <t>N21N</t>
  </si>
  <si>
    <t xml:space="preserve">  Ressources naturelles (net)</t>
  </si>
  <si>
    <t>N211N</t>
  </si>
  <si>
    <t xml:space="preserve">    Terrains (net)</t>
  </si>
  <si>
    <t>N2111N</t>
  </si>
  <si>
    <t xml:space="preserve">      Terrains supportant des bâtiments et des ouvrages de génie civil (net)</t>
  </si>
  <si>
    <t>N2112N</t>
  </si>
  <si>
    <t xml:space="preserve">      Terrains cultivés (net)</t>
  </si>
  <si>
    <t>N2113N</t>
  </si>
  <si>
    <t xml:space="preserve">      Terrains et plans d’eau de loisirs (net)</t>
  </si>
  <si>
    <t>N2119N</t>
  </si>
  <si>
    <t xml:space="preserve">      Autres terrains et plans d’eau (net)</t>
  </si>
  <si>
    <t>N212N</t>
  </si>
  <si>
    <t xml:space="preserve">    Réserves de minerais et de produits énergétiques (net)</t>
  </si>
  <si>
    <t>N214N</t>
  </si>
  <si>
    <t xml:space="preserve">    Ressources en eau (net)</t>
  </si>
  <si>
    <t>N22N</t>
  </si>
  <si>
    <t xml:space="preserve">  Contrats, baux et licences  (net)</t>
  </si>
  <si>
    <t>N23N</t>
  </si>
  <si>
    <t xml:space="preserve">  Achats moins ventes de fonds commerciaux et d’autres actifs commerciaux (net)</t>
  </si>
  <si>
    <t>F</t>
  </si>
  <si>
    <t>Total des actifs financiers</t>
  </si>
  <si>
    <t>F1</t>
  </si>
  <si>
    <t>Or monétaire et droits de tirage spéciaux (DTS)</t>
  </si>
  <si>
    <t>F2</t>
  </si>
  <si>
    <t>Numéraire et dépôts</t>
  </si>
  <si>
    <t>F3</t>
  </si>
  <si>
    <t>Titres de créance</t>
  </si>
  <si>
    <t>F4</t>
  </si>
  <si>
    <t>Crédits</t>
  </si>
  <si>
    <t>F5</t>
  </si>
  <si>
    <t>Actions et parts de fonds d’investissement</t>
  </si>
  <si>
    <t>F511</t>
  </si>
  <si>
    <t xml:space="preserve">    dont Actions cotées</t>
  </si>
  <si>
    <t>F6</t>
  </si>
  <si>
    <t>Systèmes d’assurance, de pension et de garanties standard</t>
  </si>
  <si>
    <t>F7</t>
  </si>
  <si>
    <t>Produits financiers dérivés et options sur titres des salariés</t>
  </si>
  <si>
    <t>F8</t>
  </si>
  <si>
    <t>Autres comptes à recevoir / à payer</t>
  </si>
  <si>
    <t>FN</t>
  </si>
  <si>
    <t>Total des actifs</t>
  </si>
  <si>
    <t>Total des passifs financiers</t>
  </si>
  <si>
    <t>B90</t>
  </si>
  <si>
    <t>Valeur nette</t>
  </si>
  <si>
    <t>8.210 – Compte de patrimoine des ménages (S14)</t>
  </si>
  <si>
    <t>Source : Comptes nationaux annuels (base 2014)</t>
  </si>
  <si>
    <t>2023-07-21T12:47:58</t>
  </si>
  <si>
    <t>Onglet</t>
  </si>
  <si>
    <t>T_8210</t>
  </si>
  <si>
    <t>Nom du fichier xlsx</t>
  </si>
  <si>
    <t>Date de création du fichier</t>
  </si>
  <si>
    <t>Source</t>
  </si>
  <si>
    <t>Comptes nationaux annuels (base 2014)</t>
  </si>
  <si>
    <t>COD_VAR</t>
  </si>
  <si>
    <t>LIB_VAR</t>
  </si>
  <si>
    <t>COD_MOD</t>
  </si>
  <si>
    <t>LIB_MOD</t>
  </si>
  <si>
    <t>FREQ</t>
  </si>
  <si>
    <t>Fréquence</t>
  </si>
  <si>
    <t>A</t>
  </si>
  <si>
    <t>Annuel</t>
  </si>
  <si>
    <t>TIME_PERIOD</t>
  </si>
  <si>
    <t>Période temporelle</t>
  </si>
  <si>
    <t>1978 -&gt; 2022</t>
  </si>
  <si>
    <t>GEO_DATE</t>
  </si>
  <si>
    <t>Millésime géographique</t>
  </si>
  <si>
    <t>GEO_SCOPE</t>
  </si>
  <si>
    <t>Périmètre géographique</t>
  </si>
  <si>
    <t>FE</t>
  </si>
  <si>
    <t>France entière</t>
  </si>
  <si>
    <t>GEO_OBJECT</t>
  </si>
  <si>
    <t>Niveau géographique</t>
  </si>
  <si>
    <t>NAT</t>
  </si>
  <si>
    <t>Niveau national</t>
  </si>
  <si>
    <t>ACCOUNTING_ENTRY</t>
  </si>
  <si>
    <t>Position de compte</t>
  </si>
  <si>
    <t>C</t>
  </si>
  <si>
    <t>Ressource ou crédit</t>
  </si>
  <si>
    <t>D</t>
  </si>
  <si>
    <t>Emploi ou débit</t>
  </si>
  <si>
    <t>ACTIVITY</t>
  </si>
  <si>
    <t>Activité économique</t>
  </si>
  <si>
    <t>_T</t>
  </si>
  <si>
    <t>Total</t>
  </si>
  <si>
    <t>CONSOLIDATION</t>
  </si>
  <si>
    <t>Consolidation</t>
  </si>
  <si>
    <t>N</t>
  </si>
  <si>
    <t>Non consolidé</t>
  </si>
  <si>
    <t>COUNTERPART_AREA</t>
  </si>
  <si>
    <t>Zone de contrepartie</t>
  </si>
  <si>
    <t>W0</t>
  </si>
  <si>
    <t xml:space="preserve">Monde </t>
  </si>
  <si>
    <t>COUNTERPART_SECTOR</t>
  </si>
  <si>
    <t>Secteur institutionnel de contrepartie</t>
  </si>
  <si>
    <t>S1</t>
  </si>
  <si>
    <t>Économie totale</t>
  </si>
  <si>
    <t>EXPENDITURE</t>
  </si>
  <si>
    <t>Dépense</t>
  </si>
  <si>
    <t>_Z</t>
  </si>
  <si>
    <t>INSTR_ASSET</t>
  </si>
  <si>
    <t>Classe d'actifs passifs</t>
  </si>
  <si>
    <t>Machines et équipements (net)</t>
  </si>
  <si>
    <t>Terrains (net)</t>
  </si>
  <si>
    <t>Bâtiments non résidentiels (net)</t>
  </si>
  <si>
    <t>Ressources biologiques cultivées (net)</t>
  </si>
  <si>
    <t>Logements (net)</t>
  </si>
  <si>
    <t>Œuvres récréatives, littéraires ou artistiques originales (net)</t>
  </si>
  <si>
    <t>Actions cotées</t>
  </si>
  <si>
    <t>Droits de propriété intellectuelle (net)</t>
  </si>
  <si>
    <t>Terrains cultivés (net)</t>
  </si>
  <si>
    <t>Matériels de transport (net)</t>
  </si>
  <si>
    <t>Contrats, baux et licences  (net)</t>
  </si>
  <si>
    <t>Recherche et développement (net)</t>
  </si>
  <si>
    <t>Systèmes d’armes (net)</t>
  </si>
  <si>
    <t>Autres terrains et plans d’eau (net)</t>
  </si>
  <si>
    <t>Actifs fixes par type d’actifs (net)</t>
  </si>
  <si>
    <t>Logiciels et bases de données (net)</t>
  </si>
  <si>
    <t>Autres ouvrages de génie civil (net)</t>
  </si>
  <si>
    <t>Réserves de minerais et de produits énergétiques (net)</t>
  </si>
  <si>
    <t>Ressources en eau (net)</t>
  </si>
  <si>
    <t>Autres bâtiments et ouvrages de génie civil (net)</t>
  </si>
  <si>
    <t>Objets de valeur (net)</t>
  </si>
  <si>
    <t>Terrains supportant des bâtiments et des ouvrages de génie civil (net)</t>
  </si>
  <si>
    <t>Ressources naturelles (net)</t>
  </si>
  <si>
    <t>Autres machines et équipements (net)</t>
  </si>
  <si>
    <t>Stocks par type de stocks (net)</t>
  </si>
  <si>
    <t>Constructions (net)</t>
  </si>
  <si>
    <t>Achats moins ventes de fonds commerciaux et d’autres actifs commerciaux (net)</t>
  </si>
  <si>
    <t>Équipements TIC (net)</t>
  </si>
  <si>
    <t>Terrains et plans d’eau de loisirs (net)</t>
  </si>
  <si>
    <t>MATURITY</t>
  </si>
  <si>
    <t>Maturité</t>
  </si>
  <si>
    <t>T</t>
  </si>
  <si>
    <t>Toutes maturités à l’origine</t>
  </si>
  <si>
    <t>Non applicable</t>
  </si>
  <si>
    <t>PRICES</t>
  </si>
  <si>
    <t>Valorisation des prix</t>
  </si>
  <si>
    <t>U</t>
  </si>
  <si>
    <t>Au coût de remplacement</t>
  </si>
  <si>
    <t>PRODUCT</t>
  </si>
  <si>
    <t>Produit</t>
  </si>
  <si>
    <t>REF_SECTOR</t>
  </si>
  <si>
    <t>Secteur institutionnel</t>
  </si>
  <si>
    <t>S14</t>
  </si>
  <si>
    <t>Ménages</t>
  </si>
  <si>
    <t>STO</t>
  </si>
  <si>
    <t>Opération comptable</t>
  </si>
  <si>
    <t>LE</t>
  </si>
  <si>
    <t>Clôture du bilan/positions/flux</t>
  </si>
  <si>
    <t>TRANSFORMATION</t>
  </si>
  <si>
    <t>Transformation</t>
  </si>
  <si>
    <t>Valeur non transformée</t>
  </si>
  <si>
    <t>UNIT_MEASURE</t>
  </si>
  <si>
    <t>Unité de mesure</t>
  </si>
  <si>
    <t>XDC</t>
  </si>
  <si>
    <t xml:space="preserve">Devise domestique </t>
  </si>
  <si>
    <t>VALUATION</t>
  </si>
  <si>
    <t>Valuation</t>
  </si>
  <si>
    <t>S</t>
  </si>
  <si>
    <t>Evaluation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</si>
</sst>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yyyy\-mm\-dd"/>
    <numFmt numFmtId="166" formatCode="0.0"/>
  </numFmts>
  <fonts count="6" x14ac:knownFonts="1">
    <font>
      <sz val="11"/>
      <color indexed="8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164" fontId="4" fillId="0" borderId="0" xfId="0" applyNumberFormat="1" applyFont="1"/>
    <xf numFmtId="0" fontId="5" fillId="0" borderId="0" xfId="0" applyFont="1"/>
    <xf numFmtId="0" fontId="3" fillId="2" borderId="0" xfId="0" applyFont="1" applyFill="1" applyAlignment="1">
      <alignment vertical="center" wrapText="1"/>
    </xf>
    <xf numFmtId="164" fontId="4" fillId="2" borderId="0" xfId="0" applyNumberFormat="1" applyFont="1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metadonnees/source/serie/s1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opLeftCell="B1" workbookViewId="0">
      <selection activeCell="D8" sqref="D8"/>
    </sheetView>
  </sheetViews>
  <sheetFormatPr baseColWidth="10" defaultColWidth="8.7265625" defaultRowHeight="14.5" x14ac:dyDescent="0.35"/>
  <cols>
    <col min="1" max="1" width="25.6328125" bestFit="1" customWidth="1"/>
    <col min="2" max="2" width="38.36328125" bestFit="1" customWidth="1"/>
    <col min="3" max="3" width="47.36328125" bestFit="1" customWidth="1"/>
    <col min="4" max="4" width="75.90625" bestFit="1" customWidth="1"/>
  </cols>
  <sheetData>
    <row r="1" spans="1:5" x14ac:dyDescent="0.35">
      <c r="A1" t="s">
        <v>139</v>
      </c>
      <c r="B1" t="s">
        <v>138</v>
      </c>
    </row>
    <row r="2" spans="1:5" x14ac:dyDescent="0.35">
      <c r="A2" t="s">
        <v>140</v>
      </c>
      <c r="B2" t="s">
        <v>136</v>
      </c>
    </row>
    <row r="3" spans="1:5" x14ac:dyDescent="0.35">
      <c r="A3" t="s">
        <v>137</v>
      </c>
      <c r="B3" t="s">
        <v>138</v>
      </c>
      <c r="C3" t="s">
        <v>134</v>
      </c>
    </row>
    <row r="4" spans="1:5" x14ac:dyDescent="0.35">
      <c r="A4" t="s">
        <v>141</v>
      </c>
      <c r="B4" t="s">
        <v>142</v>
      </c>
    </row>
    <row r="6" spans="1:5" x14ac:dyDescent="0.35">
      <c r="A6" t="s">
        <v>143</v>
      </c>
      <c r="B6" t="s">
        <v>144</v>
      </c>
      <c r="C6" t="s">
        <v>145</v>
      </c>
      <c r="D6" t="s">
        <v>146</v>
      </c>
    </row>
    <row r="7" spans="1:5" x14ac:dyDescent="0.35">
      <c r="A7" t="s">
        <v>147</v>
      </c>
      <c r="B7" t="s">
        <v>148</v>
      </c>
      <c r="C7" t="s">
        <v>149</v>
      </c>
      <c r="D7" t="s">
        <v>150</v>
      </c>
    </row>
    <row r="8" spans="1:5" x14ac:dyDescent="0.35">
      <c r="A8" t="s">
        <v>151</v>
      </c>
      <c r="B8" t="s">
        <v>152</v>
      </c>
      <c r="C8" t="s">
        <v>153</v>
      </c>
      <c r="D8" t="s">
        <v>153</v>
      </c>
    </row>
    <row r="9" spans="1:5" x14ac:dyDescent="0.35">
      <c r="A9" t="s">
        <v>154</v>
      </c>
      <c r="B9" t="s">
        <v>155</v>
      </c>
    </row>
    <row r="10" spans="1:5" x14ac:dyDescent="0.35">
      <c r="A10" t="s">
        <v>156</v>
      </c>
      <c r="B10" t="s">
        <v>157</v>
      </c>
      <c r="C10" t="s">
        <v>158</v>
      </c>
      <c r="D10" t="s">
        <v>159</v>
      </c>
    </row>
    <row r="11" spans="1:5" x14ac:dyDescent="0.35">
      <c r="A11" t="s">
        <v>160</v>
      </c>
      <c r="B11" t="s">
        <v>161</v>
      </c>
      <c r="C11" t="s">
        <v>162</v>
      </c>
      <c r="D11" t="s">
        <v>163</v>
      </c>
    </row>
    <row r="12" spans="1:5" x14ac:dyDescent="0.35">
      <c r="A12" t="s">
        <v>164</v>
      </c>
      <c r="B12" t="s">
        <v>165</v>
      </c>
      <c r="C12" t="s">
        <v>166</v>
      </c>
      <c r="D12" t="s">
        <v>167</v>
      </c>
      <c r="E12" t="s">
        <v>46</v>
      </c>
    </row>
    <row r="13" spans="1:5" x14ac:dyDescent="0.35">
      <c r="A13" t="s">
        <v>164</v>
      </c>
      <c r="B13" t="s">
        <v>165</v>
      </c>
      <c r="C13" t="s">
        <v>168</v>
      </c>
      <c r="D13" t="s">
        <v>169</v>
      </c>
      <c r="E13" t="s">
        <v>46</v>
      </c>
    </row>
    <row r="14" spans="1:5" x14ac:dyDescent="0.35">
      <c r="A14" t="s">
        <v>170</v>
      </c>
      <c r="B14" t="s">
        <v>171</v>
      </c>
      <c r="C14" t="s">
        <v>172</v>
      </c>
      <c r="D14" t="s">
        <v>173</v>
      </c>
      <c r="E14" t="s">
        <v>46</v>
      </c>
    </row>
    <row r="15" spans="1:5" x14ac:dyDescent="0.35">
      <c r="A15" t="s">
        <v>174</v>
      </c>
      <c r="B15" t="s">
        <v>175</v>
      </c>
      <c r="C15" t="s">
        <v>176</v>
      </c>
      <c r="D15" t="s">
        <v>177</v>
      </c>
      <c r="E15" t="s">
        <v>46</v>
      </c>
    </row>
    <row r="16" spans="1:5" x14ac:dyDescent="0.35">
      <c r="A16" t="s">
        <v>178</v>
      </c>
      <c r="B16" t="s">
        <v>179</v>
      </c>
      <c r="C16" t="s">
        <v>180</v>
      </c>
      <c r="D16" t="s">
        <v>181</v>
      </c>
      <c r="E16" t="s">
        <v>46</v>
      </c>
    </row>
    <row r="17" spans="1:5" x14ac:dyDescent="0.35">
      <c r="A17" t="s">
        <v>182</v>
      </c>
      <c r="B17" t="s">
        <v>183</v>
      </c>
      <c r="C17" t="s">
        <v>184</v>
      </c>
      <c r="D17" t="s">
        <v>185</v>
      </c>
      <c r="E17" t="s">
        <v>46</v>
      </c>
    </row>
    <row r="18" spans="1:5" x14ac:dyDescent="0.35">
      <c r="A18" t="s">
        <v>186</v>
      </c>
      <c r="B18" t="s">
        <v>187</v>
      </c>
      <c r="C18" t="s">
        <v>188</v>
      </c>
      <c r="D18" t="s">
        <v>173</v>
      </c>
      <c r="E18" t="s">
        <v>46</v>
      </c>
    </row>
    <row r="19" spans="1:5" x14ac:dyDescent="0.35">
      <c r="A19" t="s">
        <v>189</v>
      </c>
      <c r="B19" t="s">
        <v>190</v>
      </c>
      <c r="C19" t="s">
        <v>125</v>
      </c>
      <c r="D19" t="s">
        <v>126</v>
      </c>
      <c r="E19" t="s">
        <v>46</v>
      </c>
    </row>
    <row r="20" spans="1:5" x14ac:dyDescent="0.35">
      <c r="A20" t="s">
        <v>189</v>
      </c>
      <c r="B20" t="s">
        <v>190</v>
      </c>
      <c r="C20" t="s">
        <v>63</v>
      </c>
      <c r="D20" t="s">
        <v>191</v>
      </c>
      <c r="E20" t="s">
        <v>46</v>
      </c>
    </row>
    <row r="21" spans="1:5" x14ac:dyDescent="0.35">
      <c r="A21" t="s">
        <v>189</v>
      </c>
      <c r="B21" t="s">
        <v>190</v>
      </c>
      <c r="C21" t="s">
        <v>111</v>
      </c>
      <c r="D21" t="s">
        <v>112</v>
      </c>
      <c r="E21" t="s">
        <v>46</v>
      </c>
    </row>
    <row r="22" spans="1:5" x14ac:dyDescent="0.35">
      <c r="A22" t="s">
        <v>189</v>
      </c>
      <c r="B22" t="s">
        <v>190</v>
      </c>
      <c r="C22" t="s">
        <v>117</v>
      </c>
      <c r="D22" t="s">
        <v>118</v>
      </c>
      <c r="E22" t="s">
        <v>46</v>
      </c>
    </row>
    <row r="23" spans="1:5" x14ac:dyDescent="0.35">
      <c r="A23" t="s">
        <v>189</v>
      </c>
      <c r="B23" t="s">
        <v>190</v>
      </c>
      <c r="C23" t="s">
        <v>91</v>
      </c>
      <c r="D23" t="s">
        <v>192</v>
      </c>
      <c r="E23" t="s">
        <v>46</v>
      </c>
    </row>
    <row r="24" spans="1:5" x14ac:dyDescent="0.35">
      <c r="A24" t="s">
        <v>189</v>
      </c>
      <c r="B24" t="s">
        <v>190</v>
      </c>
      <c r="C24" t="s">
        <v>59</v>
      </c>
      <c r="D24" t="s">
        <v>193</v>
      </c>
      <c r="E24" t="s">
        <v>46</v>
      </c>
    </row>
    <row r="25" spans="1:5" x14ac:dyDescent="0.35">
      <c r="A25" t="s">
        <v>189</v>
      </c>
      <c r="B25" t="s">
        <v>190</v>
      </c>
      <c r="C25" t="s">
        <v>73</v>
      </c>
      <c r="D25" t="s">
        <v>194</v>
      </c>
      <c r="E25" t="s">
        <v>46</v>
      </c>
    </row>
    <row r="26" spans="1:5" x14ac:dyDescent="0.35">
      <c r="A26" t="s">
        <v>189</v>
      </c>
      <c r="B26" t="s">
        <v>190</v>
      </c>
      <c r="C26" t="s">
        <v>55</v>
      </c>
      <c r="D26" t="s">
        <v>195</v>
      </c>
      <c r="E26" t="s">
        <v>46</v>
      </c>
    </row>
    <row r="27" spans="1:5" x14ac:dyDescent="0.35">
      <c r="A27" t="s">
        <v>189</v>
      </c>
      <c r="B27" t="s">
        <v>190</v>
      </c>
      <c r="C27" t="s">
        <v>81</v>
      </c>
      <c r="D27" t="s">
        <v>196</v>
      </c>
      <c r="E27" t="s">
        <v>46</v>
      </c>
    </row>
    <row r="28" spans="1:5" x14ac:dyDescent="0.35">
      <c r="A28" t="s">
        <v>189</v>
      </c>
      <c r="B28" t="s">
        <v>190</v>
      </c>
      <c r="C28" t="s">
        <v>121</v>
      </c>
      <c r="D28" t="s">
        <v>197</v>
      </c>
      <c r="E28" t="s">
        <v>46</v>
      </c>
    </row>
    <row r="29" spans="1:5" x14ac:dyDescent="0.35">
      <c r="A29" t="s">
        <v>189</v>
      </c>
      <c r="B29" t="s">
        <v>190</v>
      </c>
      <c r="C29" t="s">
        <v>87</v>
      </c>
      <c r="D29" t="s">
        <v>88</v>
      </c>
      <c r="E29" t="s">
        <v>46</v>
      </c>
    </row>
    <row r="30" spans="1:5" x14ac:dyDescent="0.35">
      <c r="A30" t="s">
        <v>189</v>
      </c>
      <c r="B30" t="s">
        <v>190</v>
      </c>
      <c r="C30" t="s">
        <v>75</v>
      </c>
      <c r="D30" t="s">
        <v>198</v>
      </c>
      <c r="E30" t="s">
        <v>46</v>
      </c>
    </row>
    <row r="31" spans="1:5" x14ac:dyDescent="0.35">
      <c r="A31" t="s">
        <v>189</v>
      </c>
      <c r="B31" t="s">
        <v>190</v>
      </c>
      <c r="C31" t="s">
        <v>127</v>
      </c>
      <c r="D31" t="s">
        <v>128</v>
      </c>
      <c r="E31" t="s">
        <v>46</v>
      </c>
    </row>
    <row r="32" spans="1:5" x14ac:dyDescent="0.35">
      <c r="A32" t="s">
        <v>189</v>
      </c>
      <c r="B32" t="s">
        <v>190</v>
      </c>
      <c r="C32" t="s">
        <v>95</v>
      </c>
      <c r="D32" t="s">
        <v>199</v>
      </c>
      <c r="E32" t="s">
        <v>46</v>
      </c>
    </row>
    <row r="33" spans="1:5" x14ac:dyDescent="0.35">
      <c r="A33" t="s">
        <v>189</v>
      </c>
      <c r="B33" t="s">
        <v>190</v>
      </c>
      <c r="C33" t="s">
        <v>65</v>
      </c>
      <c r="D33" t="s">
        <v>200</v>
      </c>
      <c r="E33" t="s">
        <v>46</v>
      </c>
    </row>
    <row r="34" spans="1:5" x14ac:dyDescent="0.35">
      <c r="A34" t="s">
        <v>189</v>
      </c>
      <c r="B34" t="s">
        <v>190</v>
      </c>
      <c r="C34" t="s">
        <v>105</v>
      </c>
      <c r="D34" t="s">
        <v>201</v>
      </c>
      <c r="E34" t="s">
        <v>46</v>
      </c>
    </row>
    <row r="35" spans="1:5" x14ac:dyDescent="0.35">
      <c r="A35" t="s">
        <v>189</v>
      </c>
      <c r="B35" t="s">
        <v>190</v>
      </c>
      <c r="C35" t="s">
        <v>119</v>
      </c>
      <c r="D35" t="s">
        <v>120</v>
      </c>
      <c r="E35" t="s">
        <v>46</v>
      </c>
    </row>
    <row r="36" spans="1:5" x14ac:dyDescent="0.35">
      <c r="A36" t="s">
        <v>189</v>
      </c>
      <c r="B36" t="s">
        <v>190</v>
      </c>
      <c r="C36" t="s">
        <v>77</v>
      </c>
      <c r="D36" t="s">
        <v>202</v>
      </c>
      <c r="E36" t="s">
        <v>46</v>
      </c>
    </row>
    <row r="37" spans="1:5" x14ac:dyDescent="0.35">
      <c r="A37" t="s">
        <v>189</v>
      </c>
      <c r="B37" t="s">
        <v>190</v>
      </c>
      <c r="C37" t="s">
        <v>71</v>
      </c>
      <c r="D37" t="s">
        <v>203</v>
      </c>
      <c r="E37" t="s">
        <v>46</v>
      </c>
    </row>
    <row r="38" spans="1:5" x14ac:dyDescent="0.35">
      <c r="A38" t="s">
        <v>189</v>
      </c>
      <c r="B38" t="s">
        <v>190</v>
      </c>
      <c r="C38" t="s">
        <v>113</v>
      </c>
      <c r="D38" t="s">
        <v>114</v>
      </c>
      <c r="E38" t="s">
        <v>46</v>
      </c>
    </row>
    <row r="39" spans="1:5" x14ac:dyDescent="0.35">
      <c r="A39" t="s">
        <v>189</v>
      </c>
      <c r="B39" t="s">
        <v>190</v>
      </c>
      <c r="C39" t="s">
        <v>99</v>
      </c>
      <c r="D39" t="s">
        <v>204</v>
      </c>
      <c r="E39" t="s">
        <v>46</v>
      </c>
    </row>
    <row r="40" spans="1:5" x14ac:dyDescent="0.35">
      <c r="A40" t="s">
        <v>189</v>
      </c>
      <c r="B40" t="s">
        <v>190</v>
      </c>
      <c r="C40" t="s">
        <v>51</v>
      </c>
      <c r="D40" t="s">
        <v>205</v>
      </c>
      <c r="E40" t="s">
        <v>46</v>
      </c>
    </row>
    <row r="41" spans="1:5" x14ac:dyDescent="0.35">
      <c r="A41" t="s">
        <v>189</v>
      </c>
      <c r="B41" t="s">
        <v>190</v>
      </c>
      <c r="C41" t="s">
        <v>79</v>
      </c>
      <c r="D41" t="s">
        <v>206</v>
      </c>
      <c r="E41" t="s">
        <v>46</v>
      </c>
    </row>
    <row r="42" spans="1:5" x14ac:dyDescent="0.35">
      <c r="A42" t="s">
        <v>189</v>
      </c>
      <c r="B42" t="s">
        <v>190</v>
      </c>
      <c r="C42" t="s">
        <v>61</v>
      </c>
      <c r="D42" t="s">
        <v>207</v>
      </c>
      <c r="E42" t="s">
        <v>46</v>
      </c>
    </row>
    <row r="43" spans="1:5" x14ac:dyDescent="0.35">
      <c r="A43" t="s">
        <v>189</v>
      </c>
      <c r="B43" t="s">
        <v>190</v>
      </c>
      <c r="C43" t="s">
        <v>101</v>
      </c>
      <c r="D43" t="s">
        <v>208</v>
      </c>
      <c r="E43" t="s">
        <v>46</v>
      </c>
    </row>
    <row r="44" spans="1:5" x14ac:dyDescent="0.35">
      <c r="A44" t="s">
        <v>189</v>
      </c>
      <c r="B44" t="s">
        <v>190</v>
      </c>
      <c r="C44" t="s">
        <v>103</v>
      </c>
      <c r="D44" t="s">
        <v>209</v>
      </c>
      <c r="E44" t="s">
        <v>46</v>
      </c>
    </row>
    <row r="45" spans="1:5" x14ac:dyDescent="0.35">
      <c r="A45" t="s">
        <v>189</v>
      </c>
      <c r="B45" t="s">
        <v>190</v>
      </c>
      <c r="C45" t="s">
        <v>57</v>
      </c>
      <c r="D45" t="s">
        <v>210</v>
      </c>
      <c r="E45" t="s">
        <v>46</v>
      </c>
    </row>
    <row r="46" spans="1:5" x14ac:dyDescent="0.35">
      <c r="A46" t="s">
        <v>189</v>
      </c>
      <c r="B46" t="s">
        <v>190</v>
      </c>
      <c r="C46" t="s">
        <v>85</v>
      </c>
      <c r="D46" t="s">
        <v>211</v>
      </c>
      <c r="E46" t="s">
        <v>46</v>
      </c>
    </row>
    <row r="47" spans="1:5" x14ac:dyDescent="0.35">
      <c r="A47" t="s">
        <v>189</v>
      </c>
      <c r="B47" t="s">
        <v>190</v>
      </c>
      <c r="C47" t="s">
        <v>93</v>
      </c>
      <c r="D47" t="s">
        <v>212</v>
      </c>
      <c r="E47" t="s">
        <v>46</v>
      </c>
    </row>
    <row r="48" spans="1:5" x14ac:dyDescent="0.35">
      <c r="A48" t="s">
        <v>189</v>
      </c>
      <c r="B48" t="s">
        <v>190</v>
      </c>
      <c r="C48" t="s">
        <v>115</v>
      </c>
      <c r="D48" t="s">
        <v>116</v>
      </c>
      <c r="E48" t="s">
        <v>46</v>
      </c>
    </row>
    <row r="49" spans="1:5" x14ac:dyDescent="0.35">
      <c r="A49" t="s">
        <v>189</v>
      </c>
      <c r="B49" t="s">
        <v>190</v>
      </c>
      <c r="C49" t="s">
        <v>89</v>
      </c>
      <c r="D49" t="s">
        <v>213</v>
      </c>
      <c r="E49" t="s">
        <v>46</v>
      </c>
    </row>
    <row r="50" spans="1:5" x14ac:dyDescent="0.35">
      <c r="A50" t="s">
        <v>189</v>
      </c>
      <c r="B50" t="s">
        <v>190</v>
      </c>
      <c r="C50" t="s">
        <v>129</v>
      </c>
      <c r="D50" t="s">
        <v>130</v>
      </c>
      <c r="E50" t="s">
        <v>46</v>
      </c>
    </row>
    <row r="51" spans="1:5" x14ac:dyDescent="0.35">
      <c r="A51" t="s">
        <v>189</v>
      </c>
      <c r="B51" t="s">
        <v>190</v>
      </c>
      <c r="C51" t="s">
        <v>49</v>
      </c>
      <c r="D51" t="s">
        <v>50</v>
      </c>
      <c r="E51" t="s">
        <v>46</v>
      </c>
    </row>
    <row r="52" spans="1:5" x14ac:dyDescent="0.35">
      <c r="A52" t="s">
        <v>189</v>
      </c>
      <c r="B52" t="s">
        <v>190</v>
      </c>
      <c r="C52" t="s">
        <v>47</v>
      </c>
      <c r="D52" t="s">
        <v>48</v>
      </c>
      <c r="E52" t="s">
        <v>46</v>
      </c>
    </row>
    <row r="53" spans="1:5" x14ac:dyDescent="0.35">
      <c r="A53" t="s">
        <v>189</v>
      </c>
      <c r="B53" t="s">
        <v>190</v>
      </c>
      <c r="C53" t="s">
        <v>69</v>
      </c>
      <c r="D53" t="s">
        <v>214</v>
      </c>
      <c r="E53" t="s">
        <v>46</v>
      </c>
    </row>
    <row r="54" spans="1:5" x14ac:dyDescent="0.35">
      <c r="A54" t="s">
        <v>189</v>
      </c>
      <c r="B54" t="s">
        <v>190</v>
      </c>
      <c r="C54" t="s">
        <v>83</v>
      </c>
      <c r="D54" t="s">
        <v>215</v>
      </c>
      <c r="E54" t="s">
        <v>46</v>
      </c>
    </row>
    <row r="55" spans="1:5" x14ac:dyDescent="0.35">
      <c r="A55" t="s">
        <v>189</v>
      </c>
      <c r="B55" t="s">
        <v>190</v>
      </c>
      <c r="C55" t="s">
        <v>53</v>
      </c>
      <c r="D55" t="s">
        <v>216</v>
      </c>
      <c r="E55" t="s">
        <v>46</v>
      </c>
    </row>
    <row r="56" spans="1:5" x14ac:dyDescent="0.35">
      <c r="A56" t="s">
        <v>189</v>
      </c>
      <c r="B56" t="s">
        <v>190</v>
      </c>
      <c r="C56" t="s">
        <v>109</v>
      </c>
      <c r="D56" t="s">
        <v>173</v>
      </c>
      <c r="E56" t="s">
        <v>46</v>
      </c>
    </row>
    <row r="57" spans="1:5" x14ac:dyDescent="0.35">
      <c r="A57" t="s">
        <v>189</v>
      </c>
      <c r="B57" t="s">
        <v>190</v>
      </c>
      <c r="C57" t="s">
        <v>123</v>
      </c>
      <c r="D57" t="s">
        <v>124</v>
      </c>
      <c r="E57" t="s">
        <v>46</v>
      </c>
    </row>
    <row r="58" spans="1:5" x14ac:dyDescent="0.35">
      <c r="A58" t="s">
        <v>189</v>
      </c>
      <c r="B58" t="s">
        <v>190</v>
      </c>
      <c r="C58" t="s">
        <v>107</v>
      </c>
      <c r="D58" t="s">
        <v>217</v>
      </c>
      <c r="E58" t="s">
        <v>46</v>
      </c>
    </row>
    <row r="59" spans="1:5" x14ac:dyDescent="0.35">
      <c r="A59" t="s">
        <v>189</v>
      </c>
      <c r="B59" t="s">
        <v>190</v>
      </c>
      <c r="C59" t="s">
        <v>67</v>
      </c>
      <c r="D59" t="s">
        <v>218</v>
      </c>
      <c r="E59" t="s">
        <v>46</v>
      </c>
    </row>
    <row r="60" spans="1:5" x14ac:dyDescent="0.35">
      <c r="A60" t="s">
        <v>189</v>
      </c>
      <c r="B60" t="s">
        <v>190</v>
      </c>
      <c r="C60" t="s">
        <v>97</v>
      </c>
      <c r="D60" t="s">
        <v>219</v>
      </c>
      <c r="E60" t="s">
        <v>46</v>
      </c>
    </row>
    <row r="61" spans="1:5" x14ac:dyDescent="0.35">
      <c r="A61" t="s">
        <v>189</v>
      </c>
      <c r="B61" t="s">
        <v>190</v>
      </c>
      <c r="C61" t="s">
        <v>132</v>
      </c>
      <c r="D61" t="s">
        <v>133</v>
      </c>
      <c r="E61" t="s">
        <v>46</v>
      </c>
    </row>
    <row r="62" spans="1:5" x14ac:dyDescent="0.35">
      <c r="A62" t="s">
        <v>220</v>
      </c>
      <c r="B62" t="s">
        <v>221</v>
      </c>
      <c r="C62" t="s">
        <v>222</v>
      </c>
      <c r="D62" t="s">
        <v>223</v>
      </c>
      <c r="E62" t="s">
        <v>46</v>
      </c>
    </row>
    <row r="63" spans="1:5" x14ac:dyDescent="0.35">
      <c r="A63" t="s">
        <v>220</v>
      </c>
      <c r="B63" t="s">
        <v>221</v>
      </c>
      <c r="C63" t="s">
        <v>188</v>
      </c>
      <c r="D63" t="s">
        <v>224</v>
      </c>
      <c r="E63" t="s">
        <v>46</v>
      </c>
    </row>
    <row r="64" spans="1:5" x14ac:dyDescent="0.35">
      <c r="A64" t="s">
        <v>225</v>
      </c>
      <c r="B64" t="s">
        <v>226</v>
      </c>
      <c r="C64" t="s">
        <v>227</v>
      </c>
      <c r="D64" t="s">
        <v>228</v>
      </c>
      <c r="E64" t="s">
        <v>46</v>
      </c>
    </row>
    <row r="65" spans="1:5" x14ac:dyDescent="0.35">
      <c r="A65" t="s">
        <v>229</v>
      </c>
      <c r="B65" t="s">
        <v>230</v>
      </c>
      <c r="C65" t="s">
        <v>172</v>
      </c>
      <c r="D65" t="s">
        <v>173</v>
      </c>
      <c r="E65" t="s">
        <v>46</v>
      </c>
    </row>
    <row r="66" spans="1:5" x14ac:dyDescent="0.35">
      <c r="A66" t="s">
        <v>231</v>
      </c>
      <c r="B66" t="s">
        <v>232</v>
      </c>
      <c r="C66" t="s">
        <v>233</v>
      </c>
      <c r="D66" t="s">
        <v>234</v>
      </c>
      <c r="E66" t="s">
        <v>46</v>
      </c>
    </row>
    <row r="67" spans="1:5" x14ac:dyDescent="0.35">
      <c r="A67" t="s">
        <v>235</v>
      </c>
      <c r="B67" t="s">
        <v>236</v>
      </c>
      <c r="C67" t="s">
        <v>237</v>
      </c>
      <c r="D67" t="s">
        <v>238</v>
      </c>
      <c r="E67" t="s">
        <v>46</v>
      </c>
    </row>
    <row r="68" spans="1:5" x14ac:dyDescent="0.35">
      <c r="A68" t="s">
        <v>239</v>
      </c>
      <c r="B68" t="s">
        <v>240</v>
      </c>
      <c r="C68" t="s">
        <v>176</v>
      </c>
      <c r="D68" t="s">
        <v>241</v>
      </c>
      <c r="E68" t="s">
        <v>46</v>
      </c>
    </row>
    <row r="69" spans="1:5" x14ac:dyDescent="0.35">
      <c r="A69" t="s">
        <v>242</v>
      </c>
      <c r="B69" t="s">
        <v>243</v>
      </c>
      <c r="C69" t="s">
        <v>244</v>
      </c>
      <c r="D69" t="s">
        <v>245</v>
      </c>
      <c r="E69" t="s">
        <v>46</v>
      </c>
    </row>
    <row r="70" spans="1:5" x14ac:dyDescent="0.35">
      <c r="A70" t="s">
        <v>246</v>
      </c>
      <c r="B70" t="s">
        <v>247</v>
      </c>
      <c r="C70" t="s">
        <v>248</v>
      </c>
      <c r="D70" t="s">
        <v>249</v>
      </c>
      <c r="E7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6"/>
  <sheetViews>
    <sheetView zoomScale="76" zoomScaleNormal="76" workbookViewId="0">
      <pane xSplit="2" ySplit="5" topLeftCell="C22" activePane="bottomRight" state="frozen"/>
      <selection pane="topRight"/>
      <selection pane="bottomLeft"/>
      <selection pane="bottomRight" sqref="A1:XFD1048576"/>
    </sheetView>
  </sheetViews>
  <sheetFormatPr baseColWidth="10" defaultColWidth="8.7265625" defaultRowHeight="14.5" x14ac:dyDescent="0.35"/>
  <cols>
    <col min="1" max="1" width="33.6328125" bestFit="1" customWidth="1"/>
    <col min="2" max="2" width="70.08984375" bestFit="1" customWidth="1"/>
    <col min="3" max="47" width="13" customWidth="1"/>
  </cols>
  <sheetData>
    <row r="1" spans="1:47" x14ac:dyDescent="0.35">
      <c r="A1" s="1" t="s">
        <v>134</v>
      </c>
    </row>
    <row r="2" spans="1:47" x14ac:dyDescent="0.35">
      <c r="A2" s="1" t="s">
        <v>46</v>
      </c>
    </row>
    <row r="3" spans="1:47" x14ac:dyDescent="0.35">
      <c r="A3" s="2" t="s">
        <v>0</v>
      </c>
    </row>
    <row r="5" spans="1:47" ht="12.75" customHeight="1" x14ac:dyDescent="0.35"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  <c r="W5" s="3" t="s">
        <v>21</v>
      </c>
      <c r="X5" s="3" t="s">
        <v>22</v>
      </c>
      <c r="Y5" s="3" t="s">
        <v>23</v>
      </c>
      <c r="Z5" s="3" t="s">
        <v>24</v>
      </c>
      <c r="AA5" s="3" t="s">
        <v>25</v>
      </c>
      <c r="AB5" s="3" t="s">
        <v>26</v>
      </c>
      <c r="AC5" s="3" t="s">
        <v>27</v>
      </c>
      <c r="AD5" s="3" t="s">
        <v>28</v>
      </c>
      <c r="AE5" s="3" t="s">
        <v>29</v>
      </c>
      <c r="AF5" s="3" t="s">
        <v>30</v>
      </c>
      <c r="AG5" s="3" t="s">
        <v>31</v>
      </c>
      <c r="AH5" s="3" t="s">
        <v>32</v>
      </c>
      <c r="AI5" s="3" t="s">
        <v>33</v>
      </c>
      <c r="AJ5" s="3" t="s">
        <v>34</v>
      </c>
      <c r="AK5" s="3" t="s">
        <v>35</v>
      </c>
      <c r="AL5" s="3" t="s">
        <v>36</v>
      </c>
      <c r="AM5" s="3" t="s">
        <v>37</v>
      </c>
      <c r="AN5" s="3" t="s">
        <v>38</v>
      </c>
      <c r="AO5" s="3" t="s">
        <v>39</v>
      </c>
      <c r="AP5" s="3" t="s">
        <v>40</v>
      </c>
      <c r="AQ5" s="3" t="s">
        <v>41</v>
      </c>
      <c r="AR5" s="3" t="s">
        <v>42</v>
      </c>
      <c r="AS5" s="3" t="s">
        <v>43</v>
      </c>
      <c r="AT5" s="3" t="s">
        <v>44</v>
      </c>
      <c r="AU5" s="3" t="s">
        <v>45</v>
      </c>
    </row>
    <row r="6" spans="1:47" x14ac:dyDescent="0.35">
      <c r="B6" t="s">
        <v>46</v>
      </c>
    </row>
    <row r="7" spans="1:47" x14ac:dyDescent="0.35">
      <c r="A7" s="3" t="s">
        <v>47</v>
      </c>
      <c r="B7" s="3" t="s">
        <v>48</v>
      </c>
      <c r="C7" s="4">
        <v>797.34</v>
      </c>
      <c r="D7" s="4">
        <v>921.51599999999996</v>
      </c>
      <c r="E7" s="4">
        <v>1050.702</v>
      </c>
      <c r="F7" s="4">
        <v>1181.828</v>
      </c>
      <c r="G7" s="4">
        <v>1303.5989999999999</v>
      </c>
      <c r="H7" s="4">
        <v>1430.3530000000001</v>
      </c>
      <c r="I7" s="4">
        <v>1498.64</v>
      </c>
      <c r="J7" s="4">
        <v>1563.8630000000001</v>
      </c>
      <c r="K7" s="4">
        <v>1652.4349999999999</v>
      </c>
      <c r="L7" s="4">
        <v>1747.694</v>
      </c>
      <c r="M7" s="4">
        <v>1877.21</v>
      </c>
      <c r="N7" s="4">
        <v>2032.951</v>
      </c>
      <c r="O7" s="4">
        <v>2169.5079999999998</v>
      </c>
      <c r="P7" s="4">
        <v>2187.2809999999999</v>
      </c>
      <c r="Q7" s="4">
        <v>2148.241</v>
      </c>
      <c r="R7" s="4">
        <v>2135.0250000000001</v>
      </c>
      <c r="S7" s="4">
        <v>2183.558</v>
      </c>
      <c r="T7" s="4">
        <v>2173.11</v>
      </c>
      <c r="U7" s="4">
        <v>2216.8490000000002</v>
      </c>
      <c r="V7" s="4">
        <v>2250.0909999999999</v>
      </c>
      <c r="W7" s="4">
        <v>2375.7600000000002</v>
      </c>
      <c r="X7" s="4">
        <v>2628.21</v>
      </c>
      <c r="Y7" s="4">
        <v>2901.9229999999998</v>
      </c>
      <c r="Z7" s="4">
        <v>3189.3440000000001</v>
      </c>
      <c r="AA7" s="4">
        <v>3592.8220000000001</v>
      </c>
      <c r="AB7" s="4">
        <v>4131.5730000000003</v>
      </c>
      <c r="AC7" s="4">
        <v>4854.3680000000004</v>
      </c>
      <c r="AD7" s="4">
        <v>5650.0010000000002</v>
      </c>
      <c r="AE7" s="4">
        <v>6255.7280000000001</v>
      </c>
      <c r="AF7" s="4">
        <v>6714.23</v>
      </c>
      <c r="AG7" s="4">
        <v>6441.1930000000002</v>
      </c>
      <c r="AH7" s="4">
        <v>6417.6949999999997</v>
      </c>
      <c r="AI7" s="4">
        <v>6975.71</v>
      </c>
      <c r="AJ7" s="4">
        <v>7261.6049999999996</v>
      </c>
      <c r="AK7" s="4">
        <v>7205.9639999999999</v>
      </c>
      <c r="AL7" s="4">
        <v>7185.1360000000004</v>
      </c>
      <c r="AM7" s="4">
        <v>7110.2470000000003</v>
      </c>
      <c r="AN7" s="4">
        <v>7173.116</v>
      </c>
      <c r="AO7" s="4">
        <v>7395.0330000000004</v>
      </c>
      <c r="AP7" s="4">
        <v>7734.2039999999997</v>
      </c>
      <c r="AQ7" s="4">
        <v>8076.8630000000003</v>
      </c>
      <c r="AR7" s="4">
        <v>8523.6830000000009</v>
      </c>
      <c r="AS7" s="4">
        <v>9119.9279999999999</v>
      </c>
      <c r="AT7" s="4">
        <v>9961.5949999999993</v>
      </c>
      <c r="AU7" s="4">
        <v>10341.165999999999</v>
      </c>
    </row>
    <row r="8" spans="1:47" x14ac:dyDescent="0.35">
      <c r="A8" s="3" t="s">
        <v>49</v>
      </c>
      <c r="B8" s="3" t="s">
        <v>50</v>
      </c>
      <c r="C8" s="4">
        <v>509.29599999999999</v>
      </c>
      <c r="D8" s="4">
        <v>598.53</v>
      </c>
      <c r="E8" s="4">
        <v>695.06200000000001</v>
      </c>
      <c r="F8" s="4">
        <v>791.47500000000002</v>
      </c>
      <c r="G8" s="4">
        <v>897.86800000000005</v>
      </c>
      <c r="H8" s="4">
        <v>993.08100000000002</v>
      </c>
      <c r="I8" s="4">
        <v>1062.549</v>
      </c>
      <c r="J8" s="4">
        <v>1116.2180000000001</v>
      </c>
      <c r="K8" s="4">
        <v>1177.365</v>
      </c>
      <c r="L8" s="4">
        <v>1246.6420000000001</v>
      </c>
      <c r="M8" s="4">
        <v>1312.9780000000001</v>
      </c>
      <c r="N8" s="4">
        <v>1382.2380000000001</v>
      </c>
      <c r="O8" s="4">
        <v>1461.482</v>
      </c>
      <c r="P8" s="4">
        <v>1524.587</v>
      </c>
      <c r="Q8" s="4">
        <v>1566.8050000000001</v>
      </c>
      <c r="R8" s="4">
        <v>1604.6990000000001</v>
      </c>
      <c r="S8" s="4">
        <v>1643.347</v>
      </c>
      <c r="T8" s="4">
        <v>1693.376</v>
      </c>
      <c r="U8" s="4">
        <v>1752.537</v>
      </c>
      <c r="V8" s="4">
        <v>1805.2049999999999</v>
      </c>
      <c r="W8" s="4">
        <v>1853.0119999999999</v>
      </c>
      <c r="X8" s="4">
        <v>1911.6759999999999</v>
      </c>
      <c r="Y8" s="4">
        <v>1999.943</v>
      </c>
      <c r="Z8" s="4">
        <v>2111.259</v>
      </c>
      <c r="AA8" s="4">
        <v>2221.038</v>
      </c>
      <c r="AB8" s="4">
        <v>2352.7829999999999</v>
      </c>
      <c r="AC8" s="4">
        <v>2508.2979999999998</v>
      </c>
      <c r="AD8" s="4">
        <v>2690.3330000000001</v>
      </c>
      <c r="AE8" s="4">
        <v>2887.3980000000001</v>
      </c>
      <c r="AF8" s="4">
        <v>3094.2109999999998</v>
      </c>
      <c r="AG8" s="4">
        <v>3226.4059999999999</v>
      </c>
      <c r="AH8" s="4">
        <v>3282.8090000000002</v>
      </c>
      <c r="AI8" s="4">
        <v>3423.6030000000001</v>
      </c>
      <c r="AJ8" s="4">
        <v>3567.5050000000001</v>
      </c>
      <c r="AK8" s="4">
        <v>3647.51</v>
      </c>
      <c r="AL8" s="4">
        <v>3736.9749999999999</v>
      </c>
      <c r="AM8" s="4">
        <v>3826.4360000000001</v>
      </c>
      <c r="AN8" s="4">
        <v>3866.2950000000001</v>
      </c>
      <c r="AO8" s="4">
        <v>3950.3780000000002</v>
      </c>
      <c r="AP8" s="4">
        <v>4074.201</v>
      </c>
      <c r="AQ8" s="4">
        <v>4197.9989999999998</v>
      </c>
      <c r="AR8" s="4">
        <v>4321.0190000000002</v>
      </c>
      <c r="AS8" s="4">
        <v>4485.4920000000002</v>
      </c>
      <c r="AT8" s="4">
        <v>4880.1090000000004</v>
      </c>
      <c r="AU8" s="4">
        <v>5228.1480000000001</v>
      </c>
    </row>
    <row r="9" spans="1:47" x14ac:dyDescent="0.35">
      <c r="A9" s="3" t="s">
        <v>51</v>
      </c>
      <c r="B9" s="3" t="s">
        <v>52</v>
      </c>
      <c r="C9" s="4">
        <v>457.93900000000002</v>
      </c>
      <c r="D9" s="4">
        <v>539.59699999999998</v>
      </c>
      <c r="E9" s="4">
        <v>631.63400000000001</v>
      </c>
      <c r="F9" s="4">
        <v>729.50300000000004</v>
      </c>
      <c r="G9" s="4">
        <v>829.21</v>
      </c>
      <c r="H9" s="4">
        <v>913.51</v>
      </c>
      <c r="I9" s="4">
        <v>985.41200000000003</v>
      </c>
      <c r="J9" s="4">
        <v>1044.8720000000001</v>
      </c>
      <c r="K9" s="4">
        <v>1106.184</v>
      </c>
      <c r="L9" s="4">
        <v>1173.807</v>
      </c>
      <c r="M9" s="4">
        <v>1243.0219999999999</v>
      </c>
      <c r="N9" s="4">
        <v>1316.827</v>
      </c>
      <c r="O9" s="4">
        <v>1399.972</v>
      </c>
      <c r="P9" s="4">
        <v>1465.615</v>
      </c>
      <c r="Q9" s="4">
        <v>1509.3420000000001</v>
      </c>
      <c r="R9" s="4">
        <v>1546.502</v>
      </c>
      <c r="S9" s="4">
        <v>1585.35</v>
      </c>
      <c r="T9" s="4">
        <v>1634.8969999999999</v>
      </c>
      <c r="U9" s="4">
        <v>1692.9570000000001</v>
      </c>
      <c r="V9" s="4">
        <v>1747.546</v>
      </c>
      <c r="W9" s="4">
        <v>1793.6759999999999</v>
      </c>
      <c r="X9" s="4">
        <v>1844.29</v>
      </c>
      <c r="Y9" s="4">
        <v>1922.3510000000001</v>
      </c>
      <c r="Z9" s="4">
        <v>2019.94</v>
      </c>
      <c r="AA9" s="4">
        <v>2121.248</v>
      </c>
      <c r="AB9" s="4">
        <v>2252.2489999999998</v>
      </c>
      <c r="AC9" s="4">
        <v>2400.5320000000002</v>
      </c>
      <c r="AD9" s="4">
        <v>2567.0909999999999</v>
      </c>
      <c r="AE9" s="4">
        <v>2752.6190000000001</v>
      </c>
      <c r="AF9" s="4">
        <v>2958.7910000000002</v>
      </c>
      <c r="AG9" s="4">
        <v>3101.3009999999999</v>
      </c>
      <c r="AH9" s="4">
        <v>3155.3910000000001</v>
      </c>
      <c r="AI9" s="4">
        <v>3276.471</v>
      </c>
      <c r="AJ9" s="4">
        <v>3415.7310000000002</v>
      </c>
      <c r="AK9" s="4">
        <v>3499.9270000000001</v>
      </c>
      <c r="AL9" s="4">
        <v>3576.88</v>
      </c>
      <c r="AM9" s="4">
        <v>3643.3679999999999</v>
      </c>
      <c r="AN9" s="4">
        <v>3684.509</v>
      </c>
      <c r="AO9" s="4">
        <v>3766.4630000000002</v>
      </c>
      <c r="AP9" s="4">
        <v>3882.1979999999999</v>
      </c>
      <c r="AQ9" s="4">
        <v>4004.1660000000002</v>
      </c>
      <c r="AR9" s="4">
        <v>4128.6289999999999</v>
      </c>
      <c r="AS9" s="4">
        <v>4293.0959999999995</v>
      </c>
      <c r="AT9" s="4">
        <v>4655.4679999999998</v>
      </c>
      <c r="AU9" s="4">
        <v>4946.2650000000003</v>
      </c>
    </row>
    <row r="10" spans="1:47" x14ac:dyDescent="0.35">
      <c r="A10" s="3" t="s">
        <v>53</v>
      </c>
      <c r="B10" s="3" t="s">
        <v>54</v>
      </c>
      <c r="C10" s="4">
        <v>431.69099999999997</v>
      </c>
      <c r="D10" s="4">
        <v>509.99599999999998</v>
      </c>
      <c r="E10" s="4">
        <v>597.67999999999995</v>
      </c>
      <c r="F10" s="4">
        <v>690.52</v>
      </c>
      <c r="G10" s="4">
        <v>784.88900000000001</v>
      </c>
      <c r="H10" s="4">
        <v>866.60400000000004</v>
      </c>
      <c r="I10" s="4">
        <v>936.46400000000006</v>
      </c>
      <c r="J10" s="4">
        <v>993.952</v>
      </c>
      <c r="K10" s="4">
        <v>1054.0319999999999</v>
      </c>
      <c r="L10" s="4">
        <v>1120.383</v>
      </c>
      <c r="M10" s="4">
        <v>1186.479</v>
      </c>
      <c r="N10" s="4">
        <v>1256.423</v>
      </c>
      <c r="O10" s="4">
        <v>1337.482</v>
      </c>
      <c r="P10" s="4">
        <v>1403.8689999999999</v>
      </c>
      <c r="Q10" s="4">
        <v>1449.097</v>
      </c>
      <c r="R10" s="4">
        <v>1488.3219999999999</v>
      </c>
      <c r="S10" s="4">
        <v>1527.4259999999999</v>
      </c>
      <c r="T10" s="4">
        <v>1577.9079999999999</v>
      </c>
      <c r="U10" s="4">
        <v>1637.713</v>
      </c>
      <c r="V10" s="4">
        <v>1693.16</v>
      </c>
      <c r="W10" s="4">
        <v>1739.662</v>
      </c>
      <c r="X10" s="4">
        <v>1790.4780000000001</v>
      </c>
      <c r="Y10" s="4">
        <v>1867.71</v>
      </c>
      <c r="Z10" s="4">
        <v>1965.627</v>
      </c>
      <c r="AA10" s="4">
        <v>2067.3519999999999</v>
      </c>
      <c r="AB10" s="4">
        <v>2198.0100000000002</v>
      </c>
      <c r="AC10" s="4">
        <v>2345.672</v>
      </c>
      <c r="AD10" s="4">
        <v>2511.89</v>
      </c>
      <c r="AE10" s="4">
        <v>2696.9949999999999</v>
      </c>
      <c r="AF10" s="4">
        <v>2902.3009999999999</v>
      </c>
      <c r="AG10" s="4">
        <v>3044.8539999999998</v>
      </c>
      <c r="AH10" s="4">
        <v>3100.4520000000002</v>
      </c>
      <c r="AI10" s="4">
        <v>3222.6410000000001</v>
      </c>
      <c r="AJ10" s="4">
        <v>3362.41</v>
      </c>
      <c r="AK10" s="4">
        <v>3447.3389999999999</v>
      </c>
      <c r="AL10" s="4">
        <v>3525.857</v>
      </c>
      <c r="AM10" s="4">
        <v>3594.1550000000002</v>
      </c>
      <c r="AN10" s="4">
        <v>3637.2370000000001</v>
      </c>
      <c r="AO10" s="4">
        <v>3721.221</v>
      </c>
      <c r="AP10" s="4">
        <v>3837.471</v>
      </c>
      <c r="AQ10" s="4">
        <v>3959.6210000000001</v>
      </c>
      <c r="AR10" s="4">
        <v>4083.777</v>
      </c>
      <c r="AS10" s="4">
        <v>4249.4650000000001</v>
      </c>
      <c r="AT10" s="4">
        <v>4610.6840000000002</v>
      </c>
      <c r="AU10" s="4">
        <v>4897.8900000000003</v>
      </c>
    </row>
    <row r="11" spans="1:47" s="8" customFormat="1" x14ac:dyDescent="0.35">
      <c r="A11" s="6" t="s">
        <v>55</v>
      </c>
      <c r="B11" s="6" t="s">
        <v>56</v>
      </c>
      <c r="C11" s="7">
        <v>386.19499999999999</v>
      </c>
      <c r="D11" s="7">
        <v>456.88799999999998</v>
      </c>
      <c r="E11" s="7">
        <v>536.14099999999996</v>
      </c>
      <c r="F11" s="7">
        <v>621.04600000000005</v>
      </c>
      <c r="G11" s="7">
        <v>708.06899999999996</v>
      </c>
      <c r="H11" s="7">
        <v>784.34699999999998</v>
      </c>
      <c r="I11" s="7">
        <v>850.60299999999995</v>
      </c>
      <c r="J11" s="7">
        <v>906.21500000000003</v>
      </c>
      <c r="K11" s="7">
        <v>963.71100000000001</v>
      </c>
      <c r="L11" s="7">
        <v>1026.2460000000001</v>
      </c>
      <c r="M11" s="7">
        <v>1088.2539999999999</v>
      </c>
      <c r="N11" s="7">
        <v>1154.7570000000001</v>
      </c>
      <c r="O11" s="7">
        <v>1234.0920000000001</v>
      </c>
      <c r="P11" s="7">
        <v>1300.806</v>
      </c>
      <c r="Q11" s="7">
        <v>1347.298</v>
      </c>
      <c r="R11" s="7">
        <v>1386.761</v>
      </c>
      <c r="S11" s="7">
        <v>1425.1379999999999</v>
      </c>
      <c r="T11" s="7">
        <v>1475.174</v>
      </c>
      <c r="U11" s="7">
        <v>1533.95</v>
      </c>
      <c r="V11" s="7">
        <v>1587.556</v>
      </c>
      <c r="W11" s="7">
        <v>1631.7449999999999</v>
      </c>
      <c r="X11" s="7">
        <v>1678.3710000000001</v>
      </c>
      <c r="Y11" s="7">
        <v>1753.2439999999999</v>
      </c>
      <c r="Z11" s="7">
        <v>1850.1869999999999</v>
      </c>
      <c r="AA11" s="7">
        <v>1949.0250000000001</v>
      </c>
      <c r="AB11" s="7">
        <v>2075.9560000000001</v>
      </c>
      <c r="AC11" s="7">
        <v>2220.5709999999999</v>
      </c>
      <c r="AD11" s="7">
        <v>2382.8589999999999</v>
      </c>
      <c r="AE11" s="7">
        <v>2563.5709999999999</v>
      </c>
      <c r="AF11" s="7">
        <v>2762.8649999999998</v>
      </c>
      <c r="AG11" s="7">
        <v>2901.752</v>
      </c>
      <c r="AH11" s="7">
        <v>2956.2759999999998</v>
      </c>
      <c r="AI11" s="7">
        <v>3073.6550000000002</v>
      </c>
      <c r="AJ11" s="7">
        <v>3210.482</v>
      </c>
      <c r="AK11" s="7">
        <v>3296.2530000000002</v>
      </c>
      <c r="AL11" s="7">
        <v>3378.029</v>
      </c>
      <c r="AM11" s="7">
        <v>3452.1509999999998</v>
      </c>
      <c r="AN11" s="7">
        <v>3500.681</v>
      </c>
      <c r="AO11" s="7">
        <v>3585.6170000000002</v>
      </c>
      <c r="AP11" s="7">
        <v>3700.3449999999998</v>
      </c>
      <c r="AQ11" s="7">
        <v>3821.1590000000001</v>
      </c>
      <c r="AR11" s="7">
        <v>3945.88</v>
      </c>
      <c r="AS11" s="7">
        <v>4110.076</v>
      </c>
      <c r="AT11" s="7">
        <v>4462.7179999999998</v>
      </c>
      <c r="AU11" s="7">
        <v>4737.3850000000002</v>
      </c>
    </row>
    <row r="12" spans="1:47" x14ac:dyDescent="0.35">
      <c r="A12" s="3" t="s">
        <v>57</v>
      </c>
      <c r="B12" s="3" t="s">
        <v>58</v>
      </c>
      <c r="C12" s="4">
        <v>45.496000000000002</v>
      </c>
      <c r="D12" s="4">
        <v>53.107999999999997</v>
      </c>
      <c r="E12" s="4">
        <v>61.539000000000001</v>
      </c>
      <c r="F12" s="4">
        <v>69.474000000000004</v>
      </c>
      <c r="G12" s="4">
        <v>76.819999999999993</v>
      </c>
      <c r="H12" s="4">
        <v>82.257000000000005</v>
      </c>
      <c r="I12" s="4">
        <v>85.861000000000004</v>
      </c>
      <c r="J12" s="4">
        <v>87.738</v>
      </c>
      <c r="K12" s="4">
        <v>90.320999999999998</v>
      </c>
      <c r="L12" s="4">
        <v>94.137</v>
      </c>
      <c r="M12" s="4">
        <v>98.224999999999994</v>
      </c>
      <c r="N12" s="4">
        <v>101.666</v>
      </c>
      <c r="O12" s="4">
        <v>103.39</v>
      </c>
      <c r="P12" s="4">
        <v>103.063</v>
      </c>
      <c r="Q12" s="4">
        <v>101.79900000000001</v>
      </c>
      <c r="R12" s="4">
        <v>101.56100000000001</v>
      </c>
      <c r="S12" s="4">
        <v>102.288</v>
      </c>
      <c r="T12" s="4">
        <v>102.735</v>
      </c>
      <c r="U12" s="4">
        <v>103.76300000000001</v>
      </c>
      <c r="V12" s="4">
        <v>105.605</v>
      </c>
      <c r="W12" s="4">
        <v>107.917</v>
      </c>
      <c r="X12" s="4">
        <v>112.107</v>
      </c>
      <c r="Y12" s="4">
        <v>114.465</v>
      </c>
      <c r="Z12" s="4">
        <v>115.44</v>
      </c>
      <c r="AA12" s="4">
        <v>118.327</v>
      </c>
      <c r="AB12" s="4">
        <v>122.054</v>
      </c>
      <c r="AC12" s="4">
        <v>125.101</v>
      </c>
      <c r="AD12" s="4">
        <v>129.03100000000001</v>
      </c>
      <c r="AE12" s="4">
        <v>133.42400000000001</v>
      </c>
      <c r="AF12" s="4">
        <v>139.43600000000001</v>
      </c>
      <c r="AG12" s="4">
        <v>143.102</v>
      </c>
      <c r="AH12" s="4">
        <v>144.17599999999999</v>
      </c>
      <c r="AI12" s="4">
        <v>148.98599999999999</v>
      </c>
      <c r="AJ12" s="4">
        <v>151.92699999999999</v>
      </c>
      <c r="AK12" s="4">
        <v>151.08600000000001</v>
      </c>
      <c r="AL12" s="4">
        <v>147.828</v>
      </c>
      <c r="AM12" s="4">
        <v>142.005</v>
      </c>
      <c r="AN12" s="4">
        <v>136.55500000000001</v>
      </c>
      <c r="AO12" s="4">
        <v>135.60400000000001</v>
      </c>
      <c r="AP12" s="4">
        <v>137.125</v>
      </c>
      <c r="AQ12" s="4">
        <v>138.46199999999999</v>
      </c>
      <c r="AR12" s="4">
        <v>137.89699999999999</v>
      </c>
      <c r="AS12" s="4">
        <v>139.38900000000001</v>
      </c>
      <c r="AT12" s="4">
        <v>147.96600000000001</v>
      </c>
      <c r="AU12" s="4">
        <v>160.505</v>
      </c>
    </row>
    <row r="13" spans="1:47" x14ac:dyDescent="0.35">
      <c r="A13" s="3" t="s">
        <v>59</v>
      </c>
      <c r="B13" s="3" t="s">
        <v>60</v>
      </c>
      <c r="C13" s="4">
        <v>21.396999999999998</v>
      </c>
      <c r="D13" s="4">
        <v>24.053999999999998</v>
      </c>
      <c r="E13" s="4">
        <v>27.077000000000002</v>
      </c>
      <c r="F13" s="4">
        <v>29.859000000000002</v>
      </c>
      <c r="G13" s="4">
        <v>32.286999999999999</v>
      </c>
      <c r="H13" s="4">
        <v>34.006999999999998</v>
      </c>
      <c r="I13" s="4">
        <v>35.198</v>
      </c>
      <c r="J13" s="4">
        <v>35.36</v>
      </c>
      <c r="K13" s="4">
        <v>35.478000000000002</v>
      </c>
      <c r="L13" s="4">
        <v>36.024000000000001</v>
      </c>
      <c r="M13" s="4">
        <v>36.456000000000003</v>
      </c>
      <c r="N13" s="4">
        <v>36.981999999999999</v>
      </c>
      <c r="O13" s="4">
        <v>37.340000000000003</v>
      </c>
      <c r="P13" s="4">
        <v>37.317999999999998</v>
      </c>
      <c r="Q13" s="4">
        <v>37.058999999999997</v>
      </c>
      <c r="R13" s="4">
        <v>36.512999999999998</v>
      </c>
      <c r="S13" s="4">
        <v>35.881</v>
      </c>
      <c r="T13" s="4">
        <v>35.24</v>
      </c>
      <c r="U13" s="4">
        <v>34.473999999999997</v>
      </c>
      <c r="V13" s="4">
        <v>34.127000000000002</v>
      </c>
      <c r="W13" s="4">
        <v>33.987000000000002</v>
      </c>
      <c r="X13" s="4">
        <v>35.125999999999998</v>
      </c>
      <c r="Y13" s="4">
        <v>36.165999999999997</v>
      </c>
      <c r="Z13" s="4">
        <v>36.343000000000004</v>
      </c>
      <c r="AA13" s="4">
        <v>36.597999999999999</v>
      </c>
      <c r="AB13" s="4">
        <v>37.198999999999998</v>
      </c>
      <c r="AC13" s="4">
        <v>37.679000000000002</v>
      </c>
      <c r="AD13" s="4">
        <v>38.344999999999999</v>
      </c>
      <c r="AE13" s="4">
        <v>39.070999999999998</v>
      </c>
      <c r="AF13" s="4">
        <v>40.302999999999997</v>
      </c>
      <c r="AG13" s="4">
        <v>41.345999999999997</v>
      </c>
      <c r="AH13" s="4">
        <v>40.341000000000001</v>
      </c>
      <c r="AI13" s="4">
        <v>39.706000000000003</v>
      </c>
      <c r="AJ13" s="4">
        <v>38.957999999999998</v>
      </c>
      <c r="AK13" s="4">
        <v>37.482999999999997</v>
      </c>
      <c r="AL13" s="4">
        <v>35.609000000000002</v>
      </c>
      <c r="AM13" s="4">
        <v>33.695999999999998</v>
      </c>
      <c r="AN13" s="4">
        <v>31.995000000000001</v>
      </c>
      <c r="AO13" s="4">
        <v>30.922000000000001</v>
      </c>
      <c r="AP13" s="4">
        <v>30.207000000000001</v>
      </c>
      <c r="AQ13" s="4">
        <v>29.765000000000001</v>
      </c>
      <c r="AR13" s="4">
        <v>29.291</v>
      </c>
      <c r="AS13" s="4">
        <v>28.731000000000002</v>
      </c>
      <c r="AT13" s="4">
        <v>29.274999999999999</v>
      </c>
      <c r="AU13" s="4">
        <v>30.544</v>
      </c>
    </row>
    <row r="14" spans="1:47" x14ac:dyDescent="0.35">
      <c r="A14" s="3" t="s">
        <v>61</v>
      </c>
      <c r="B14" s="3" t="s">
        <v>62</v>
      </c>
      <c r="C14" s="4">
        <v>24.099</v>
      </c>
      <c r="D14" s="4">
        <v>29.053999999999998</v>
      </c>
      <c r="E14" s="4">
        <v>34.462000000000003</v>
      </c>
      <c r="F14" s="4">
        <v>39.615000000000002</v>
      </c>
      <c r="G14" s="4">
        <v>44.531999999999996</v>
      </c>
      <c r="H14" s="4">
        <v>48.250999999999998</v>
      </c>
      <c r="I14" s="4">
        <v>50.662999999999997</v>
      </c>
      <c r="J14" s="4">
        <v>52.378</v>
      </c>
      <c r="K14" s="4">
        <v>54.843000000000004</v>
      </c>
      <c r="L14" s="4">
        <v>58.113</v>
      </c>
      <c r="M14" s="4">
        <v>61.77</v>
      </c>
      <c r="N14" s="4">
        <v>64.683999999999997</v>
      </c>
      <c r="O14" s="4">
        <v>66.05</v>
      </c>
      <c r="P14" s="4">
        <v>65.744</v>
      </c>
      <c r="Q14" s="4">
        <v>64.741</v>
      </c>
      <c r="R14" s="4">
        <v>65.048000000000002</v>
      </c>
      <c r="S14" s="4">
        <v>66.406999999999996</v>
      </c>
      <c r="T14" s="4">
        <v>67.495000000000005</v>
      </c>
      <c r="U14" s="4">
        <v>69.289000000000001</v>
      </c>
      <c r="V14" s="4">
        <v>71.477999999999994</v>
      </c>
      <c r="W14" s="4">
        <v>73.930999999999997</v>
      </c>
      <c r="X14" s="4">
        <v>76.980999999999995</v>
      </c>
      <c r="Y14" s="4">
        <v>78.299000000000007</v>
      </c>
      <c r="Z14" s="4">
        <v>79.096999999999994</v>
      </c>
      <c r="AA14" s="4">
        <v>81.728999999999999</v>
      </c>
      <c r="AB14" s="4">
        <v>84.855000000000004</v>
      </c>
      <c r="AC14" s="4">
        <v>87.423000000000002</v>
      </c>
      <c r="AD14" s="4">
        <v>90.686999999999998</v>
      </c>
      <c r="AE14" s="4">
        <v>94.352999999999994</v>
      </c>
      <c r="AF14" s="4">
        <v>99.134</v>
      </c>
      <c r="AG14" s="4">
        <v>101.756</v>
      </c>
      <c r="AH14" s="4">
        <v>103.83499999999999</v>
      </c>
      <c r="AI14" s="4">
        <v>109.28</v>
      </c>
      <c r="AJ14" s="4">
        <v>112.97</v>
      </c>
      <c r="AK14" s="4">
        <v>113.604</v>
      </c>
      <c r="AL14" s="4">
        <v>112.21899999999999</v>
      </c>
      <c r="AM14" s="4">
        <v>108.309</v>
      </c>
      <c r="AN14" s="4">
        <v>104.56100000000001</v>
      </c>
      <c r="AO14" s="4">
        <v>104.68300000000001</v>
      </c>
      <c r="AP14" s="4">
        <v>106.91800000000001</v>
      </c>
      <c r="AQ14" s="4">
        <v>108.697</v>
      </c>
      <c r="AR14" s="4">
        <v>108.60599999999999</v>
      </c>
      <c r="AS14" s="4">
        <v>110.658</v>
      </c>
      <c r="AT14" s="4">
        <v>118.691</v>
      </c>
      <c r="AU14" s="4">
        <v>129.96199999999999</v>
      </c>
    </row>
    <row r="15" spans="1:47" x14ac:dyDescent="0.35">
      <c r="A15" s="3" t="s">
        <v>63</v>
      </c>
      <c r="B15" s="3" t="s">
        <v>64</v>
      </c>
      <c r="C15" s="4">
        <v>15.967000000000001</v>
      </c>
      <c r="D15" s="4">
        <v>18.538</v>
      </c>
      <c r="E15" s="4">
        <v>21.998999999999999</v>
      </c>
      <c r="F15" s="4">
        <v>25.716999999999999</v>
      </c>
      <c r="G15" s="4">
        <v>28.850999999999999</v>
      </c>
      <c r="H15" s="4">
        <v>30.74</v>
      </c>
      <c r="I15" s="4">
        <v>32.334000000000003</v>
      </c>
      <c r="J15" s="4">
        <v>33.703000000000003</v>
      </c>
      <c r="K15" s="4">
        <v>35.207000000000001</v>
      </c>
      <c r="L15" s="4">
        <v>36.737000000000002</v>
      </c>
      <c r="M15" s="4">
        <v>38.725999999999999</v>
      </c>
      <c r="N15" s="4">
        <v>41.244</v>
      </c>
      <c r="O15" s="4">
        <v>43.444000000000003</v>
      </c>
      <c r="P15" s="4">
        <v>43.899000000000001</v>
      </c>
      <c r="Q15" s="4">
        <v>42.536999999999999</v>
      </c>
      <c r="R15" s="4">
        <v>41.078000000000003</v>
      </c>
      <c r="S15" s="4">
        <v>40.924999999999997</v>
      </c>
      <c r="T15" s="4">
        <v>41.209000000000003</v>
      </c>
      <c r="U15" s="4">
        <v>40.848999999999997</v>
      </c>
      <c r="V15" s="4">
        <v>40.277999999999999</v>
      </c>
      <c r="W15" s="4">
        <v>40.103000000000002</v>
      </c>
      <c r="X15" s="4">
        <v>40.578000000000003</v>
      </c>
      <c r="Y15" s="4">
        <v>41.505000000000003</v>
      </c>
      <c r="Z15" s="4">
        <v>41.323</v>
      </c>
      <c r="AA15" s="4">
        <v>41.179000000000002</v>
      </c>
      <c r="AB15" s="4">
        <v>41.829000000000001</v>
      </c>
      <c r="AC15" s="4">
        <v>42.622999999999998</v>
      </c>
      <c r="AD15" s="4">
        <v>43.11</v>
      </c>
      <c r="AE15" s="4">
        <v>43.692</v>
      </c>
      <c r="AF15" s="4">
        <v>44.661999999999999</v>
      </c>
      <c r="AG15" s="4">
        <v>44.774000000000001</v>
      </c>
      <c r="AH15" s="4">
        <v>43.999000000000002</v>
      </c>
      <c r="AI15" s="4">
        <v>43.335000000000001</v>
      </c>
      <c r="AJ15" s="4">
        <v>43.058999999999997</v>
      </c>
      <c r="AK15" s="4">
        <v>42.502000000000002</v>
      </c>
      <c r="AL15" s="4">
        <v>41.052999999999997</v>
      </c>
      <c r="AM15" s="4">
        <v>39.417999999999999</v>
      </c>
      <c r="AN15" s="4">
        <v>37.628999999999998</v>
      </c>
      <c r="AO15" s="4">
        <v>36.152000000000001</v>
      </c>
      <c r="AP15" s="4">
        <v>35.619999999999997</v>
      </c>
      <c r="AQ15" s="4">
        <v>35.270000000000003</v>
      </c>
      <c r="AR15" s="4">
        <v>35.118000000000002</v>
      </c>
      <c r="AS15" s="4">
        <v>34.156999999999996</v>
      </c>
      <c r="AT15" s="4">
        <v>34.945</v>
      </c>
      <c r="AU15" s="4">
        <v>37.216000000000001</v>
      </c>
    </row>
    <row r="16" spans="1:47" x14ac:dyDescent="0.35">
      <c r="A16" s="3" t="s">
        <v>65</v>
      </c>
      <c r="B16" s="3" t="s">
        <v>66</v>
      </c>
      <c r="C16" s="4">
        <v>2.2469999999999999</v>
      </c>
      <c r="D16" s="4">
        <v>2.5379999999999998</v>
      </c>
      <c r="E16" s="4">
        <v>2.8860000000000001</v>
      </c>
      <c r="F16" s="4">
        <v>3.2050000000000001</v>
      </c>
      <c r="G16" s="4">
        <v>3.548</v>
      </c>
      <c r="H16" s="4">
        <v>3.7490000000000001</v>
      </c>
      <c r="I16" s="4">
        <v>3.8820000000000001</v>
      </c>
      <c r="J16" s="4">
        <v>4.0999999999999996</v>
      </c>
      <c r="K16" s="4">
        <v>4.3979999999999997</v>
      </c>
      <c r="L16" s="4">
        <v>4.6619999999999999</v>
      </c>
      <c r="M16" s="4">
        <v>4.9989999999999997</v>
      </c>
      <c r="N16" s="4">
        <v>5.4939999999999998</v>
      </c>
      <c r="O16" s="4">
        <v>5.8319999999999999</v>
      </c>
      <c r="P16" s="4">
        <v>5.65</v>
      </c>
      <c r="Q16" s="4">
        <v>5.2480000000000002</v>
      </c>
      <c r="R16" s="4">
        <v>4.976</v>
      </c>
      <c r="S16" s="4">
        <v>5.0350000000000001</v>
      </c>
      <c r="T16" s="4">
        <v>5.218</v>
      </c>
      <c r="U16" s="4">
        <v>4.8710000000000004</v>
      </c>
      <c r="V16" s="4">
        <v>4.5510000000000002</v>
      </c>
      <c r="W16" s="4">
        <v>4.5519999999999996</v>
      </c>
      <c r="X16" s="4">
        <v>4.5259999999999998</v>
      </c>
      <c r="Y16" s="4">
        <v>4.8890000000000002</v>
      </c>
      <c r="Z16" s="4">
        <v>5.2549999999999999</v>
      </c>
      <c r="AA16" s="4">
        <v>5.673</v>
      </c>
      <c r="AB16" s="4">
        <v>6.5010000000000003</v>
      </c>
      <c r="AC16" s="4">
        <v>7.242</v>
      </c>
      <c r="AD16" s="4">
        <v>7.7249999999999996</v>
      </c>
      <c r="AE16" s="4">
        <v>8.266</v>
      </c>
      <c r="AF16" s="4">
        <v>8.6829999999999998</v>
      </c>
      <c r="AG16" s="4">
        <v>8.06</v>
      </c>
      <c r="AH16" s="4">
        <v>7.4009999999999998</v>
      </c>
      <c r="AI16" s="4">
        <v>6.9820000000000002</v>
      </c>
      <c r="AJ16" s="4">
        <v>6.9219999999999997</v>
      </c>
      <c r="AK16" s="4">
        <v>6.577</v>
      </c>
      <c r="AL16" s="4">
        <v>6.2990000000000004</v>
      </c>
      <c r="AM16" s="4">
        <v>6.3220000000000001</v>
      </c>
      <c r="AN16" s="4">
        <v>6.1719999999999997</v>
      </c>
      <c r="AO16" s="4">
        <v>5.97</v>
      </c>
      <c r="AP16" s="4">
        <v>6.1740000000000004</v>
      </c>
      <c r="AQ16" s="4">
        <v>6.2380000000000004</v>
      </c>
      <c r="AR16" s="4">
        <v>6.6479999999999997</v>
      </c>
      <c r="AS16" s="4">
        <v>6.1970000000000001</v>
      </c>
      <c r="AT16" s="4">
        <v>6.0659999999999998</v>
      </c>
      <c r="AU16" s="4">
        <v>5.9850000000000003</v>
      </c>
    </row>
    <row r="17" spans="1:47" x14ac:dyDescent="0.35">
      <c r="A17" s="3" t="s">
        <v>67</v>
      </c>
      <c r="B17" s="3" t="s">
        <v>68</v>
      </c>
      <c r="C17" s="4">
        <v>0.34799999999999998</v>
      </c>
      <c r="D17" s="4">
        <v>0.40899999999999997</v>
      </c>
      <c r="E17" s="4">
        <v>0.503</v>
      </c>
      <c r="F17" s="4">
        <v>0.58499999999999996</v>
      </c>
      <c r="G17" s="4">
        <v>0.68200000000000005</v>
      </c>
      <c r="H17" s="4">
        <v>0.746</v>
      </c>
      <c r="I17" s="4">
        <v>0.84499999999999997</v>
      </c>
      <c r="J17" s="4">
        <v>0.96099999999999997</v>
      </c>
      <c r="K17" s="4">
        <v>1.103</v>
      </c>
      <c r="L17" s="4">
        <v>1.216</v>
      </c>
      <c r="M17" s="4">
        <v>1.355</v>
      </c>
      <c r="N17" s="4">
        <v>1.4119999999999999</v>
      </c>
      <c r="O17" s="4">
        <v>1.448</v>
      </c>
      <c r="P17" s="4">
        <v>1.409</v>
      </c>
      <c r="Q17" s="4">
        <v>1.3660000000000001</v>
      </c>
      <c r="R17" s="4">
        <v>1.331</v>
      </c>
      <c r="S17" s="4">
        <v>1.3440000000000001</v>
      </c>
      <c r="T17" s="4">
        <v>1.298</v>
      </c>
      <c r="U17" s="4">
        <v>1.2450000000000001</v>
      </c>
      <c r="V17" s="4">
        <v>1.19</v>
      </c>
      <c r="W17" s="4">
        <v>1.1579999999999999</v>
      </c>
      <c r="X17" s="4">
        <v>1.1639999999999999</v>
      </c>
      <c r="Y17" s="4">
        <v>1.1200000000000001</v>
      </c>
      <c r="Z17" s="4">
        <v>1.0289999999999999</v>
      </c>
      <c r="AA17" s="4">
        <v>0.95399999999999996</v>
      </c>
      <c r="AB17" s="4">
        <v>0.93400000000000005</v>
      </c>
      <c r="AC17" s="4">
        <v>0.88800000000000001</v>
      </c>
      <c r="AD17" s="4">
        <v>0.86099999999999999</v>
      </c>
      <c r="AE17" s="4">
        <v>0.83</v>
      </c>
      <c r="AF17" s="4">
        <v>0.75700000000000001</v>
      </c>
      <c r="AG17" s="4">
        <v>0.73499999999999999</v>
      </c>
      <c r="AH17" s="4">
        <v>0.68899999999999995</v>
      </c>
      <c r="AI17" s="4">
        <v>0.65800000000000003</v>
      </c>
      <c r="AJ17" s="4">
        <v>0.65300000000000002</v>
      </c>
      <c r="AK17" s="4">
        <v>0.64200000000000002</v>
      </c>
      <c r="AL17" s="4">
        <v>0.61799999999999999</v>
      </c>
      <c r="AM17" s="4">
        <v>0.61399999999999999</v>
      </c>
      <c r="AN17" s="4">
        <v>0.61</v>
      </c>
      <c r="AO17" s="4">
        <v>0.65500000000000003</v>
      </c>
      <c r="AP17" s="4">
        <v>0.66400000000000003</v>
      </c>
      <c r="AQ17" s="4">
        <v>0.71299999999999997</v>
      </c>
      <c r="AR17" s="4">
        <v>0.71699999999999997</v>
      </c>
      <c r="AS17" s="4">
        <v>0.66200000000000003</v>
      </c>
      <c r="AT17" s="4">
        <v>0.622</v>
      </c>
      <c r="AU17" s="4">
        <v>0.60299999999999998</v>
      </c>
    </row>
    <row r="18" spans="1:47" x14ac:dyDescent="0.35">
      <c r="A18" s="3" t="s">
        <v>69</v>
      </c>
      <c r="B18" s="3" t="s">
        <v>70</v>
      </c>
      <c r="C18" s="4">
        <v>13.372</v>
      </c>
      <c r="D18" s="4">
        <v>15.590999999999999</v>
      </c>
      <c r="E18" s="4">
        <v>18.611000000000001</v>
      </c>
      <c r="F18" s="4">
        <v>21.927</v>
      </c>
      <c r="G18" s="4">
        <v>24.620999999999999</v>
      </c>
      <c r="H18" s="4">
        <v>26.245000000000001</v>
      </c>
      <c r="I18" s="4">
        <v>27.608000000000001</v>
      </c>
      <c r="J18" s="4">
        <v>28.641999999999999</v>
      </c>
      <c r="K18" s="4">
        <v>29.706</v>
      </c>
      <c r="L18" s="4">
        <v>30.859000000000002</v>
      </c>
      <c r="M18" s="4">
        <v>32.372</v>
      </c>
      <c r="N18" s="4">
        <v>34.338000000000001</v>
      </c>
      <c r="O18" s="4">
        <v>36.162999999999997</v>
      </c>
      <c r="P18" s="4">
        <v>36.840000000000003</v>
      </c>
      <c r="Q18" s="4">
        <v>35.923000000000002</v>
      </c>
      <c r="R18" s="4">
        <v>34.770000000000003</v>
      </c>
      <c r="S18" s="4">
        <v>34.545999999999999</v>
      </c>
      <c r="T18" s="4">
        <v>34.692999999999998</v>
      </c>
      <c r="U18" s="4">
        <v>34.732999999999997</v>
      </c>
      <c r="V18" s="4">
        <v>34.536999999999999</v>
      </c>
      <c r="W18" s="4">
        <v>34.393000000000001</v>
      </c>
      <c r="X18" s="4">
        <v>34.887999999999998</v>
      </c>
      <c r="Y18" s="4">
        <v>35.496000000000002</v>
      </c>
      <c r="Z18" s="4">
        <v>35.037999999999997</v>
      </c>
      <c r="AA18" s="4">
        <v>34.552</v>
      </c>
      <c r="AB18" s="4">
        <v>34.393999999999998</v>
      </c>
      <c r="AC18" s="4">
        <v>34.493000000000002</v>
      </c>
      <c r="AD18" s="4">
        <v>34.524999999999999</v>
      </c>
      <c r="AE18" s="4">
        <v>34.594999999999999</v>
      </c>
      <c r="AF18" s="4">
        <v>35.222999999999999</v>
      </c>
      <c r="AG18" s="4">
        <v>35.978999999999999</v>
      </c>
      <c r="AH18" s="4">
        <v>35.909999999999997</v>
      </c>
      <c r="AI18" s="4">
        <v>35.695999999999998</v>
      </c>
      <c r="AJ18" s="4">
        <v>35.484000000000002</v>
      </c>
      <c r="AK18" s="4">
        <v>35.283000000000001</v>
      </c>
      <c r="AL18" s="4">
        <v>34.134999999999998</v>
      </c>
      <c r="AM18" s="4">
        <v>32.481999999999999</v>
      </c>
      <c r="AN18" s="4">
        <v>30.846</v>
      </c>
      <c r="AO18" s="4">
        <v>29.527000000000001</v>
      </c>
      <c r="AP18" s="4">
        <v>28.782</v>
      </c>
      <c r="AQ18" s="4">
        <v>28.318999999999999</v>
      </c>
      <c r="AR18" s="4">
        <v>27.753</v>
      </c>
      <c r="AS18" s="4">
        <v>27.297000000000001</v>
      </c>
      <c r="AT18" s="4">
        <v>28.257000000000001</v>
      </c>
      <c r="AU18" s="4">
        <v>30.628</v>
      </c>
    </row>
    <row r="19" spans="1:47" x14ac:dyDescent="0.35">
      <c r="A19" s="3" t="s">
        <v>71</v>
      </c>
      <c r="B19" s="3" t="s">
        <v>72</v>
      </c>
    </row>
    <row r="20" spans="1:47" x14ac:dyDescent="0.35">
      <c r="A20" s="3" t="s">
        <v>73</v>
      </c>
      <c r="B20" s="3" t="s">
        <v>74</v>
      </c>
      <c r="C20" s="4">
        <v>9.9019999999999992</v>
      </c>
      <c r="D20" s="4">
        <v>10.616</v>
      </c>
      <c r="E20" s="4">
        <v>11.439</v>
      </c>
      <c r="F20" s="4">
        <v>12.7</v>
      </c>
      <c r="G20" s="4">
        <v>14.871</v>
      </c>
      <c r="H20" s="4">
        <v>15.536</v>
      </c>
      <c r="I20" s="4">
        <v>15.925000000000001</v>
      </c>
      <c r="J20" s="4">
        <v>16.451000000000001</v>
      </c>
      <c r="K20" s="4">
        <v>16.047000000000001</v>
      </c>
      <c r="L20" s="4">
        <v>15.670999999999999</v>
      </c>
      <c r="M20" s="4">
        <v>16.696000000000002</v>
      </c>
      <c r="N20" s="4">
        <v>17.898</v>
      </c>
      <c r="O20" s="4">
        <v>17.661999999999999</v>
      </c>
      <c r="P20" s="4">
        <v>16.431000000000001</v>
      </c>
      <c r="Q20" s="4">
        <v>16.248000000000001</v>
      </c>
      <c r="R20" s="4">
        <v>15.641999999999999</v>
      </c>
      <c r="S20" s="4">
        <v>15.436</v>
      </c>
      <c r="T20" s="4">
        <v>14.14</v>
      </c>
      <c r="U20" s="4">
        <v>12.772</v>
      </c>
      <c r="V20" s="4">
        <v>12.5</v>
      </c>
      <c r="W20" s="4">
        <v>12.263999999999999</v>
      </c>
      <c r="X20" s="4">
        <v>11.518000000000001</v>
      </c>
      <c r="Y20" s="4">
        <v>11.276999999999999</v>
      </c>
      <c r="Z20" s="4">
        <v>10.955</v>
      </c>
      <c r="AA20" s="4">
        <v>10.63</v>
      </c>
      <c r="AB20" s="4">
        <v>10.281000000000001</v>
      </c>
      <c r="AC20" s="4">
        <v>10.01</v>
      </c>
      <c r="AD20" s="4">
        <v>9.7230000000000008</v>
      </c>
      <c r="AE20" s="4">
        <v>9.4320000000000004</v>
      </c>
      <c r="AF20" s="4">
        <v>9.1449999999999996</v>
      </c>
      <c r="AG20" s="4">
        <v>8.9700000000000006</v>
      </c>
      <c r="AH20" s="4">
        <v>8.4109999999999996</v>
      </c>
      <c r="AI20" s="4">
        <v>8.0540000000000003</v>
      </c>
      <c r="AJ20" s="4">
        <v>7.8479999999999999</v>
      </c>
      <c r="AK20" s="4">
        <v>7.6310000000000002</v>
      </c>
      <c r="AL20" s="4">
        <v>7.452</v>
      </c>
      <c r="AM20" s="4">
        <v>7.1989999999999998</v>
      </c>
      <c r="AN20" s="4">
        <v>6.9420000000000002</v>
      </c>
      <c r="AO20" s="4">
        <v>6.2560000000000002</v>
      </c>
      <c r="AP20" s="4">
        <v>6.0819999999999999</v>
      </c>
      <c r="AQ20" s="4">
        <v>5.9889999999999999</v>
      </c>
      <c r="AR20" s="4">
        <v>6.2039999999999997</v>
      </c>
      <c r="AS20" s="4">
        <v>5.5880000000000001</v>
      </c>
      <c r="AT20" s="4">
        <v>5.4960000000000004</v>
      </c>
      <c r="AU20" s="4">
        <v>6.2510000000000003</v>
      </c>
    </row>
    <row r="21" spans="1:47" x14ac:dyDescent="0.35">
      <c r="A21" s="3" t="s">
        <v>75</v>
      </c>
      <c r="B21" s="3" t="s">
        <v>76</v>
      </c>
      <c r="C21" s="4">
        <v>0.379</v>
      </c>
      <c r="D21" s="4">
        <v>0.44700000000000001</v>
      </c>
      <c r="E21" s="4">
        <v>0.51600000000000001</v>
      </c>
      <c r="F21" s="4">
        <v>0.56699999999999995</v>
      </c>
      <c r="G21" s="4">
        <v>0.6</v>
      </c>
      <c r="H21" s="4">
        <v>0.63</v>
      </c>
      <c r="I21" s="4">
        <v>0.68899999999999995</v>
      </c>
      <c r="J21" s="4">
        <v>0.76500000000000001</v>
      </c>
      <c r="K21" s="4">
        <v>0.89900000000000002</v>
      </c>
      <c r="L21" s="4">
        <v>1.016</v>
      </c>
      <c r="M21" s="4">
        <v>1.121</v>
      </c>
      <c r="N21" s="4">
        <v>1.2629999999999999</v>
      </c>
      <c r="O21" s="4">
        <v>1.385</v>
      </c>
      <c r="P21" s="4">
        <v>1.4159999999999999</v>
      </c>
      <c r="Q21" s="4">
        <v>1.46</v>
      </c>
      <c r="R21" s="4">
        <v>1.4610000000000001</v>
      </c>
      <c r="S21" s="4">
        <v>1.5620000000000001</v>
      </c>
      <c r="T21" s="4">
        <v>1.64</v>
      </c>
      <c r="U21" s="4">
        <v>1.623</v>
      </c>
      <c r="V21" s="4">
        <v>1.607</v>
      </c>
      <c r="W21" s="4">
        <v>1.6459999999999999</v>
      </c>
      <c r="X21" s="4">
        <v>1.7150000000000001</v>
      </c>
      <c r="Y21" s="4">
        <v>1.859</v>
      </c>
      <c r="Z21" s="4">
        <v>2.0350000000000001</v>
      </c>
      <c r="AA21" s="4">
        <v>2.0870000000000002</v>
      </c>
      <c r="AB21" s="4">
        <v>2.129</v>
      </c>
      <c r="AC21" s="4">
        <v>2.2269999999999999</v>
      </c>
      <c r="AD21" s="4">
        <v>2.367</v>
      </c>
      <c r="AE21" s="4">
        <v>2.5</v>
      </c>
      <c r="AF21" s="4">
        <v>2.6829999999999998</v>
      </c>
      <c r="AG21" s="4">
        <v>2.7029999999999998</v>
      </c>
      <c r="AH21" s="4">
        <v>2.528</v>
      </c>
      <c r="AI21" s="4">
        <v>2.4409999999999998</v>
      </c>
      <c r="AJ21" s="4">
        <v>2.415</v>
      </c>
      <c r="AK21" s="4">
        <v>2.4550000000000001</v>
      </c>
      <c r="AL21" s="4">
        <v>2.5179999999999998</v>
      </c>
      <c r="AM21" s="4">
        <v>2.5960000000000001</v>
      </c>
      <c r="AN21" s="4">
        <v>2.702</v>
      </c>
      <c r="AO21" s="4">
        <v>2.8340000000000001</v>
      </c>
      <c r="AP21" s="4">
        <v>3.0259999999999998</v>
      </c>
      <c r="AQ21" s="4">
        <v>3.2850000000000001</v>
      </c>
      <c r="AR21" s="4">
        <v>3.5289999999999999</v>
      </c>
      <c r="AS21" s="4">
        <v>3.887</v>
      </c>
      <c r="AT21" s="4">
        <v>4.3440000000000003</v>
      </c>
      <c r="AU21" s="4">
        <v>4.9080000000000004</v>
      </c>
    </row>
    <row r="22" spans="1:47" x14ac:dyDescent="0.35">
      <c r="A22" s="3" t="s">
        <v>77</v>
      </c>
      <c r="B22" s="3" t="s">
        <v>78</v>
      </c>
      <c r="AS22" s="4">
        <v>0.13100000000000001</v>
      </c>
      <c r="AT22" s="4">
        <v>0.252</v>
      </c>
      <c r="AU22" s="4">
        <v>0.36099999999999999</v>
      </c>
    </row>
    <row r="23" spans="1:47" x14ac:dyDescent="0.35">
      <c r="A23" s="3" t="s">
        <v>79</v>
      </c>
      <c r="B23" s="3" t="s">
        <v>80</v>
      </c>
      <c r="C23" s="4">
        <v>0.379</v>
      </c>
      <c r="D23" s="4">
        <v>0.44700000000000001</v>
      </c>
      <c r="E23" s="4">
        <v>0.51600000000000001</v>
      </c>
      <c r="F23" s="4">
        <v>0.56699999999999995</v>
      </c>
      <c r="G23" s="4">
        <v>0.6</v>
      </c>
      <c r="H23" s="4">
        <v>0.63</v>
      </c>
      <c r="I23" s="4">
        <v>0.68899999999999995</v>
      </c>
      <c r="J23" s="4">
        <v>0.76500000000000001</v>
      </c>
      <c r="K23" s="4">
        <v>0.89900000000000002</v>
      </c>
      <c r="L23" s="4">
        <v>1.016</v>
      </c>
      <c r="M23" s="4">
        <v>1.121</v>
      </c>
      <c r="N23" s="4">
        <v>1.2629999999999999</v>
      </c>
      <c r="O23" s="4">
        <v>1.385</v>
      </c>
      <c r="P23" s="4">
        <v>1.4159999999999999</v>
      </c>
      <c r="Q23" s="4">
        <v>1.46</v>
      </c>
      <c r="R23" s="4">
        <v>1.4610000000000001</v>
      </c>
      <c r="S23" s="4">
        <v>1.5620000000000001</v>
      </c>
      <c r="T23" s="4">
        <v>1.64</v>
      </c>
      <c r="U23" s="4">
        <v>1.623</v>
      </c>
      <c r="V23" s="4">
        <v>1.607</v>
      </c>
      <c r="W23" s="4">
        <v>1.6459999999999999</v>
      </c>
      <c r="X23" s="4">
        <v>1.7150000000000001</v>
      </c>
      <c r="Y23" s="4">
        <v>1.859</v>
      </c>
      <c r="Z23" s="4">
        <v>2.0350000000000001</v>
      </c>
      <c r="AA23" s="4">
        <v>2.0870000000000002</v>
      </c>
      <c r="AB23" s="4">
        <v>2.129</v>
      </c>
      <c r="AC23" s="4">
        <v>2.2269999999999999</v>
      </c>
      <c r="AD23" s="4">
        <v>2.367</v>
      </c>
      <c r="AE23" s="4">
        <v>2.5</v>
      </c>
      <c r="AF23" s="4">
        <v>2.6829999999999998</v>
      </c>
      <c r="AG23" s="4">
        <v>2.7029999999999998</v>
      </c>
      <c r="AH23" s="4">
        <v>2.528</v>
      </c>
      <c r="AI23" s="4">
        <v>2.4409999999999998</v>
      </c>
      <c r="AJ23" s="4">
        <v>2.415</v>
      </c>
      <c r="AK23" s="4">
        <v>2.4550000000000001</v>
      </c>
      <c r="AL23" s="4">
        <v>2.5179999999999998</v>
      </c>
      <c r="AM23" s="4">
        <v>2.5960000000000001</v>
      </c>
      <c r="AN23" s="4">
        <v>2.702</v>
      </c>
      <c r="AO23" s="4">
        <v>2.8340000000000001</v>
      </c>
      <c r="AP23" s="4">
        <v>3.0259999999999998</v>
      </c>
      <c r="AQ23" s="4">
        <v>3.2850000000000001</v>
      </c>
      <c r="AR23" s="4">
        <v>3.5289999999999999</v>
      </c>
      <c r="AS23" s="4">
        <v>3.7559999999999998</v>
      </c>
      <c r="AT23" s="4">
        <v>4.0919999999999996</v>
      </c>
      <c r="AU23" s="4">
        <v>4.5469999999999997</v>
      </c>
    </row>
    <row r="24" spans="1:47" x14ac:dyDescent="0.35">
      <c r="A24" s="3" t="s">
        <v>81</v>
      </c>
      <c r="B24" s="3" t="s">
        <v>82</v>
      </c>
    </row>
    <row r="25" spans="1:47" x14ac:dyDescent="0.35">
      <c r="A25" s="3" t="s">
        <v>83</v>
      </c>
      <c r="B25" s="3" t="s">
        <v>84</v>
      </c>
      <c r="C25" s="4">
        <v>8.4049999999999994</v>
      </c>
      <c r="D25" s="4">
        <v>9.7159999999999993</v>
      </c>
      <c r="E25" s="4">
        <v>11.382</v>
      </c>
      <c r="F25" s="4">
        <v>12.787000000000001</v>
      </c>
      <c r="G25" s="4">
        <v>13.2</v>
      </c>
      <c r="H25" s="4">
        <v>13.502000000000001</v>
      </c>
      <c r="I25" s="4">
        <v>13.263</v>
      </c>
      <c r="J25" s="4">
        <v>13.26</v>
      </c>
      <c r="K25" s="4">
        <v>12.573</v>
      </c>
      <c r="L25" s="4">
        <v>11.991</v>
      </c>
      <c r="M25" s="4">
        <v>12.329000000000001</v>
      </c>
      <c r="N25" s="4">
        <v>13.006</v>
      </c>
      <c r="O25" s="4">
        <v>13.31</v>
      </c>
      <c r="P25" s="4">
        <v>13.416</v>
      </c>
      <c r="Q25" s="4">
        <v>13.292</v>
      </c>
      <c r="R25" s="4">
        <v>12.833</v>
      </c>
      <c r="S25" s="4">
        <v>13.028</v>
      </c>
      <c r="T25" s="4">
        <v>14.113</v>
      </c>
      <c r="U25" s="4">
        <v>14.406000000000001</v>
      </c>
      <c r="V25" s="4">
        <v>14.727</v>
      </c>
      <c r="W25" s="4">
        <v>14.909000000000001</v>
      </c>
      <c r="X25" s="4">
        <v>15.233000000000001</v>
      </c>
      <c r="Y25" s="4">
        <v>14.836</v>
      </c>
      <c r="Z25" s="4">
        <v>14.159000000000001</v>
      </c>
      <c r="AA25" s="4">
        <v>13.747</v>
      </c>
      <c r="AB25" s="4">
        <v>13.221</v>
      </c>
      <c r="AC25" s="4">
        <v>13.436999999999999</v>
      </c>
      <c r="AD25" s="4">
        <v>13.85</v>
      </c>
      <c r="AE25" s="4">
        <v>14.965999999999999</v>
      </c>
      <c r="AF25" s="4">
        <v>16.824000000000002</v>
      </c>
      <c r="AG25" s="4">
        <v>16.486999999999998</v>
      </c>
      <c r="AH25" s="4">
        <v>14.010999999999999</v>
      </c>
      <c r="AI25" s="4">
        <v>14.03</v>
      </c>
      <c r="AJ25" s="4">
        <v>13.558</v>
      </c>
      <c r="AK25" s="4">
        <v>13.04</v>
      </c>
      <c r="AL25" s="4">
        <v>13.644</v>
      </c>
      <c r="AM25" s="4">
        <v>14.901999999999999</v>
      </c>
      <c r="AN25" s="4">
        <v>14.848000000000001</v>
      </c>
      <c r="AO25" s="4">
        <v>14.379</v>
      </c>
      <c r="AP25" s="4">
        <v>13.846</v>
      </c>
      <c r="AQ25" s="4">
        <v>14.45</v>
      </c>
      <c r="AR25" s="4">
        <v>13.596</v>
      </c>
      <c r="AS25" s="4">
        <v>14.028</v>
      </c>
      <c r="AT25" s="4">
        <v>17.661999999999999</v>
      </c>
      <c r="AU25" s="4">
        <v>23.433</v>
      </c>
    </row>
    <row r="26" spans="1:47" x14ac:dyDescent="0.35">
      <c r="A26" s="3" t="s">
        <v>85</v>
      </c>
      <c r="B26" s="3" t="s">
        <v>86</v>
      </c>
      <c r="C26" s="4">
        <v>42.951000000000001</v>
      </c>
      <c r="D26" s="4">
        <v>49.216000000000001</v>
      </c>
      <c r="E26" s="4">
        <v>52.045999999999999</v>
      </c>
      <c r="F26" s="4">
        <v>49.185000000000002</v>
      </c>
      <c r="G26" s="4">
        <v>55.457999999999998</v>
      </c>
      <c r="H26" s="4">
        <v>66.069000000000003</v>
      </c>
      <c r="I26" s="4">
        <v>63.874000000000002</v>
      </c>
      <c r="J26" s="4">
        <v>58.085999999999999</v>
      </c>
      <c r="K26" s="4">
        <v>58.607999999999997</v>
      </c>
      <c r="L26" s="4">
        <v>60.844000000000001</v>
      </c>
      <c r="M26" s="4">
        <v>57.627000000000002</v>
      </c>
      <c r="N26" s="4">
        <v>52.405000000000001</v>
      </c>
      <c r="O26" s="4">
        <v>48.201000000000001</v>
      </c>
      <c r="P26" s="4">
        <v>45.555999999999997</v>
      </c>
      <c r="Q26" s="4">
        <v>44.170999999999999</v>
      </c>
      <c r="R26" s="4">
        <v>45.363999999999997</v>
      </c>
      <c r="S26" s="4">
        <v>44.969000000000001</v>
      </c>
      <c r="T26" s="4">
        <v>44.366</v>
      </c>
      <c r="U26" s="4">
        <v>45.173000000000002</v>
      </c>
      <c r="V26" s="4">
        <v>42.932000000000002</v>
      </c>
      <c r="W26" s="4">
        <v>44.427</v>
      </c>
      <c r="X26" s="4">
        <v>52.154000000000003</v>
      </c>
      <c r="Y26" s="4">
        <v>62.756</v>
      </c>
      <c r="Z26" s="4">
        <v>77.16</v>
      </c>
      <c r="AA26" s="4">
        <v>86.043000000000006</v>
      </c>
      <c r="AB26" s="4">
        <v>87.313000000000002</v>
      </c>
      <c r="AC26" s="4">
        <v>94.33</v>
      </c>
      <c r="AD26" s="4">
        <v>109.393</v>
      </c>
      <c r="AE26" s="4">
        <v>119.813</v>
      </c>
      <c r="AF26" s="4">
        <v>118.596</v>
      </c>
      <c r="AG26" s="4">
        <v>108.617</v>
      </c>
      <c r="AH26" s="4">
        <v>113.407</v>
      </c>
      <c r="AI26" s="4">
        <v>133.101</v>
      </c>
      <c r="AJ26" s="4">
        <v>138.21600000000001</v>
      </c>
      <c r="AK26" s="4">
        <v>134.542</v>
      </c>
      <c r="AL26" s="4">
        <v>146.452</v>
      </c>
      <c r="AM26" s="4">
        <v>168.167</v>
      </c>
      <c r="AN26" s="4">
        <v>166.93799999999999</v>
      </c>
      <c r="AO26" s="4">
        <v>169.536</v>
      </c>
      <c r="AP26" s="4">
        <v>178.15700000000001</v>
      </c>
      <c r="AQ26" s="4">
        <v>179.38399999999999</v>
      </c>
      <c r="AR26" s="4">
        <v>178.79400000000001</v>
      </c>
      <c r="AS26" s="4">
        <v>178.36799999999999</v>
      </c>
      <c r="AT26" s="4">
        <v>206.97900000000001</v>
      </c>
      <c r="AU26" s="4">
        <v>258.45100000000002</v>
      </c>
    </row>
    <row r="27" spans="1:47" x14ac:dyDescent="0.35">
      <c r="A27" s="3" t="s">
        <v>87</v>
      </c>
      <c r="B27" s="3" t="s">
        <v>88</v>
      </c>
      <c r="C27" s="4">
        <v>288.04399999999998</v>
      </c>
      <c r="D27" s="4">
        <v>322.98700000000002</v>
      </c>
      <c r="E27" s="4">
        <v>355.64</v>
      </c>
      <c r="F27" s="4">
        <v>390.35300000000001</v>
      </c>
      <c r="G27" s="4">
        <v>405.73099999999999</v>
      </c>
      <c r="H27" s="4">
        <v>437.27199999999999</v>
      </c>
      <c r="I27" s="4">
        <v>436.09100000000001</v>
      </c>
      <c r="J27" s="4">
        <v>447.64499999999998</v>
      </c>
      <c r="K27" s="4">
        <v>475.07</v>
      </c>
      <c r="L27" s="4">
        <v>501.053</v>
      </c>
      <c r="M27" s="4">
        <v>564.23199999999997</v>
      </c>
      <c r="N27" s="4">
        <v>650.71199999999999</v>
      </c>
      <c r="O27" s="4">
        <v>708.02599999999995</v>
      </c>
      <c r="P27" s="4">
        <v>662.69399999999996</v>
      </c>
      <c r="Q27" s="4">
        <v>581.43700000000001</v>
      </c>
      <c r="R27" s="4">
        <v>530.32600000000002</v>
      </c>
      <c r="S27" s="4">
        <v>540.21100000000001</v>
      </c>
      <c r="T27" s="4">
        <v>479.73500000000001</v>
      </c>
      <c r="U27" s="4">
        <v>464.31200000000001</v>
      </c>
      <c r="V27" s="4">
        <v>444.88600000000002</v>
      </c>
      <c r="W27" s="4">
        <v>522.74800000000005</v>
      </c>
      <c r="X27" s="4">
        <v>716.53399999999999</v>
      </c>
      <c r="Y27" s="4">
        <v>901.98099999999999</v>
      </c>
      <c r="Z27" s="4">
        <v>1078.086</v>
      </c>
      <c r="AA27" s="4">
        <v>1371.7850000000001</v>
      </c>
      <c r="AB27" s="4">
        <v>1778.79</v>
      </c>
      <c r="AC27" s="4">
        <v>2346.0700000000002</v>
      </c>
      <c r="AD27" s="4">
        <v>2959.6680000000001</v>
      </c>
      <c r="AE27" s="4">
        <v>3368.3310000000001</v>
      </c>
      <c r="AF27" s="4">
        <v>3620.018</v>
      </c>
      <c r="AG27" s="4">
        <v>3214.788</v>
      </c>
      <c r="AH27" s="4">
        <v>3134.886</v>
      </c>
      <c r="AI27" s="4">
        <v>3552.107</v>
      </c>
      <c r="AJ27" s="4">
        <v>3694.1</v>
      </c>
      <c r="AK27" s="4">
        <v>3558.4549999999999</v>
      </c>
      <c r="AL27" s="4">
        <v>3448.1610000000001</v>
      </c>
      <c r="AM27" s="4">
        <v>3283.8110000000001</v>
      </c>
      <c r="AN27" s="4">
        <v>3306.8209999999999</v>
      </c>
      <c r="AO27" s="4">
        <v>3444.6550000000002</v>
      </c>
      <c r="AP27" s="4">
        <v>3660.002</v>
      </c>
      <c r="AQ27" s="4">
        <v>3878.8629999999998</v>
      </c>
      <c r="AR27" s="4">
        <v>4202.6639999999998</v>
      </c>
      <c r="AS27" s="4">
        <v>4634.4369999999999</v>
      </c>
      <c r="AT27" s="4">
        <v>5081.4859999999999</v>
      </c>
      <c r="AU27" s="4">
        <v>5113.0169999999998</v>
      </c>
    </row>
    <row r="28" spans="1:47" x14ac:dyDescent="0.35">
      <c r="A28" s="3" t="s">
        <v>89</v>
      </c>
      <c r="B28" s="3" t="s">
        <v>90</v>
      </c>
      <c r="C28" s="4">
        <v>274.98</v>
      </c>
      <c r="D28" s="4">
        <v>308.40899999999999</v>
      </c>
      <c r="E28" s="4">
        <v>339.48099999999999</v>
      </c>
      <c r="F28" s="4">
        <v>372.673</v>
      </c>
      <c r="G28" s="4">
        <v>386.67399999999998</v>
      </c>
      <c r="H28" s="4">
        <v>417.03500000000003</v>
      </c>
      <c r="I28" s="4">
        <v>414.97500000000002</v>
      </c>
      <c r="J28" s="4">
        <v>425.88900000000001</v>
      </c>
      <c r="K28" s="4">
        <v>452.85700000000003</v>
      </c>
      <c r="L28" s="4">
        <v>478.42399999999998</v>
      </c>
      <c r="M28" s="4">
        <v>540.654</v>
      </c>
      <c r="N28" s="4">
        <v>625.78200000000004</v>
      </c>
      <c r="O28" s="4">
        <v>682.55799999999999</v>
      </c>
      <c r="P28" s="4">
        <v>637.61500000000001</v>
      </c>
      <c r="Q28" s="4">
        <v>557.03599999999994</v>
      </c>
      <c r="R28" s="4">
        <v>506.44200000000001</v>
      </c>
      <c r="S28" s="4">
        <v>516.17499999999995</v>
      </c>
      <c r="T28" s="4">
        <v>455.24</v>
      </c>
      <c r="U28" s="4">
        <v>439.47399999999999</v>
      </c>
      <c r="V28" s="4">
        <v>419.69799999999998</v>
      </c>
      <c r="W28" s="4">
        <v>497.13799999999998</v>
      </c>
      <c r="X28" s="4">
        <v>690.41099999999994</v>
      </c>
      <c r="Y28" s="4">
        <v>875.28200000000004</v>
      </c>
      <c r="Z28" s="4">
        <v>1050.7809999999999</v>
      </c>
      <c r="AA28" s="4">
        <v>1343.165</v>
      </c>
      <c r="AB28" s="4">
        <v>1749.393</v>
      </c>
      <c r="AC28" s="4">
        <v>2315.06</v>
      </c>
      <c r="AD28" s="4">
        <v>2929.2310000000002</v>
      </c>
      <c r="AE28" s="4">
        <v>3347.8090000000002</v>
      </c>
      <c r="AF28" s="4">
        <v>3599.4859999999999</v>
      </c>
      <c r="AG28" s="4">
        <v>3195.2530000000002</v>
      </c>
      <c r="AH28" s="4">
        <v>3116.2979999999998</v>
      </c>
      <c r="AI28" s="4">
        <v>3534.415</v>
      </c>
      <c r="AJ28" s="4">
        <v>3676.962</v>
      </c>
      <c r="AK28" s="4">
        <v>3542.0920000000001</v>
      </c>
      <c r="AL28" s="4">
        <v>3432.962</v>
      </c>
      <c r="AM28" s="4">
        <v>3268.9029999999998</v>
      </c>
      <c r="AN28" s="4">
        <v>3292.8910000000001</v>
      </c>
      <c r="AO28" s="4">
        <v>3431.3090000000002</v>
      </c>
      <c r="AP28" s="4">
        <v>3647.2080000000001</v>
      </c>
      <c r="AQ28" s="4">
        <v>3866.779</v>
      </c>
      <c r="AR28" s="4">
        <v>4190.9690000000001</v>
      </c>
      <c r="AS28" s="4">
        <v>4623.1710000000003</v>
      </c>
      <c r="AT28" s="4">
        <v>5070.442</v>
      </c>
      <c r="AU28" s="4">
        <v>5102.2629999999999</v>
      </c>
    </row>
    <row r="29" spans="1:47" x14ac:dyDescent="0.35">
      <c r="A29" s="3" t="s">
        <v>91</v>
      </c>
      <c r="B29" s="3" t="s">
        <v>92</v>
      </c>
      <c r="C29" s="4">
        <v>274.98</v>
      </c>
      <c r="D29" s="4">
        <v>308.40899999999999</v>
      </c>
      <c r="E29" s="4">
        <v>339.48099999999999</v>
      </c>
      <c r="F29" s="4">
        <v>372.673</v>
      </c>
      <c r="G29" s="4">
        <v>386.67399999999998</v>
      </c>
      <c r="H29" s="4">
        <v>417.03500000000003</v>
      </c>
      <c r="I29" s="4">
        <v>414.97500000000002</v>
      </c>
      <c r="J29" s="4">
        <v>425.88900000000001</v>
      </c>
      <c r="K29" s="4">
        <v>452.85700000000003</v>
      </c>
      <c r="L29" s="4">
        <v>478.42399999999998</v>
      </c>
      <c r="M29" s="4">
        <v>540.654</v>
      </c>
      <c r="N29" s="4">
        <v>625.78200000000004</v>
      </c>
      <c r="O29" s="4">
        <v>682.55799999999999</v>
      </c>
      <c r="P29" s="4">
        <v>637.61500000000001</v>
      </c>
      <c r="Q29" s="4">
        <v>557.03599999999994</v>
      </c>
      <c r="R29" s="4">
        <v>506.44200000000001</v>
      </c>
      <c r="S29" s="4">
        <v>516.17499999999995</v>
      </c>
      <c r="T29" s="4">
        <v>455.24</v>
      </c>
      <c r="U29" s="4">
        <v>439.47399999999999</v>
      </c>
      <c r="V29" s="4">
        <v>419.69799999999998</v>
      </c>
      <c r="W29" s="4">
        <v>497.13799999999998</v>
      </c>
      <c r="X29" s="4">
        <v>690.41099999999994</v>
      </c>
      <c r="Y29" s="4">
        <v>875.28200000000004</v>
      </c>
      <c r="Z29" s="4">
        <v>1050.7809999999999</v>
      </c>
      <c r="AA29" s="4">
        <v>1343.165</v>
      </c>
      <c r="AB29" s="4">
        <v>1749.393</v>
      </c>
      <c r="AC29" s="4">
        <v>2315.06</v>
      </c>
      <c r="AD29" s="4">
        <v>2929.2310000000002</v>
      </c>
      <c r="AE29" s="4">
        <v>3347.8090000000002</v>
      </c>
      <c r="AF29" s="4">
        <v>3599.4859999999999</v>
      </c>
      <c r="AG29" s="4">
        <v>3195.2530000000002</v>
      </c>
      <c r="AH29" s="4">
        <v>3116.2979999999998</v>
      </c>
      <c r="AI29" s="4">
        <v>3534.415</v>
      </c>
      <c r="AJ29" s="4">
        <v>3676.962</v>
      </c>
      <c r="AK29" s="4">
        <v>3542.0920000000001</v>
      </c>
      <c r="AL29" s="4">
        <v>3432.962</v>
      </c>
      <c r="AM29" s="4">
        <v>3268.9029999999998</v>
      </c>
      <c r="AN29" s="4">
        <v>3292.8910000000001</v>
      </c>
      <c r="AO29" s="4">
        <v>3431.3090000000002</v>
      </c>
      <c r="AP29" s="4">
        <v>3647.2080000000001</v>
      </c>
      <c r="AQ29" s="4">
        <v>3866.779</v>
      </c>
      <c r="AR29" s="4">
        <v>4190.9690000000001</v>
      </c>
      <c r="AS29" s="4">
        <v>4623.1710000000003</v>
      </c>
      <c r="AT29" s="4">
        <v>5070.442</v>
      </c>
      <c r="AU29" s="4">
        <v>5102.2629999999999</v>
      </c>
    </row>
    <row r="30" spans="1:47" x14ac:dyDescent="0.35">
      <c r="A30" s="3" t="s">
        <v>93</v>
      </c>
      <c r="B30" s="3" t="s">
        <v>94</v>
      </c>
      <c r="C30" s="4">
        <v>122.321</v>
      </c>
      <c r="D30" s="4">
        <v>143.785</v>
      </c>
      <c r="E30" s="4">
        <v>167.47</v>
      </c>
      <c r="F30" s="4">
        <v>190.54599999999999</v>
      </c>
      <c r="G30" s="4">
        <v>196.673</v>
      </c>
      <c r="H30" s="4">
        <v>219.499</v>
      </c>
      <c r="I30" s="4">
        <v>217.53100000000001</v>
      </c>
      <c r="J30" s="4">
        <v>236.30699999999999</v>
      </c>
      <c r="K30" s="4">
        <v>266.541</v>
      </c>
      <c r="L30" s="4">
        <v>310.197</v>
      </c>
      <c r="M30" s="4">
        <v>382.55</v>
      </c>
      <c r="N30" s="4">
        <v>463.27699999999999</v>
      </c>
      <c r="O30" s="4">
        <v>500.84300000000002</v>
      </c>
      <c r="P30" s="4">
        <v>470.67099999999999</v>
      </c>
      <c r="Q30" s="4">
        <v>407.41699999999997</v>
      </c>
      <c r="R30" s="4">
        <v>368.834</v>
      </c>
      <c r="S30" s="4">
        <v>382.63799999999998</v>
      </c>
      <c r="T30" s="4">
        <v>335.08199999999999</v>
      </c>
      <c r="U30" s="4">
        <v>323.00900000000001</v>
      </c>
      <c r="V30" s="4">
        <v>307.39100000000002</v>
      </c>
      <c r="W30" s="4">
        <v>375.351</v>
      </c>
      <c r="X30" s="4">
        <v>548.14599999999996</v>
      </c>
      <c r="Y30" s="4">
        <v>712.28200000000004</v>
      </c>
      <c r="Z30" s="4">
        <v>871.86300000000006</v>
      </c>
      <c r="AA30" s="4">
        <v>1135.326</v>
      </c>
      <c r="AB30" s="4">
        <v>1504.94</v>
      </c>
      <c r="AC30" s="4">
        <v>2026.87</v>
      </c>
      <c r="AD30" s="4">
        <v>2596.6729999999998</v>
      </c>
      <c r="AE30" s="4">
        <v>2985.9949999999999</v>
      </c>
      <c r="AF30" s="4">
        <v>3217.1469999999999</v>
      </c>
      <c r="AG30" s="4">
        <v>2843.2849999999999</v>
      </c>
      <c r="AH30" s="4">
        <v>2781.0650000000001</v>
      </c>
      <c r="AI30" s="4">
        <v>3158.86</v>
      </c>
      <c r="AJ30" s="4">
        <v>3282.6480000000001</v>
      </c>
      <c r="AK30" s="4">
        <v>3154.1990000000001</v>
      </c>
      <c r="AL30" s="4">
        <v>3052.7379999999998</v>
      </c>
      <c r="AM30" s="4">
        <v>2894.587</v>
      </c>
      <c r="AN30" s="4">
        <v>2916.3890000000001</v>
      </c>
      <c r="AO30" s="4">
        <v>3032.81</v>
      </c>
      <c r="AP30" s="4">
        <v>3223.527</v>
      </c>
      <c r="AQ30" s="4">
        <v>3417.6869999999999</v>
      </c>
      <c r="AR30" s="4">
        <v>3689.308</v>
      </c>
      <c r="AS30" s="4">
        <v>4073.9430000000002</v>
      </c>
      <c r="AT30" s="4">
        <v>4470.9960000000001</v>
      </c>
      <c r="AU30" s="4">
        <v>4497.6689999999999</v>
      </c>
    </row>
    <row r="31" spans="1:47" x14ac:dyDescent="0.35">
      <c r="A31" s="3" t="s">
        <v>95</v>
      </c>
      <c r="B31" s="3" t="s">
        <v>96</v>
      </c>
      <c r="C31" s="4">
        <v>110.28</v>
      </c>
      <c r="D31" s="4">
        <v>116.068</v>
      </c>
      <c r="E31" s="4">
        <v>117.98699999999999</v>
      </c>
      <c r="F31" s="4">
        <v>124.134</v>
      </c>
      <c r="G31" s="4">
        <v>129.58600000000001</v>
      </c>
      <c r="H31" s="4">
        <v>133.65799999999999</v>
      </c>
      <c r="I31" s="4">
        <v>133.96199999999999</v>
      </c>
      <c r="J31" s="4">
        <v>128.55000000000001</v>
      </c>
      <c r="K31" s="4">
        <v>125.971</v>
      </c>
      <c r="L31" s="4">
        <v>113.146</v>
      </c>
      <c r="M31" s="4">
        <v>106.145</v>
      </c>
      <c r="N31" s="4">
        <v>106.54900000000001</v>
      </c>
      <c r="O31" s="4">
        <v>119.68899999999999</v>
      </c>
      <c r="P31" s="4">
        <v>110.661</v>
      </c>
      <c r="Q31" s="4">
        <v>99.495999999999995</v>
      </c>
      <c r="R31" s="4">
        <v>90.93</v>
      </c>
      <c r="S31" s="4">
        <v>88.19</v>
      </c>
      <c r="T31" s="4">
        <v>82.102999999999994</v>
      </c>
      <c r="U31" s="4">
        <v>79.322000000000003</v>
      </c>
      <c r="V31" s="4">
        <v>76.828000000000003</v>
      </c>
      <c r="W31" s="4">
        <v>80.75</v>
      </c>
      <c r="X31" s="4">
        <v>87.778000000000006</v>
      </c>
      <c r="Y31" s="4">
        <v>94.355000000000004</v>
      </c>
      <c r="Z31" s="4">
        <v>98.453000000000003</v>
      </c>
      <c r="AA31" s="4">
        <v>108.89400000000001</v>
      </c>
      <c r="AB31" s="4">
        <v>120.75700000000001</v>
      </c>
      <c r="AC31" s="4">
        <v>132.965</v>
      </c>
      <c r="AD31" s="4">
        <v>142.29400000000001</v>
      </c>
      <c r="AE31" s="4">
        <v>144.40600000000001</v>
      </c>
      <c r="AF31" s="4">
        <v>151.97</v>
      </c>
      <c r="AG31" s="4">
        <v>143.01</v>
      </c>
      <c r="AH31" s="4">
        <v>130.24799999999999</v>
      </c>
      <c r="AI31" s="4">
        <v>139.001</v>
      </c>
      <c r="AJ31" s="4">
        <v>145.73699999999999</v>
      </c>
      <c r="AK31" s="4">
        <v>144.59399999999999</v>
      </c>
      <c r="AL31" s="4">
        <v>144.94800000000001</v>
      </c>
      <c r="AM31" s="4">
        <v>141.55099999999999</v>
      </c>
      <c r="AN31" s="4">
        <v>140.71</v>
      </c>
      <c r="AO31" s="4">
        <v>145.446</v>
      </c>
      <c r="AP31" s="4">
        <v>149.666</v>
      </c>
      <c r="AQ31" s="4">
        <v>153.143</v>
      </c>
      <c r="AR31" s="4">
        <v>173.251</v>
      </c>
      <c r="AS31" s="4">
        <v>176.21299999999999</v>
      </c>
      <c r="AT31" s="4">
        <v>186.86600000000001</v>
      </c>
      <c r="AU31" s="4">
        <v>188.07599999999999</v>
      </c>
    </row>
    <row r="32" spans="1:47" x14ac:dyDescent="0.35">
      <c r="A32" s="3" t="s">
        <v>97</v>
      </c>
      <c r="B32" s="3" t="s">
        <v>98</v>
      </c>
    </row>
    <row r="33" spans="1:47" x14ac:dyDescent="0.35">
      <c r="A33" s="3" t="s">
        <v>99</v>
      </c>
      <c r="B33" s="3" t="s">
        <v>100</v>
      </c>
      <c r="C33" s="4">
        <v>42.378999999999998</v>
      </c>
      <c r="D33" s="4">
        <v>48.555999999999997</v>
      </c>
      <c r="E33" s="4">
        <v>54.024999999999999</v>
      </c>
      <c r="F33" s="4">
        <v>57.994</v>
      </c>
      <c r="G33" s="4">
        <v>60.414999999999999</v>
      </c>
      <c r="H33" s="4">
        <v>63.878999999999998</v>
      </c>
      <c r="I33" s="4">
        <v>63.481000000000002</v>
      </c>
      <c r="J33" s="4">
        <v>61.031999999999996</v>
      </c>
      <c r="K33" s="4">
        <v>60.344999999999999</v>
      </c>
      <c r="L33" s="4">
        <v>55.081000000000003</v>
      </c>
      <c r="M33" s="4">
        <v>51.959000000000003</v>
      </c>
      <c r="N33" s="4">
        <v>55.956000000000003</v>
      </c>
      <c r="O33" s="4">
        <v>62.026000000000003</v>
      </c>
      <c r="P33" s="4">
        <v>56.283999999999999</v>
      </c>
      <c r="Q33" s="4">
        <v>50.122999999999998</v>
      </c>
      <c r="R33" s="4">
        <v>46.677999999999997</v>
      </c>
      <c r="S33" s="4">
        <v>45.347000000000001</v>
      </c>
      <c r="T33" s="4">
        <v>38.055</v>
      </c>
      <c r="U33" s="4">
        <v>37.143999999999998</v>
      </c>
      <c r="V33" s="4">
        <v>35.478000000000002</v>
      </c>
      <c r="W33" s="4">
        <v>41.036999999999999</v>
      </c>
      <c r="X33" s="4">
        <v>54.487000000000002</v>
      </c>
      <c r="Y33" s="4">
        <v>68.644999999999996</v>
      </c>
      <c r="Z33" s="4">
        <v>80.465000000000003</v>
      </c>
      <c r="AA33" s="4">
        <v>98.944999999999993</v>
      </c>
      <c r="AB33" s="4">
        <v>123.696</v>
      </c>
      <c r="AC33" s="4">
        <v>155.22399999999999</v>
      </c>
      <c r="AD33" s="4">
        <v>190.26400000000001</v>
      </c>
      <c r="AE33" s="4">
        <v>217.40700000000001</v>
      </c>
      <c r="AF33" s="4">
        <v>230.36799999999999</v>
      </c>
      <c r="AG33" s="4">
        <v>208.958</v>
      </c>
      <c r="AH33" s="4">
        <v>204.98500000000001</v>
      </c>
      <c r="AI33" s="4">
        <v>236.554</v>
      </c>
      <c r="AJ33" s="4">
        <v>248.577</v>
      </c>
      <c r="AK33" s="4">
        <v>243.298</v>
      </c>
      <c r="AL33" s="4">
        <v>235.27699999999999</v>
      </c>
      <c r="AM33" s="4">
        <v>232.76499999999999</v>
      </c>
      <c r="AN33" s="4">
        <v>235.792</v>
      </c>
      <c r="AO33" s="4">
        <v>253.05199999999999</v>
      </c>
      <c r="AP33" s="4">
        <v>274.01499999999999</v>
      </c>
      <c r="AQ33" s="4">
        <v>295.94900000000001</v>
      </c>
      <c r="AR33" s="4">
        <v>328.41</v>
      </c>
      <c r="AS33" s="4">
        <v>373.01600000000002</v>
      </c>
      <c r="AT33" s="4">
        <v>412.57900000000001</v>
      </c>
      <c r="AU33" s="4">
        <v>416.51799999999997</v>
      </c>
    </row>
    <row r="34" spans="1:47" x14ac:dyDescent="0.35">
      <c r="A34" s="3" t="s">
        <v>101</v>
      </c>
      <c r="B34" s="3" t="s">
        <v>102</v>
      </c>
    </row>
    <row r="35" spans="1:47" x14ac:dyDescent="0.35">
      <c r="A35" s="3" t="s">
        <v>103</v>
      </c>
      <c r="B35" s="3" t="s">
        <v>104</v>
      </c>
    </row>
    <row r="36" spans="1:47" x14ac:dyDescent="0.35">
      <c r="A36" s="3" t="s">
        <v>105</v>
      </c>
      <c r="B36" s="3" t="s">
        <v>106</v>
      </c>
    </row>
    <row r="37" spans="1:47" x14ac:dyDescent="0.35">
      <c r="A37" s="3" t="s">
        <v>107</v>
      </c>
      <c r="B37" s="3" t="s">
        <v>108</v>
      </c>
      <c r="C37" s="4">
        <v>13.065</v>
      </c>
      <c r="D37" s="4">
        <v>14.577999999999999</v>
      </c>
      <c r="E37" s="4">
        <v>16.158999999999999</v>
      </c>
      <c r="F37" s="4">
        <v>17.68</v>
      </c>
      <c r="G37" s="4">
        <v>19.056999999999999</v>
      </c>
      <c r="H37" s="4">
        <v>20.236999999999998</v>
      </c>
      <c r="I37" s="4">
        <v>21.116</v>
      </c>
      <c r="J37" s="4">
        <v>21.756</v>
      </c>
      <c r="K37" s="4">
        <v>22.213000000000001</v>
      </c>
      <c r="L37" s="4">
        <v>22.629000000000001</v>
      </c>
      <c r="M37" s="4">
        <v>23.577999999999999</v>
      </c>
      <c r="N37" s="4">
        <v>24.93</v>
      </c>
      <c r="O37" s="4">
        <v>25.468</v>
      </c>
      <c r="P37" s="4">
        <v>25.08</v>
      </c>
      <c r="Q37" s="4">
        <v>24.401</v>
      </c>
      <c r="R37" s="4">
        <v>23.884</v>
      </c>
      <c r="S37" s="4">
        <v>24.036999999999999</v>
      </c>
      <c r="T37" s="4">
        <v>24.494</v>
      </c>
      <c r="U37" s="4">
        <v>24.838000000000001</v>
      </c>
      <c r="V37" s="4">
        <v>25.189</v>
      </c>
      <c r="W37" s="4">
        <v>25.61</v>
      </c>
      <c r="X37" s="4">
        <v>26.123999999999999</v>
      </c>
      <c r="Y37" s="4">
        <v>26.698</v>
      </c>
      <c r="Z37" s="4">
        <v>27.305</v>
      </c>
      <c r="AA37" s="4">
        <v>28.619</v>
      </c>
      <c r="AB37" s="4">
        <v>29.396999999999998</v>
      </c>
      <c r="AC37" s="4">
        <v>31.01</v>
      </c>
      <c r="AD37" s="4">
        <v>30.437000000000001</v>
      </c>
      <c r="AE37" s="4">
        <v>20.521999999999998</v>
      </c>
      <c r="AF37" s="4">
        <v>20.533000000000001</v>
      </c>
      <c r="AG37" s="4">
        <v>19.533999999999999</v>
      </c>
      <c r="AH37" s="4">
        <v>18.588000000000001</v>
      </c>
      <c r="AI37" s="4">
        <v>17.692</v>
      </c>
      <c r="AJ37" s="4">
        <v>17.138999999999999</v>
      </c>
      <c r="AK37" s="4">
        <v>16.363</v>
      </c>
      <c r="AL37" s="4">
        <v>15.199</v>
      </c>
      <c r="AM37" s="4">
        <v>14.907</v>
      </c>
      <c r="AN37" s="4">
        <v>13.93</v>
      </c>
      <c r="AO37" s="4">
        <v>13.346</v>
      </c>
      <c r="AP37" s="4">
        <v>12.795</v>
      </c>
      <c r="AQ37" s="4">
        <v>12.085000000000001</v>
      </c>
      <c r="AR37" s="4">
        <v>11.695</v>
      </c>
      <c r="AS37" s="4">
        <v>11.266</v>
      </c>
      <c r="AT37" s="4">
        <v>11.045</v>
      </c>
      <c r="AU37" s="4">
        <v>10.754</v>
      </c>
    </row>
    <row r="38" spans="1:47" x14ac:dyDescent="0.35">
      <c r="B38" t="s">
        <v>46</v>
      </c>
    </row>
    <row r="39" spans="1:47" s="8" customFormat="1" x14ac:dyDescent="0.35">
      <c r="A39" s="6" t="s">
        <v>109</v>
      </c>
      <c r="B39" s="6" t="s">
        <v>110</v>
      </c>
      <c r="T39" s="7">
        <v>1745.529</v>
      </c>
      <c r="U39" s="7">
        <v>2051.6170000000002</v>
      </c>
      <c r="V39" s="7">
        <v>2204.9740000000002</v>
      </c>
      <c r="W39" s="7">
        <v>2342.625</v>
      </c>
      <c r="X39" s="7">
        <v>2633.5329999999999</v>
      </c>
      <c r="Y39" s="7">
        <v>2718.55</v>
      </c>
      <c r="Z39" s="7">
        <v>2656.4490000000001</v>
      </c>
      <c r="AA39" s="7">
        <v>2668.5889999999999</v>
      </c>
      <c r="AB39" s="7">
        <v>2849.7860000000001</v>
      </c>
      <c r="AC39" s="7">
        <v>3014.732</v>
      </c>
      <c r="AD39" s="7">
        <v>3247.328</v>
      </c>
      <c r="AE39" s="7">
        <v>3618.8780000000002</v>
      </c>
      <c r="AF39" s="7">
        <v>3812.5450000000001</v>
      </c>
      <c r="AG39" s="7">
        <v>3537.931</v>
      </c>
      <c r="AH39" s="7">
        <v>3818.3290000000002</v>
      </c>
      <c r="AI39" s="7">
        <v>4067.6419999999998</v>
      </c>
      <c r="AJ39" s="7">
        <v>4100.5190000000002</v>
      </c>
      <c r="AK39" s="7">
        <v>4253.4139999999998</v>
      </c>
      <c r="AL39" s="7">
        <v>4402.1030000000001</v>
      </c>
      <c r="AM39" s="7">
        <v>4557.7309999999998</v>
      </c>
      <c r="AN39" s="7">
        <v>4831.3100000000004</v>
      </c>
      <c r="AO39" s="7">
        <v>5100.6120000000001</v>
      </c>
      <c r="AP39" s="7">
        <v>5369.9219999999996</v>
      </c>
      <c r="AQ39" s="7">
        <v>5278.2849999999999</v>
      </c>
      <c r="AR39" s="7">
        <v>5805.5479999999998</v>
      </c>
      <c r="AS39" s="7">
        <v>6071.7240000000002</v>
      </c>
      <c r="AT39" s="7">
        <v>6486.1090000000004</v>
      </c>
      <c r="AU39" s="7">
        <v>6248.6019999999999</v>
      </c>
    </row>
    <row r="40" spans="1:47" x14ac:dyDescent="0.35">
      <c r="A40" s="3" t="s">
        <v>111</v>
      </c>
      <c r="B40" s="3" t="s">
        <v>112</v>
      </c>
    </row>
    <row r="41" spans="1:47" x14ac:dyDescent="0.35">
      <c r="A41" s="3" t="s">
        <v>113</v>
      </c>
      <c r="B41" s="3" t="s">
        <v>114</v>
      </c>
      <c r="T41" s="4">
        <v>672.38</v>
      </c>
      <c r="U41" s="4">
        <v>702.69899999999996</v>
      </c>
      <c r="V41" s="4">
        <v>744.42700000000002</v>
      </c>
      <c r="W41" s="4">
        <v>773.38199999999995</v>
      </c>
      <c r="X41" s="4">
        <v>804.93700000000001</v>
      </c>
      <c r="Y41" s="4">
        <v>795.83299999999997</v>
      </c>
      <c r="Z41" s="4">
        <v>812.91200000000003</v>
      </c>
      <c r="AA41" s="4">
        <v>861.09100000000001</v>
      </c>
      <c r="AB41" s="4">
        <v>896.37400000000002</v>
      </c>
      <c r="AC41" s="4">
        <v>929.48099999999999</v>
      </c>
      <c r="AD41" s="4">
        <v>964.08</v>
      </c>
      <c r="AE41" s="4">
        <v>983.64200000000005</v>
      </c>
      <c r="AF41" s="4">
        <v>1021.723</v>
      </c>
      <c r="AG41" s="4">
        <v>1064.7380000000001</v>
      </c>
      <c r="AH41" s="4">
        <v>1078.3530000000001</v>
      </c>
      <c r="AI41" s="4">
        <v>1109.049</v>
      </c>
      <c r="AJ41" s="4">
        <v>1171.8689999999999</v>
      </c>
      <c r="AK41" s="4">
        <v>1214.3240000000001</v>
      </c>
      <c r="AL41" s="4">
        <v>1242.098</v>
      </c>
      <c r="AM41" s="4">
        <v>1263.883</v>
      </c>
      <c r="AN41" s="4">
        <v>1304.6980000000001</v>
      </c>
      <c r="AO41" s="4">
        <v>1358.7619999999999</v>
      </c>
      <c r="AP41" s="4">
        <v>1421.6189999999999</v>
      </c>
      <c r="AQ41" s="4">
        <v>1492.6769999999999</v>
      </c>
      <c r="AR41" s="4">
        <v>1574.9549999999999</v>
      </c>
      <c r="AS41" s="4">
        <v>1729.739</v>
      </c>
      <c r="AT41" s="4">
        <v>1842.9110000000001</v>
      </c>
      <c r="AU41" s="4">
        <v>1930.8240000000001</v>
      </c>
    </row>
    <row r="42" spans="1:47" x14ac:dyDescent="0.35">
      <c r="A42" s="3" t="s">
        <v>115</v>
      </c>
      <c r="B42" s="3" t="s">
        <v>116</v>
      </c>
      <c r="T42" s="4">
        <v>109.735</v>
      </c>
      <c r="U42" s="4">
        <v>101.539</v>
      </c>
      <c r="V42" s="4">
        <v>90.227000000000004</v>
      </c>
      <c r="W42" s="4">
        <v>88.554000000000002</v>
      </c>
      <c r="X42" s="4">
        <v>74.662000000000006</v>
      </c>
      <c r="Y42" s="4">
        <v>90.275000000000006</v>
      </c>
      <c r="Z42" s="4">
        <v>95.429000000000002</v>
      </c>
      <c r="AA42" s="4">
        <v>83.397000000000006</v>
      </c>
      <c r="AB42" s="4">
        <v>71.822000000000003</v>
      </c>
      <c r="AC42" s="4">
        <v>69.506</v>
      </c>
      <c r="AD42" s="4">
        <v>69.5</v>
      </c>
      <c r="AE42" s="4">
        <v>64.754000000000005</v>
      </c>
      <c r="AF42" s="4">
        <v>68.492999999999995</v>
      </c>
      <c r="AG42" s="4">
        <v>72.224000000000004</v>
      </c>
      <c r="AH42" s="4">
        <v>84.206999999999994</v>
      </c>
      <c r="AI42" s="4">
        <v>77.37</v>
      </c>
      <c r="AJ42" s="4">
        <v>76.813000000000002</v>
      </c>
      <c r="AK42" s="4">
        <v>85.396000000000001</v>
      </c>
      <c r="AL42" s="4">
        <v>82.412999999999997</v>
      </c>
      <c r="AM42" s="4">
        <v>77.072999999999993</v>
      </c>
      <c r="AN42" s="4">
        <v>65.97</v>
      </c>
      <c r="AO42" s="4">
        <v>57.491999999999997</v>
      </c>
      <c r="AP42" s="4">
        <v>49.023000000000003</v>
      </c>
      <c r="AQ42" s="4">
        <v>39.587000000000003</v>
      </c>
      <c r="AR42" s="4">
        <v>39.347999999999999</v>
      </c>
      <c r="AS42" s="4">
        <v>35.088000000000001</v>
      </c>
      <c r="AT42" s="4">
        <v>33.479999999999997</v>
      </c>
      <c r="AU42" s="4">
        <v>33.548999999999999</v>
      </c>
    </row>
    <row r="43" spans="1:47" x14ac:dyDescent="0.35">
      <c r="A43" s="3" t="s">
        <v>117</v>
      </c>
      <c r="B43" s="3" t="s">
        <v>118</v>
      </c>
      <c r="T43" s="4">
        <v>26.606999999999999</v>
      </c>
      <c r="U43" s="4">
        <v>26.847999999999999</v>
      </c>
      <c r="V43" s="4">
        <v>34.027999999999999</v>
      </c>
      <c r="W43" s="4">
        <v>24.614000000000001</v>
      </c>
      <c r="X43" s="4">
        <v>19.259</v>
      </c>
      <c r="Y43" s="4">
        <v>20.827000000000002</v>
      </c>
      <c r="Z43" s="4">
        <v>20.510999999999999</v>
      </c>
      <c r="AA43" s="4">
        <v>18.96</v>
      </c>
      <c r="AB43" s="4">
        <v>21.294</v>
      </c>
      <c r="AC43" s="4">
        <v>19.574000000000002</v>
      </c>
      <c r="AD43" s="4">
        <v>20.187000000000001</v>
      </c>
      <c r="AE43" s="4">
        <v>23.344999999999999</v>
      </c>
      <c r="AF43" s="4">
        <v>22.928000000000001</v>
      </c>
      <c r="AG43" s="4">
        <v>32.182000000000002</v>
      </c>
      <c r="AH43" s="4">
        <v>25.893000000000001</v>
      </c>
      <c r="AI43" s="4">
        <v>26.552</v>
      </c>
      <c r="AJ43" s="4">
        <v>27.888999999999999</v>
      </c>
      <c r="AK43" s="4">
        <v>28.696000000000002</v>
      </c>
      <c r="AL43" s="4">
        <v>29.488</v>
      </c>
      <c r="AM43" s="4">
        <v>30.538</v>
      </c>
      <c r="AN43" s="4">
        <v>31.731999999999999</v>
      </c>
      <c r="AO43" s="4">
        <v>10.217000000000001</v>
      </c>
      <c r="AP43" s="4">
        <v>10.393000000000001</v>
      </c>
      <c r="AQ43" s="4">
        <v>10.539</v>
      </c>
      <c r="AR43" s="4">
        <v>10.584</v>
      </c>
      <c r="AS43" s="4">
        <v>10.898</v>
      </c>
      <c r="AT43" s="4">
        <v>10.782999999999999</v>
      </c>
      <c r="AU43" s="4">
        <v>10.863</v>
      </c>
    </row>
    <row r="44" spans="1:47" x14ac:dyDescent="0.35">
      <c r="A44" s="3" t="s">
        <v>119</v>
      </c>
      <c r="B44" s="3" t="s">
        <v>120</v>
      </c>
      <c r="T44" s="4">
        <v>487.685</v>
      </c>
      <c r="U44" s="4">
        <v>709.89700000000005</v>
      </c>
      <c r="V44" s="4">
        <v>742.17899999999997</v>
      </c>
      <c r="W44" s="4">
        <v>800.44899999999996</v>
      </c>
      <c r="X44" s="4">
        <v>985.77499999999998</v>
      </c>
      <c r="Y44" s="4">
        <v>993.25199999999995</v>
      </c>
      <c r="Z44" s="4">
        <v>859.41300000000001</v>
      </c>
      <c r="AA44" s="4">
        <v>784.53800000000001</v>
      </c>
      <c r="AB44" s="4">
        <v>864.27499999999998</v>
      </c>
      <c r="AC44" s="4">
        <v>926.726</v>
      </c>
      <c r="AD44" s="4">
        <v>1009.831</v>
      </c>
      <c r="AE44" s="4">
        <v>1209.164</v>
      </c>
      <c r="AF44" s="4">
        <v>1251.732</v>
      </c>
      <c r="AG44" s="4">
        <v>913.11900000000003</v>
      </c>
      <c r="AH44" s="4">
        <v>1000.5359999999999</v>
      </c>
      <c r="AI44" s="4">
        <v>1066.723</v>
      </c>
      <c r="AJ44" s="4">
        <v>1010.437</v>
      </c>
      <c r="AK44" s="4">
        <v>1125.0309999999999</v>
      </c>
      <c r="AL44" s="4">
        <v>1178.2170000000001</v>
      </c>
      <c r="AM44" s="4">
        <v>1215.856</v>
      </c>
      <c r="AN44" s="4">
        <v>1380.9349999999999</v>
      </c>
      <c r="AO44" s="4">
        <v>1392.7280000000001</v>
      </c>
      <c r="AP44" s="4">
        <v>1525.5740000000001</v>
      </c>
      <c r="AQ44" s="4">
        <v>1417.796</v>
      </c>
      <c r="AR44" s="4">
        <v>1640.1079999999999</v>
      </c>
      <c r="AS44" s="4">
        <v>1663.498</v>
      </c>
      <c r="AT44" s="4">
        <v>1888.9069999999999</v>
      </c>
      <c r="AU44" s="4">
        <v>1802.3430000000001</v>
      </c>
    </row>
    <row r="45" spans="1:47" x14ac:dyDescent="0.35">
      <c r="A45" s="3" t="s">
        <v>121</v>
      </c>
      <c r="B45" s="3" t="s">
        <v>122</v>
      </c>
      <c r="T45" s="4">
        <v>94.591999999999999</v>
      </c>
      <c r="U45" s="4">
        <v>112.00700000000001</v>
      </c>
      <c r="V45" s="4">
        <v>118.712</v>
      </c>
      <c r="W45" s="4">
        <v>149.18600000000001</v>
      </c>
      <c r="X45" s="4">
        <v>184.78200000000001</v>
      </c>
      <c r="Y45" s="4">
        <v>204.286</v>
      </c>
      <c r="Z45" s="4">
        <v>160.49600000000001</v>
      </c>
      <c r="AA45" s="4">
        <v>112.82899999999999</v>
      </c>
      <c r="AB45" s="4">
        <v>132.399</v>
      </c>
      <c r="AC45" s="4">
        <v>139.15199999999999</v>
      </c>
      <c r="AD45" s="4">
        <v>183.98400000000001</v>
      </c>
      <c r="AE45" s="4">
        <v>213.113</v>
      </c>
      <c r="AF45" s="4">
        <v>204.86099999999999</v>
      </c>
      <c r="AG45" s="4">
        <v>109.595</v>
      </c>
      <c r="AH45" s="4">
        <v>141.94499999999999</v>
      </c>
      <c r="AI45" s="4">
        <v>160.05099999999999</v>
      </c>
      <c r="AJ45" s="4">
        <v>132.69200000000001</v>
      </c>
      <c r="AK45" s="4">
        <v>149.68899999999999</v>
      </c>
      <c r="AL45" s="4">
        <v>174.49199999999999</v>
      </c>
      <c r="AM45" s="4">
        <v>188.44300000000001</v>
      </c>
      <c r="AN45" s="4">
        <v>240.661</v>
      </c>
      <c r="AO45" s="4">
        <v>249.32499999999999</v>
      </c>
      <c r="AP45" s="4">
        <v>281.05700000000002</v>
      </c>
      <c r="AQ45" s="4">
        <v>251.65600000000001</v>
      </c>
      <c r="AR45" s="4">
        <v>303.99799999999999</v>
      </c>
      <c r="AS45" s="4">
        <v>307.58199999999999</v>
      </c>
      <c r="AT45" s="4">
        <v>358.87599999999998</v>
      </c>
      <c r="AU45" s="4">
        <v>324.49400000000003</v>
      </c>
    </row>
    <row r="46" spans="1:47" x14ac:dyDescent="0.35">
      <c r="A46" s="3" t="s">
        <v>123</v>
      </c>
      <c r="B46" s="3" t="s">
        <v>124</v>
      </c>
      <c r="T46" s="4">
        <v>378.76299999999998</v>
      </c>
      <c r="U46" s="4">
        <v>442.279</v>
      </c>
      <c r="V46" s="4">
        <v>517.24599999999998</v>
      </c>
      <c r="W46" s="4">
        <v>574.40300000000002</v>
      </c>
      <c r="X46" s="4">
        <v>650.14</v>
      </c>
      <c r="Y46" s="4">
        <v>711.37099999999998</v>
      </c>
      <c r="Z46" s="4">
        <v>756.78300000000002</v>
      </c>
      <c r="AA46" s="4">
        <v>790.36900000000003</v>
      </c>
      <c r="AB46" s="4">
        <v>856.29100000000005</v>
      </c>
      <c r="AC46" s="4">
        <v>945.31399999999996</v>
      </c>
      <c r="AD46" s="4">
        <v>1048.134</v>
      </c>
      <c r="AE46" s="4">
        <v>1195.6320000000001</v>
      </c>
      <c r="AF46" s="4">
        <v>1289.902</v>
      </c>
      <c r="AG46" s="4">
        <v>1291.4880000000001</v>
      </c>
      <c r="AH46" s="4">
        <v>1397.5909999999999</v>
      </c>
      <c r="AI46" s="4">
        <v>1499.5609999999999</v>
      </c>
      <c r="AJ46" s="4">
        <v>1520.896</v>
      </c>
      <c r="AK46" s="4">
        <v>1571.4190000000001</v>
      </c>
      <c r="AL46" s="4">
        <v>1635.7270000000001</v>
      </c>
      <c r="AM46" s="4">
        <v>1711.896</v>
      </c>
      <c r="AN46" s="4">
        <v>1775.9870000000001</v>
      </c>
      <c r="AO46" s="4">
        <v>1993.8330000000001</v>
      </c>
      <c r="AP46" s="4">
        <v>2026.81</v>
      </c>
      <c r="AQ46" s="4">
        <v>2003.537</v>
      </c>
      <c r="AR46" s="4">
        <v>2177.3150000000001</v>
      </c>
      <c r="AS46" s="4">
        <v>2236.1979999999999</v>
      </c>
      <c r="AT46" s="4">
        <v>2270.3009999999999</v>
      </c>
      <c r="AU46" s="4">
        <v>2000.356</v>
      </c>
    </row>
    <row r="47" spans="1:47" x14ac:dyDescent="0.35">
      <c r="A47" s="3" t="s">
        <v>125</v>
      </c>
      <c r="B47" s="3" t="s">
        <v>126</v>
      </c>
    </row>
    <row r="48" spans="1:47" x14ac:dyDescent="0.35">
      <c r="A48" s="3" t="s">
        <v>127</v>
      </c>
      <c r="B48" s="3" t="s">
        <v>128</v>
      </c>
      <c r="T48" s="4">
        <v>70.358999999999995</v>
      </c>
      <c r="U48" s="4">
        <v>68.355000000000004</v>
      </c>
      <c r="V48" s="4">
        <v>76.867000000000004</v>
      </c>
      <c r="W48" s="4">
        <v>81.222999999999999</v>
      </c>
      <c r="X48" s="4">
        <v>98.76</v>
      </c>
      <c r="Y48" s="4">
        <v>106.992</v>
      </c>
      <c r="Z48" s="4">
        <v>111.401</v>
      </c>
      <c r="AA48" s="4">
        <v>130.23400000000001</v>
      </c>
      <c r="AB48" s="4">
        <v>139.72999999999999</v>
      </c>
      <c r="AC48" s="4">
        <v>124.131</v>
      </c>
      <c r="AD48" s="4">
        <v>135.596</v>
      </c>
      <c r="AE48" s="4">
        <v>142.34100000000001</v>
      </c>
      <c r="AF48" s="4">
        <v>157.767</v>
      </c>
      <c r="AG48" s="4">
        <v>164.18</v>
      </c>
      <c r="AH48" s="4">
        <v>231.749</v>
      </c>
      <c r="AI48" s="4">
        <v>288.387</v>
      </c>
      <c r="AJ48" s="4">
        <v>292.61500000000001</v>
      </c>
      <c r="AK48" s="4">
        <v>228.548</v>
      </c>
      <c r="AL48" s="4">
        <v>234.16</v>
      </c>
      <c r="AM48" s="4">
        <v>258.48500000000001</v>
      </c>
      <c r="AN48" s="4">
        <v>271.988</v>
      </c>
      <c r="AO48" s="4">
        <v>287.58</v>
      </c>
      <c r="AP48" s="4">
        <v>336.50299999999999</v>
      </c>
      <c r="AQ48" s="4">
        <v>314.14999999999998</v>
      </c>
      <c r="AR48" s="4">
        <v>363.238</v>
      </c>
      <c r="AS48" s="4">
        <v>396.303</v>
      </c>
      <c r="AT48" s="4">
        <v>439.72899999999998</v>
      </c>
      <c r="AU48" s="4">
        <v>470.666</v>
      </c>
    </row>
    <row r="49" spans="1:47" x14ac:dyDescent="0.35">
      <c r="B49" t="s">
        <v>46</v>
      </c>
    </row>
    <row r="50" spans="1:47" x14ac:dyDescent="0.35">
      <c r="A50" s="3" t="s">
        <v>129</v>
      </c>
      <c r="B50" s="3" t="s">
        <v>130</v>
      </c>
      <c r="T50" s="4">
        <v>3918.6390000000001</v>
      </c>
      <c r="U50" s="4">
        <v>4268.4660000000003</v>
      </c>
      <c r="V50" s="4">
        <v>4455.0649999999996</v>
      </c>
      <c r="W50" s="4">
        <v>4718.3850000000002</v>
      </c>
      <c r="X50" s="4">
        <v>5261.7430000000004</v>
      </c>
      <c r="Y50" s="4">
        <v>5620.473</v>
      </c>
      <c r="Z50" s="4">
        <v>5845.7929999999997</v>
      </c>
      <c r="AA50" s="4">
        <v>6261.4110000000001</v>
      </c>
      <c r="AB50" s="4">
        <v>6981.3590000000004</v>
      </c>
      <c r="AC50" s="4">
        <v>7869.1</v>
      </c>
      <c r="AD50" s="4">
        <v>8897.3289999999997</v>
      </c>
      <c r="AE50" s="4">
        <v>9874.6059999999998</v>
      </c>
      <c r="AF50" s="4">
        <v>10526.775</v>
      </c>
      <c r="AG50" s="4">
        <v>9979.1239999999998</v>
      </c>
      <c r="AH50" s="4">
        <v>10236.023999999999</v>
      </c>
      <c r="AI50" s="4">
        <v>11043.352000000001</v>
      </c>
      <c r="AJ50" s="4">
        <v>11362.124</v>
      </c>
      <c r="AK50" s="4">
        <v>11459.378000000001</v>
      </c>
      <c r="AL50" s="4">
        <v>11587.239</v>
      </c>
      <c r="AM50" s="4">
        <v>11667.977999999999</v>
      </c>
      <c r="AN50" s="4">
        <v>12004.425999999999</v>
      </c>
      <c r="AO50" s="4">
        <v>12495.645</v>
      </c>
      <c r="AP50" s="4">
        <v>13104.127</v>
      </c>
      <c r="AQ50" s="4">
        <v>13355.147999999999</v>
      </c>
      <c r="AR50" s="4">
        <v>14329.231</v>
      </c>
      <c r="AS50" s="4">
        <v>15191.652</v>
      </c>
      <c r="AT50" s="4">
        <v>16447.705000000002</v>
      </c>
      <c r="AU50" s="4">
        <v>16589.768</v>
      </c>
    </row>
    <row r="51" spans="1:47" x14ac:dyDescent="0.35">
      <c r="B51" t="s">
        <v>46</v>
      </c>
    </row>
    <row r="52" spans="1:47" x14ac:dyDescent="0.35">
      <c r="B52" t="s">
        <v>46</v>
      </c>
    </row>
    <row r="53" spans="1:47" x14ac:dyDescent="0.35">
      <c r="A53" s="3" t="s">
        <v>109</v>
      </c>
      <c r="B53" s="3" t="s">
        <v>131</v>
      </c>
      <c r="T53" s="4">
        <v>498.54700000000003</v>
      </c>
      <c r="U53" s="4">
        <v>532.63599999999997</v>
      </c>
      <c r="V53" s="4">
        <v>574.46100000000001</v>
      </c>
      <c r="W53" s="4">
        <v>595.62099999999998</v>
      </c>
      <c r="X53" s="4">
        <v>633.00900000000001</v>
      </c>
      <c r="Y53" s="4">
        <v>658.43</v>
      </c>
      <c r="Z53" s="4">
        <v>712.93299999999999</v>
      </c>
      <c r="AA53" s="4">
        <v>765.51599999999996</v>
      </c>
      <c r="AB53" s="4">
        <v>823.31500000000005</v>
      </c>
      <c r="AC53" s="4">
        <v>875.33699999999999</v>
      </c>
      <c r="AD53" s="4">
        <v>957.91800000000001</v>
      </c>
      <c r="AE53" s="4">
        <v>1060.249</v>
      </c>
      <c r="AF53" s="4">
        <v>1159.8510000000001</v>
      </c>
      <c r="AG53" s="4">
        <v>1216.299</v>
      </c>
      <c r="AH53" s="4">
        <v>1297.6030000000001</v>
      </c>
      <c r="AI53" s="4">
        <v>1375.943</v>
      </c>
      <c r="AJ53" s="4">
        <v>1408.8009999999999</v>
      </c>
      <c r="AK53" s="4">
        <v>1357.0039999999999</v>
      </c>
      <c r="AL53" s="4">
        <v>1376.35</v>
      </c>
      <c r="AM53" s="4">
        <v>1405.7159999999999</v>
      </c>
      <c r="AN53" s="4">
        <v>1477.742</v>
      </c>
      <c r="AO53" s="4">
        <v>1510.5709999999999</v>
      </c>
      <c r="AP53" s="4">
        <v>1600.787</v>
      </c>
      <c r="AQ53" s="4">
        <v>1647.403</v>
      </c>
      <c r="AR53" s="4">
        <v>1725.1369999999999</v>
      </c>
      <c r="AS53" s="4">
        <v>1791.164</v>
      </c>
      <c r="AT53" s="4">
        <v>1877.5409999999999</v>
      </c>
      <c r="AU53" s="4">
        <v>1973.5409999999999</v>
      </c>
    </row>
    <row r="54" spans="1:47" x14ac:dyDescent="0.35">
      <c r="A54" s="3" t="s">
        <v>111</v>
      </c>
      <c r="B54" s="3" t="s">
        <v>112</v>
      </c>
    </row>
    <row r="55" spans="1:47" x14ac:dyDescent="0.35">
      <c r="A55" s="3" t="s">
        <v>113</v>
      </c>
      <c r="B55" s="3" t="s">
        <v>114</v>
      </c>
    </row>
    <row r="56" spans="1:47" x14ac:dyDescent="0.35">
      <c r="A56" s="3" t="s">
        <v>115</v>
      </c>
      <c r="B56" s="3" t="s">
        <v>116</v>
      </c>
    </row>
    <row r="57" spans="1:47" x14ac:dyDescent="0.35">
      <c r="A57" s="3" t="s">
        <v>117</v>
      </c>
      <c r="B57" s="3" t="s">
        <v>118</v>
      </c>
      <c r="T57" s="4">
        <v>402.42200000000003</v>
      </c>
      <c r="U57" s="4">
        <v>415.22199999999998</v>
      </c>
      <c r="V57" s="4">
        <v>431.25</v>
      </c>
      <c r="W57" s="4">
        <v>439.50799999999998</v>
      </c>
      <c r="X57" s="4">
        <v>468.32600000000002</v>
      </c>
      <c r="Y57" s="4">
        <v>497.49700000000001</v>
      </c>
      <c r="Z57" s="4">
        <v>523.64300000000003</v>
      </c>
      <c r="AA57" s="4">
        <v>555.202</v>
      </c>
      <c r="AB57" s="4">
        <v>594.83100000000002</v>
      </c>
      <c r="AC57" s="4">
        <v>653.26300000000003</v>
      </c>
      <c r="AD57" s="4">
        <v>726.04</v>
      </c>
      <c r="AE57" s="4">
        <v>806.20600000000002</v>
      </c>
      <c r="AF57" s="4">
        <v>892.72199999999998</v>
      </c>
      <c r="AG57" s="4">
        <v>955.41</v>
      </c>
      <c r="AH57" s="4">
        <v>1003.378</v>
      </c>
      <c r="AI57" s="4">
        <v>1056.5730000000001</v>
      </c>
      <c r="AJ57" s="4">
        <v>1110.04</v>
      </c>
      <c r="AK57" s="4">
        <v>1133.886</v>
      </c>
      <c r="AL57" s="4">
        <v>1157.5329999999999</v>
      </c>
      <c r="AM57" s="4">
        <v>1177.7470000000001</v>
      </c>
      <c r="AN57" s="4">
        <v>1213.8710000000001</v>
      </c>
      <c r="AO57" s="4">
        <v>1255.713</v>
      </c>
      <c r="AP57" s="4">
        <v>1322.8</v>
      </c>
      <c r="AQ57" s="4">
        <v>1408.625</v>
      </c>
      <c r="AR57" s="4">
        <v>1496.6089999999999</v>
      </c>
      <c r="AS57" s="4">
        <v>1559.5139999999999</v>
      </c>
      <c r="AT57" s="4">
        <v>1645.3009999999999</v>
      </c>
      <c r="AU57" s="4">
        <v>1727.5940000000001</v>
      </c>
    </row>
    <row r="58" spans="1:47" x14ac:dyDescent="0.35">
      <c r="A58" s="3" t="s">
        <v>119</v>
      </c>
      <c r="B58" s="3" t="s">
        <v>120</v>
      </c>
    </row>
    <row r="59" spans="1:47" x14ac:dyDescent="0.35">
      <c r="A59" s="3" t="s">
        <v>121</v>
      </c>
      <c r="B59" s="3" t="s">
        <v>122</v>
      </c>
    </row>
    <row r="60" spans="1:47" x14ac:dyDescent="0.35">
      <c r="A60" s="3" t="s">
        <v>123</v>
      </c>
      <c r="B60" s="3" t="s">
        <v>124</v>
      </c>
    </row>
    <row r="61" spans="1:47" x14ac:dyDescent="0.35">
      <c r="A61" s="3" t="s">
        <v>125</v>
      </c>
      <c r="B61" s="3" t="s">
        <v>126</v>
      </c>
    </row>
    <row r="62" spans="1:47" x14ac:dyDescent="0.35">
      <c r="A62" s="3" t="s">
        <v>127</v>
      </c>
      <c r="B62" s="3" t="s">
        <v>128</v>
      </c>
      <c r="T62" s="4">
        <v>96.125</v>
      </c>
      <c r="U62" s="4">
        <v>117.414</v>
      </c>
      <c r="V62" s="4">
        <v>143.21100000000001</v>
      </c>
      <c r="W62" s="4">
        <v>156.113</v>
      </c>
      <c r="X62" s="4">
        <v>164.68299999999999</v>
      </c>
      <c r="Y62" s="4">
        <v>160.93299999999999</v>
      </c>
      <c r="Z62" s="4">
        <v>189.29</v>
      </c>
      <c r="AA62" s="4">
        <v>210.31399999999999</v>
      </c>
      <c r="AB62" s="4">
        <v>228.48400000000001</v>
      </c>
      <c r="AC62" s="4">
        <v>222.07400000000001</v>
      </c>
      <c r="AD62" s="4">
        <v>231.87799999999999</v>
      </c>
      <c r="AE62" s="4">
        <v>254.04300000000001</v>
      </c>
      <c r="AF62" s="4">
        <v>267.12900000000002</v>
      </c>
      <c r="AG62" s="4">
        <v>260.88900000000001</v>
      </c>
      <c r="AH62" s="4">
        <v>294.22500000000002</v>
      </c>
      <c r="AI62" s="4">
        <v>319.37</v>
      </c>
      <c r="AJ62" s="4">
        <v>298.76100000000002</v>
      </c>
      <c r="AK62" s="4">
        <v>223.11799999999999</v>
      </c>
      <c r="AL62" s="4">
        <v>218.81700000000001</v>
      </c>
      <c r="AM62" s="4">
        <v>227.96899999999999</v>
      </c>
      <c r="AN62" s="4">
        <v>263.87099999999998</v>
      </c>
      <c r="AO62" s="4">
        <v>254.858</v>
      </c>
      <c r="AP62" s="4">
        <v>277.98700000000002</v>
      </c>
      <c r="AQ62" s="4">
        <v>238.77799999999999</v>
      </c>
      <c r="AR62" s="4">
        <v>228.52799999999999</v>
      </c>
      <c r="AS62" s="4">
        <v>231.649</v>
      </c>
      <c r="AT62" s="4">
        <v>232.24</v>
      </c>
      <c r="AU62" s="4">
        <v>245.947</v>
      </c>
    </row>
    <row r="63" spans="1:47" x14ac:dyDescent="0.35">
      <c r="B63" t="s">
        <v>46</v>
      </c>
    </row>
    <row r="64" spans="1:47" x14ac:dyDescent="0.35">
      <c r="A64" s="3" t="s">
        <v>132</v>
      </c>
      <c r="B64" s="3" t="s">
        <v>133</v>
      </c>
      <c r="T64" s="4">
        <v>3420.0920000000001</v>
      </c>
      <c r="U64" s="4">
        <v>3735.83</v>
      </c>
      <c r="V64" s="4">
        <v>3880.6039999999998</v>
      </c>
      <c r="W64" s="4">
        <v>4122.7640000000001</v>
      </c>
      <c r="X64" s="4">
        <v>4628.7340000000004</v>
      </c>
      <c r="Y64" s="4">
        <v>4962.0429999999997</v>
      </c>
      <c r="Z64" s="4">
        <v>5132.8599999999997</v>
      </c>
      <c r="AA64" s="4">
        <v>5495.8950000000004</v>
      </c>
      <c r="AB64" s="4">
        <v>6158.0439999999999</v>
      </c>
      <c r="AC64" s="4">
        <v>6993.7629999999999</v>
      </c>
      <c r="AD64" s="4">
        <v>7939.4110000000001</v>
      </c>
      <c r="AE64" s="4">
        <v>8814.357</v>
      </c>
      <c r="AF64" s="4">
        <v>9366.9240000000009</v>
      </c>
      <c r="AG64" s="4">
        <v>8762.8250000000007</v>
      </c>
      <c r="AH64" s="4">
        <v>8938.4210000000003</v>
      </c>
      <c r="AI64" s="4">
        <v>9667.4089999999997</v>
      </c>
      <c r="AJ64" s="4">
        <v>9953.3230000000003</v>
      </c>
      <c r="AK64" s="4">
        <v>10102.374</v>
      </c>
      <c r="AL64" s="4">
        <v>10210.888999999999</v>
      </c>
      <c r="AM64" s="4">
        <v>10262.262000000001</v>
      </c>
      <c r="AN64" s="4">
        <v>10526.683999999999</v>
      </c>
      <c r="AO64" s="4">
        <v>10985.074000000001</v>
      </c>
      <c r="AP64" s="4">
        <v>11503.341</v>
      </c>
      <c r="AQ64" s="4">
        <v>11707.745000000001</v>
      </c>
      <c r="AR64" s="4">
        <v>12604.093000000001</v>
      </c>
      <c r="AS64" s="4">
        <v>13400.489</v>
      </c>
      <c r="AT64" s="4">
        <v>14570.164000000001</v>
      </c>
      <c r="AU64" s="4">
        <v>14616.227000000001</v>
      </c>
    </row>
    <row r="66" spans="1:1" x14ac:dyDescent="0.35">
      <c r="A66" s="5" t="s">
        <v>135</v>
      </c>
    </row>
  </sheetData>
  <hyperlinks>
    <hyperlink ref="A6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9F17-8F7C-4485-BFE0-43CA09340A17}">
  <dimension ref="A1:AU10"/>
  <sheetViews>
    <sheetView zoomScale="52" workbookViewId="0">
      <selection activeCell="A5" sqref="A5:XFD5"/>
    </sheetView>
  </sheetViews>
  <sheetFormatPr baseColWidth="10" defaultColWidth="8.7265625" defaultRowHeight="14.5" x14ac:dyDescent="0.35"/>
  <cols>
    <col min="1" max="1" width="33.6328125" bestFit="1" customWidth="1"/>
    <col min="2" max="2" width="70.08984375" bestFit="1" customWidth="1"/>
    <col min="3" max="47" width="13" customWidth="1"/>
  </cols>
  <sheetData>
    <row r="1" spans="1:47" x14ac:dyDescent="0.35">
      <c r="A1" s="1" t="s">
        <v>134</v>
      </c>
    </row>
    <row r="2" spans="1:47" x14ac:dyDescent="0.35">
      <c r="A2" s="1" t="s">
        <v>46</v>
      </c>
    </row>
    <row r="3" spans="1:47" x14ac:dyDescent="0.35">
      <c r="A3" s="2" t="s">
        <v>0</v>
      </c>
    </row>
    <row r="5" spans="1:47" ht="12.5" customHeight="1" x14ac:dyDescent="0.35"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  <c r="W5" s="3" t="s">
        <v>21</v>
      </c>
      <c r="X5" s="3" t="s">
        <v>22</v>
      </c>
      <c r="Y5" s="3" t="s">
        <v>23</v>
      </c>
      <c r="Z5" s="3" t="s">
        <v>24</v>
      </c>
      <c r="AA5" s="3" t="s">
        <v>25</v>
      </c>
      <c r="AB5" s="3" t="s">
        <v>26</v>
      </c>
      <c r="AC5" s="3" t="s">
        <v>27</v>
      </c>
      <c r="AD5" s="3" t="s">
        <v>28</v>
      </c>
      <c r="AE5" s="3" t="s">
        <v>29</v>
      </c>
      <c r="AF5" s="3" t="s">
        <v>30</v>
      </c>
      <c r="AG5" s="3" t="s">
        <v>31</v>
      </c>
      <c r="AH5" s="3" t="s">
        <v>32</v>
      </c>
      <c r="AI5" s="3" t="s">
        <v>33</v>
      </c>
      <c r="AJ5" s="3" t="s">
        <v>34</v>
      </c>
      <c r="AK5" s="3" t="s">
        <v>35</v>
      </c>
      <c r="AL5" s="3" t="s">
        <v>36</v>
      </c>
      <c r="AM5" s="3" t="s">
        <v>37</v>
      </c>
      <c r="AN5" s="3" t="s">
        <v>38</v>
      </c>
      <c r="AO5" s="3" t="s">
        <v>39</v>
      </c>
      <c r="AP5" s="3" t="s">
        <v>40</v>
      </c>
      <c r="AQ5" s="3" t="s">
        <v>41</v>
      </c>
      <c r="AR5" s="3" t="s">
        <v>42</v>
      </c>
      <c r="AS5" s="3" t="s">
        <v>43</v>
      </c>
      <c r="AT5" s="3" t="s">
        <v>44</v>
      </c>
      <c r="AU5" s="3" t="s">
        <v>45</v>
      </c>
    </row>
    <row r="6" spans="1:47" x14ac:dyDescent="0.35">
      <c r="A6" s="3" t="s">
        <v>55</v>
      </c>
      <c r="B6" s="3" t="s">
        <v>56</v>
      </c>
      <c r="C6" s="4">
        <v>386.19499999999999</v>
      </c>
      <c r="D6" s="4">
        <v>456.88799999999998</v>
      </c>
      <c r="E6" s="4">
        <v>536.14099999999996</v>
      </c>
      <c r="F6" s="4">
        <v>621.04600000000005</v>
      </c>
      <c r="G6" s="4">
        <v>708.06899999999996</v>
      </c>
      <c r="H6" s="4">
        <v>784.34699999999998</v>
      </c>
      <c r="I6" s="4">
        <v>850.60299999999995</v>
      </c>
      <c r="J6" s="4">
        <v>906.21500000000003</v>
      </c>
      <c r="K6" s="4">
        <v>963.71100000000001</v>
      </c>
      <c r="L6" s="4">
        <v>1026.2460000000001</v>
      </c>
      <c r="M6" s="4">
        <v>1088.2539999999999</v>
      </c>
      <c r="N6" s="4">
        <v>1154.7570000000001</v>
      </c>
      <c r="O6" s="4">
        <v>1234.0920000000001</v>
      </c>
      <c r="P6" s="4">
        <v>1300.806</v>
      </c>
      <c r="Q6" s="4">
        <v>1347.298</v>
      </c>
      <c r="R6" s="4">
        <v>1386.761</v>
      </c>
      <c r="S6" s="4">
        <v>1425.1379999999999</v>
      </c>
      <c r="T6" s="4">
        <v>1475.174</v>
      </c>
      <c r="U6" s="4">
        <v>1533.95</v>
      </c>
      <c r="V6" s="4">
        <v>1587.556</v>
      </c>
      <c r="W6" s="4">
        <v>1631.7449999999999</v>
      </c>
      <c r="X6" s="4">
        <v>1678.3710000000001</v>
      </c>
      <c r="Y6" s="4">
        <v>1753.2439999999999</v>
      </c>
      <c r="Z6" s="4">
        <v>1850.1869999999999</v>
      </c>
      <c r="AA6" s="4">
        <v>1949.0250000000001</v>
      </c>
      <c r="AB6" s="4">
        <v>2075.9560000000001</v>
      </c>
      <c r="AC6" s="4">
        <v>2220.5709999999999</v>
      </c>
      <c r="AD6" s="4">
        <v>2382.8589999999999</v>
      </c>
      <c r="AE6" s="4">
        <v>2563.5709999999999</v>
      </c>
      <c r="AF6" s="4">
        <v>2762.8649999999998</v>
      </c>
      <c r="AG6" s="4">
        <v>2901.752</v>
      </c>
      <c r="AH6" s="4">
        <v>2956.2759999999998</v>
      </c>
      <c r="AI6" s="4">
        <v>3073.6550000000002</v>
      </c>
      <c r="AJ6" s="4">
        <v>3210.482</v>
      </c>
      <c r="AK6" s="4">
        <v>3296.2530000000002</v>
      </c>
      <c r="AL6" s="4">
        <v>3378.029</v>
      </c>
      <c r="AM6" s="4">
        <v>3452.1509999999998</v>
      </c>
      <c r="AN6" s="4">
        <v>3500.681</v>
      </c>
      <c r="AO6" s="4">
        <v>3585.6170000000002</v>
      </c>
      <c r="AP6" s="4">
        <v>3700.3449999999998</v>
      </c>
      <c r="AQ6" s="4">
        <v>3821.1590000000001</v>
      </c>
      <c r="AR6" s="4">
        <v>3945.88</v>
      </c>
      <c r="AS6" s="4">
        <v>4110.076</v>
      </c>
      <c r="AT6" s="4">
        <v>4462.7179999999998</v>
      </c>
      <c r="AU6" s="4">
        <v>4737.3850000000002</v>
      </c>
    </row>
    <row r="7" spans="1:47" x14ac:dyDescent="0.35">
      <c r="A7" s="3" t="s">
        <v>109</v>
      </c>
      <c r="B7" s="3" t="s">
        <v>110</v>
      </c>
      <c r="T7" s="4">
        <v>1745.529</v>
      </c>
      <c r="U7" s="4">
        <v>2051.6170000000002</v>
      </c>
      <c r="V7" s="4">
        <v>2204.9740000000002</v>
      </c>
      <c r="W7" s="4">
        <v>2342.625</v>
      </c>
      <c r="X7" s="4">
        <v>2633.5329999999999</v>
      </c>
      <c r="Y7" s="4">
        <v>2718.55</v>
      </c>
      <c r="Z7" s="4">
        <v>2656.4490000000001</v>
      </c>
      <c r="AA7" s="4">
        <v>2668.5889999999999</v>
      </c>
      <c r="AB7" s="4">
        <v>2849.7860000000001</v>
      </c>
      <c r="AC7" s="4">
        <v>3014.732</v>
      </c>
      <c r="AD7" s="4">
        <v>3247.328</v>
      </c>
      <c r="AE7" s="4">
        <v>3618.8780000000002</v>
      </c>
      <c r="AF7" s="4">
        <v>3812.5450000000001</v>
      </c>
      <c r="AG7" s="4">
        <v>3537.931</v>
      </c>
      <c r="AH7" s="4">
        <v>3818.3290000000002</v>
      </c>
      <c r="AI7" s="4">
        <v>4067.6419999999998</v>
      </c>
      <c r="AJ7" s="4">
        <v>4100.5190000000002</v>
      </c>
      <c r="AK7" s="4">
        <v>4253.4139999999998</v>
      </c>
      <c r="AL7" s="4">
        <v>4402.1030000000001</v>
      </c>
      <c r="AM7" s="4">
        <v>4557.7309999999998</v>
      </c>
      <c r="AN7" s="4">
        <v>4831.3100000000004</v>
      </c>
      <c r="AO7" s="4">
        <v>5100.6120000000001</v>
      </c>
      <c r="AP7" s="4">
        <v>5369.9219999999996</v>
      </c>
      <c r="AQ7" s="4">
        <v>5278.2849999999999</v>
      </c>
      <c r="AR7" s="4">
        <v>5805.5479999999998</v>
      </c>
      <c r="AS7" s="4">
        <v>6071.7240000000002</v>
      </c>
      <c r="AT7" s="4">
        <v>6486.1090000000004</v>
      </c>
      <c r="AU7" s="4">
        <v>6248.6019999999999</v>
      </c>
    </row>
    <row r="8" spans="1:47" x14ac:dyDescent="0.35">
      <c r="A8" s="3" t="s">
        <v>109</v>
      </c>
      <c r="B8" s="3" t="s">
        <v>131</v>
      </c>
      <c r="T8" s="4">
        <v>498.54700000000003</v>
      </c>
      <c r="U8" s="4">
        <v>532.63599999999997</v>
      </c>
      <c r="V8" s="4">
        <v>574.46100000000001</v>
      </c>
      <c r="W8" s="4">
        <v>595.62099999999998</v>
      </c>
      <c r="X8" s="4">
        <v>633.00900000000001</v>
      </c>
      <c r="Y8" s="4">
        <v>658.43</v>
      </c>
      <c r="Z8" s="4">
        <v>712.93299999999999</v>
      </c>
      <c r="AA8" s="4">
        <v>765.51599999999996</v>
      </c>
      <c r="AB8" s="4">
        <v>823.31500000000005</v>
      </c>
      <c r="AC8" s="4">
        <v>875.33699999999999</v>
      </c>
      <c r="AD8" s="4">
        <v>957.91800000000001</v>
      </c>
      <c r="AE8" s="4">
        <v>1060.249</v>
      </c>
      <c r="AF8" s="4">
        <v>1159.8510000000001</v>
      </c>
      <c r="AG8" s="4">
        <v>1216.299</v>
      </c>
      <c r="AH8" s="4">
        <v>1297.6030000000001</v>
      </c>
      <c r="AI8" s="4">
        <v>1375.943</v>
      </c>
      <c r="AJ8" s="4">
        <v>1408.8009999999999</v>
      </c>
      <c r="AK8" s="4">
        <v>1357.0039999999999</v>
      </c>
      <c r="AL8" s="4">
        <v>1376.35</v>
      </c>
      <c r="AM8" s="4">
        <v>1405.7159999999999</v>
      </c>
      <c r="AN8" s="4">
        <v>1477.742</v>
      </c>
      <c r="AO8" s="4">
        <v>1510.5709999999999</v>
      </c>
      <c r="AP8" s="4">
        <v>1600.787</v>
      </c>
      <c r="AQ8" s="4">
        <v>1647.403</v>
      </c>
      <c r="AR8" s="4">
        <v>1725.1369999999999</v>
      </c>
      <c r="AS8" s="4">
        <v>1791.164</v>
      </c>
      <c r="AT8" s="4">
        <v>1877.5409999999999</v>
      </c>
      <c r="AU8" s="4">
        <v>1973.5409999999999</v>
      </c>
    </row>
    <row r="10" spans="1:47" x14ac:dyDescent="0.35">
      <c r="A10" s="5"/>
      <c r="T10" s="9">
        <f>T7-T8</f>
        <v>1246.982</v>
      </c>
      <c r="U10" s="9">
        <f t="shared" ref="U10:AU10" si="0">U7-U8</f>
        <v>1518.9810000000002</v>
      </c>
      <c r="V10" s="9">
        <f t="shared" si="0"/>
        <v>1630.5130000000001</v>
      </c>
      <c r="W10" s="9">
        <f t="shared" si="0"/>
        <v>1747.0039999999999</v>
      </c>
      <c r="X10" s="9">
        <f t="shared" si="0"/>
        <v>2000.5239999999999</v>
      </c>
      <c r="Y10" s="9">
        <f t="shared" si="0"/>
        <v>2060.1200000000003</v>
      </c>
      <c r="Z10" s="9">
        <f t="shared" si="0"/>
        <v>1943.5160000000001</v>
      </c>
      <c r="AA10" s="9">
        <f t="shared" si="0"/>
        <v>1903.0729999999999</v>
      </c>
      <c r="AB10" s="9">
        <f t="shared" si="0"/>
        <v>2026.471</v>
      </c>
      <c r="AC10" s="9">
        <f t="shared" si="0"/>
        <v>2139.395</v>
      </c>
      <c r="AD10" s="9">
        <f t="shared" si="0"/>
        <v>2289.41</v>
      </c>
      <c r="AE10" s="9">
        <f t="shared" si="0"/>
        <v>2558.6289999999999</v>
      </c>
      <c r="AF10" s="9">
        <f t="shared" si="0"/>
        <v>2652.694</v>
      </c>
      <c r="AG10" s="9">
        <f t="shared" si="0"/>
        <v>2321.6320000000001</v>
      </c>
      <c r="AH10" s="9">
        <f t="shared" si="0"/>
        <v>2520.7260000000001</v>
      </c>
      <c r="AI10" s="9">
        <f t="shared" si="0"/>
        <v>2691.6989999999996</v>
      </c>
      <c r="AJ10" s="9">
        <f t="shared" si="0"/>
        <v>2691.7180000000003</v>
      </c>
      <c r="AK10" s="9">
        <f t="shared" si="0"/>
        <v>2896.41</v>
      </c>
      <c r="AL10" s="9">
        <f t="shared" si="0"/>
        <v>3025.7530000000002</v>
      </c>
      <c r="AM10" s="9">
        <f t="shared" si="0"/>
        <v>3152.0149999999999</v>
      </c>
      <c r="AN10" s="9">
        <f t="shared" si="0"/>
        <v>3353.5680000000002</v>
      </c>
      <c r="AO10" s="9">
        <f t="shared" si="0"/>
        <v>3590.0410000000002</v>
      </c>
      <c r="AP10" s="9">
        <f t="shared" si="0"/>
        <v>3769.1349999999993</v>
      </c>
      <c r="AQ10" s="9">
        <f t="shared" si="0"/>
        <v>3630.8819999999996</v>
      </c>
      <c r="AR10" s="9">
        <f t="shared" si="0"/>
        <v>4080.4110000000001</v>
      </c>
      <c r="AS10" s="9">
        <f t="shared" si="0"/>
        <v>4280.5600000000004</v>
      </c>
      <c r="AT10" s="9">
        <f t="shared" si="0"/>
        <v>4608.5680000000002</v>
      </c>
      <c r="AU10" s="9">
        <f t="shared" si="0"/>
        <v>4275.0609999999997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CB4E-D98E-4769-AA03-2884D274474F}">
  <dimension ref="A1:S222"/>
  <sheetViews>
    <sheetView tabSelected="1" topLeftCell="A195" zoomScale="71" workbookViewId="0">
      <selection activeCell="P35" sqref="P35:P221"/>
    </sheetView>
  </sheetViews>
  <sheetFormatPr baseColWidth="10" defaultRowHeight="14.5" x14ac:dyDescent="0.35"/>
  <cols>
    <col min="2" max="2" width="9.6328125" bestFit="1" customWidth="1"/>
  </cols>
  <sheetData>
    <row r="1" spans="1:19" x14ac:dyDescent="0.35">
      <c r="B1" s="3" t="s">
        <v>55</v>
      </c>
      <c r="C1" s="3" t="s">
        <v>109</v>
      </c>
      <c r="D1" s="3" t="s">
        <v>109</v>
      </c>
    </row>
    <row r="2" spans="1:19" ht="37.5" x14ac:dyDescent="0.35">
      <c r="B2" s="3" t="s">
        <v>56</v>
      </c>
      <c r="C2" s="3" t="s">
        <v>110</v>
      </c>
      <c r="D2" s="3" t="s">
        <v>131</v>
      </c>
    </row>
    <row r="3" spans="1:19" x14ac:dyDescent="0.35">
      <c r="A3" s="3" t="s">
        <v>1</v>
      </c>
      <c r="B3" s="4">
        <v>386.19499999999999</v>
      </c>
      <c r="J3" s="10">
        <v>25569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s="3" t="s">
        <v>2</v>
      </c>
      <c r="B4" s="4">
        <v>456.88799999999998</v>
      </c>
      <c r="J4" s="10">
        <v>25659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s="3" t="s">
        <v>3</v>
      </c>
      <c r="B5" s="4">
        <v>536.14099999999996</v>
      </c>
      <c r="J5" s="10">
        <v>25750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s="3" t="s">
        <v>4</v>
      </c>
      <c r="B6" s="4">
        <v>621.04600000000005</v>
      </c>
      <c r="J6" s="10">
        <v>25842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s="3" t="s">
        <v>5</v>
      </c>
      <c r="B7" s="4">
        <v>708.06899999999996</v>
      </c>
      <c r="J7" s="10">
        <v>25934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s="3" t="s">
        <v>6</v>
      </c>
      <c r="B8" s="4">
        <v>784.34699999999998</v>
      </c>
      <c r="J8" s="10">
        <v>26024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s="3" t="s">
        <v>7</v>
      </c>
      <c r="B9" s="4">
        <v>850.60299999999995</v>
      </c>
      <c r="J9" s="10">
        <v>26115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3" t="s">
        <v>8</v>
      </c>
      <c r="B10" s="4">
        <v>906.21500000000003</v>
      </c>
      <c r="J10" s="10">
        <v>26207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3" t="s">
        <v>9</v>
      </c>
      <c r="B11" s="4">
        <v>963.71100000000001</v>
      </c>
      <c r="J11" s="10">
        <v>26299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3" t="s">
        <v>10</v>
      </c>
      <c r="B12" s="4">
        <v>1026.2460000000001</v>
      </c>
      <c r="J12" s="10">
        <v>26390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3" t="s">
        <v>11</v>
      </c>
      <c r="B13" s="4">
        <v>1088.2539999999999</v>
      </c>
      <c r="J13" s="10">
        <v>26481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3" t="s">
        <v>12</v>
      </c>
      <c r="B14" s="4">
        <v>1154.7570000000001</v>
      </c>
      <c r="J14" s="10">
        <v>26573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3" t="s">
        <v>13</v>
      </c>
      <c r="B15" s="4">
        <v>1234.0920000000001</v>
      </c>
      <c r="J15" s="10">
        <v>26665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3" t="s">
        <v>14</v>
      </c>
      <c r="B16" s="4">
        <v>1300.806</v>
      </c>
      <c r="J16" s="10">
        <v>26755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3" t="s">
        <v>15</v>
      </c>
      <c r="B17" s="4">
        <v>1347.298</v>
      </c>
      <c r="J17" s="10">
        <v>26846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3" t="s">
        <v>16</v>
      </c>
      <c r="B18" s="4">
        <v>1386.761</v>
      </c>
      <c r="J18" s="10">
        <v>26938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3" t="s">
        <v>17</v>
      </c>
      <c r="B19" s="4">
        <v>1425.1379999999999</v>
      </c>
      <c r="J19" s="10">
        <v>27030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s="3" t="s">
        <v>18</v>
      </c>
      <c r="B20" s="4">
        <v>1475.174</v>
      </c>
      <c r="C20" s="4">
        <v>1745.529</v>
      </c>
      <c r="D20" s="4">
        <v>498.54700000000003</v>
      </c>
      <c r="E20" s="9">
        <f>C20-D20</f>
        <v>1246.982</v>
      </c>
      <c r="J20" s="10">
        <v>27120</v>
      </c>
      <c r="K20">
        <v>0</v>
      </c>
      <c r="L20">
        <v>0</v>
      </c>
      <c r="M20">
        <v>0</v>
      </c>
      <c r="N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s="3" t="s">
        <v>19</v>
      </c>
      <c r="B21" s="4">
        <v>1533.95</v>
      </c>
      <c r="C21" s="4">
        <v>2051.6170000000002</v>
      </c>
      <c r="D21" s="4">
        <v>532.63599999999997</v>
      </c>
      <c r="E21" s="9">
        <f t="shared" ref="E21:E49" si="0">C21-D21</f>
        <v>1518.9810000000002</v>
      </c>
      <c r="J21" s="10">
        <v>27211</v>
      </c>
      <c r="K21">
        <v>0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s="3" t="s">
        <v>20</v>
      </c>
      <c r="B22" s="4">
        <v>1587.556</v>
      </c>
      <c r="C22" s="4">
        <v>2204.9740000000002</v>
      </c>
      <c r="D22" s="4">
        <v>574.46100000000001</v>
      </c>
      <c r="E22" s="9">
        <f t="shared" si="0"/>
        <v>1630.5130000000001</v>
      </c>
      <c r="J22" s="10">
        <v>27303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s="3" t="s">
        <v>21</v>
      </c>
      <c r="B23" s="4">
        <v>1631.7449999999999</v>
      </c>
      <c r="C23" s="4">
        <v>2342.625</v>
      </c>
      <c r="D23" s="4">
        <v>595.62099999999998</v>
      </c>
      <c r="E23" s="9">
        <f t="shared" si="0"/>
        <v>1747.0039999999999</v>
      </c>
      <c r="J23" s="10">
        <v>27395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s="3" t="s">
        <v>22</v>
      </c>
      <c r="B24" s="4">
        <v>1678.3710000000001</v>
      </c>
      <c r="C24" s="4">
        <v>2633.5329999999999</v>
      </c>
      <c r="D24" s="4">
        <v>633.00900000000001</v>
      </c>
      <c r="E24" s="9">
        <f t="shared" si="0"/>
        <v>2000.5239999999999</v>
      </c>
      <c r="J24" s="10">
        <v>27485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s="3" t="s">
        <v>23</v>
      </c>
      <c r="B25" s="4">
        <v>1753.2439999999999</v>
      </c>
      <c r="C25" s="4">
        <v>2718.55</v>
      </c>
      <c r="D25" s="4">
        <v>658.43</v>
      </c>
      <c r="E25" s="9">
        <f t="shared" si="0"/>
        <v>2060.1200000000003</v>
      </c>
      <c r="J25" s="10">
        <v>27576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s="3" t="s">
        <v>24</v>
      </c>
      <c r="B26" s="4">
        <v>1850.1869999999999</v>
      </c>
      <c r="C26" s="4">
        <v>2656.4490000000001</v>
      </c>
      <c r="D26" s="4">
        <v>712.93299999999999</v>
      </c>
      <c r="E26" s="9">
        <f t="shared" si="0"/>
        <v>1943.5160000000001</v>
      </c>
      <c r="J26" s="10">
        <v>27668</v>
      </c>
      <c r="K26">
        <v>0</v>
      </c>
      <c r="L26">
        <v>0</v>
      </c>
      <c r="M26">
        <v>0</v>
      </c>
      <c r="N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s="3" t="s">
        <v>25</v>
      </c>
      <c r="B27" s="4">
        <v>1949.0250000000001</v>
      </c>
      <c r="C27" s="4">
        <v>2668.5889999999999</v>
      </c>
      <c r="D27" s="4">
        <v>765.51599999999996</v>
      </c>
      <c r="E27" s="9">
        <f t="shared" si="0"/>
        <v>1903.0729999999999</v>
      </c>
      <c r="J27" s="10">
        <v>27760</v>
      </c>
      <c r="K27">
        <v>0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s="3" t="s">
        <v>26</v>
      </c>
      <c r="B28" s="4">
        <v>2075.9560000000001</v>
      </c>
      <c r="C28" s="4">
        <v>2849.7860000000001</v>
      </c>
      <c r="D28" s="4">
        <v>823.31500000000005</v>
      </c>
      <c r="E28" s="9">
        <f t="shared" si="0"/>
        <v>2026.471</v>
      </c>
      <c r="J28" s="10">
        <v>27851</v>
      </c>
      <c r="K28">
        <v>0</v>
      </c>
      <c r="L28">
        <v>0</v>
      </c>
      <c r="M28">
        <v>0</v>
      </c>
      <c r="N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s="3" t="s">
        <v>27</v>
      </c>
      <c r="B29" s="4">
        <v>2220.5709999999999</v>
      </c>
      <c r="C29" s="4">
        <v>3014.732</v>
      </c>
      <c r="D29" s="4">
        <v>875.33699999999999</v>
      </c>
      <c r="E29" s="9">
        <f t="shared" si="0"/>
        <v>2139.395</v>
      </c>
      <c r="J29" s="10">
        <v>27942</v>
      </c>
      <c r="K29">
        <v>0</v>
      </c>
      <c r="L29">
        <v>0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s="3" t="s">
        <v>28</v>
      </c>
      <c r="B30" s="4">
        <v>2382.8589999999999</v>
      </c>
      <c r="C30" s="4">
        <v>3247.328</v>
      </c>
      <c r="D30" s="4">
        <v>957.91800000000001</v>
      </c>
      <c r="E30" s="9">
        <f t="shared" si="0"/>
        <v>2289.41</v>
      </c>
      <c r="J30" s="10">
        <v>28034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s="3" t="s">
        <v>29</v>
      </c>
      <c r="B31" s="4">
        <v>2563.5709999999999</v>
      </c>
      <c r="C31" s="4">
        <v>3618.8780000000002</v>
      </c>
      <c r="D31" s="4">
        <v>1060.249</v>
      </c>
      <c r="E31" s="9">
        <f t="shared" si="0"/>
        <v>2558.6289999999999</v>
      </c>
      <c r="J31" s="10">
        <v>28126</v>
      </c>
      <c r="K31">
        <v>0</v>
      </c>
      <c r="L31">
        <v>0</v>
      </c>
      <c r="M31">
        <v>0</v>
      </c>
      <c r="N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s="3" t="s">
        <v>30</v>
      </c>
      <c r="B32" s="4">
        <v>2762.8649999999998</v>
      </c>
      <c r="C32" s="4">
        <v>3812.5450000000001</v>
      </c>
      <c r="D32" s="4">
        <v>1159.8510000000001</v>
      </c>
      <c r="E32" s="9">
        <f t="shared" si="0"/>
        <v>2652.694</v>
      </c>
      <c r="J32" s="10">
        <v>28216</v>
      </c>
      <c r="K32">
        <v>0</v>
      </c>
      <c r="L32">
        <v>0</v>
      </c>
      <c r="M32">
        <v>0</v>
      </c>
      <c r="N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s="3" t="s">
        <v>31</v>
      </c>
      <c r="B33" s="4">
        <v>2901.752</v>
      </c>
      <c r="C33" s="4">
        <v>3537.931</v>
      </c>
      <c r="D33" s="4">
        <v>1216.299</v>
      </c>
      <c r="E33" s="9">
        <f t="shared" si="0"/>
        <v>2321.6320000000001</v>
      </c>
      <c r="J33" s="10">
        <v>28307</v>
      </c>
      <c r="K33">
        <v>0</v>
      </c>
      <c r="L33">
        <v>0</v>
      </c>
      <c r="M33">
        <v>0</v>
      </c>
      <c r="N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s="3" t="s">
        <v>32</v>
      </c>
      <c r="B34" s="4">
        <v>2956.2759999999998</v>
      </c>
      <c r="C34" s="4">
        <v>3818.3290000000002</v>
      </c>
      <c r="D34" s="4">
        <v>1297.6030000000001</v>
      </c>
      <c r="E34" s="9">
        <f t="shared" si="0"/>
        <v>2520.7260000000001</v>
      </c>
      <c r="J34" s="10">
        <v>28399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s="3" t="s">
        <v>33</v>
      </c>
      <c r="B35" s="4">
        <v>3073.6550000000002</v>
      </c>
      <c r="C35" s="4">
        <v>4067.6419999999998</v>
      </c>
      <c r="D35" s="4">
        <v>1375.943</v>
      </c>
      <c r="E35" s="9">
        <f t="shared" si="0"/>
        <v>2691.6989999999996</v>
      </c>
      <c r="J35" s="10">
        <v>28491</v>
      </c>
      <c r="K35" s="9">
        <f>B3</f>
        <v>386.19499999999999</v>
      </c>
      <c r="L35" s="9">
        <f>C3</f>
        <v>0</v>
      </c>
      <c r="M35" s="9">
        <f t="shared" ref="L35:N35" si="1">D3</f>
        <v>0</v>
      </c>
      <c r="N35" s="9">
        <f t="shared" si="1"/>
        <v>0</v>
      </c>
      <c r="P35" s="9">
        <f>K35*10^3</f>
        <v>386195</v>
      </c>
      <c r="Q35" s="9">
        <f t="shared" ref="Q35:S50" si="2">L35*10^3</f>
        <v>0</v>
      </c>
      <c r="R35" s="9">
        <f t="shared" si="2"/>
        <v>0</v>
      </c>
      <c r="S35" s="9">
        <f t="shared" si="2"/>
        <v>0</v>
      </c>
    </row>
    <row r="36" spans="1:19" x14ac:dyDescent="0.35">
      <c r="A36" s="3" t="s">
        <v>34</v>
      </c>
      <c r="B36" s="4">
        <v>3210.482</v>
      </c>
      <c r="C36" s="4">
        <v>4100.5190000000002</v>
      </c>
      <c r="D36" s="4">
        <v>1408.8009999999999</v>
      </c>
      <c r="E36" s="9">
        <f t="shared" si="0"/>
        <v>2691.7180000000003</v>
      </c>
      <c r="J36" s="10">
        <v>28581</v>
      </c>
      <c r="K36" s="11">
        <f>K35+(K39-K35)/4</f>
        <v>403.86824999999999</v>
      </c>
      <c r="L36" s="11">
        <f>L35+(L39-L35)/4</f>
        <v>0</v>
      </c>
      <c r="M36" s="11">
        <f>M35+(M39-M35)/4</f>
        <v>0</v>
      </c>
      <c r="N36" s="11">
        <f>N35+(N39-N35)/4</f>
        <v>0</v>
      </c>
      <c r="P36" s="9">
        <f t="shared" ref="P36:P99" si="3">K36*10^3</f>
        <v>403868.25</v>
      </c>
      <c r="Q36" s="9">
        <f t="shared" si="2"/>
        <v>0</v>
      </c>
      <c r="R36" s="9">
        <f t="shared" si="2"/>
        <v>0</v>
      </c>
      <c r="S36" s="9">
        <f t="shared" si="2"/>
        <v>0</v>
      </c>
    </row>
    <row r="37" spans="1:19" x14ac:dyDescent="0.35">
      <c r="A37" s="3" t="s">
        <v>35</v>
      </c>
      <c r="B37" s="4">
        <v>3296.2530000000002</v>
      </c>
      <c r="C37" s="4">
        <v>4253.4139999999998</v>
      </c>
      <c r="D37" s="4">
        <v>1357.0039999999999</v>
      </c>
      <c r="E37" s="9">
        <f t="shared" si="0"/>
        <v>2896.41</v>
      </c>
      <c r="J37" s="10">
        <v>28672</v>
      </c>
      <c r="K37" s="11">
        <f>K35+(K39-K35)/2</f>
        <v>421.54149999999998</v>
      </c>
      <c r="L37" s="11">
        <f t="shared" ref="L37:N37" si="4">L35+(L39-L35)/2</f>
        <v>0</v>
      </c>
      <c r="M37" s="11">
        <f t="shared" si="4"/>
        <v>0</v>
      </c>
      <c r="N37" s="11">
        <f t="shared" si="4"/>
        <v>0</v>
      </c>
      <c r="P37" s="9">
        <f t="shared" si="3"/>
        <v>421541.5</v>
      </c>
      <c r="Q37" s="9">
        <f t="shared" si="2"/>
        <v>0</v>
      </c>
      <c r="R37" s="9">
        <f t="shared" si="2"/>
        <v>0</v>
      </c>
      <c r="S37" s="9">
        <f t="shared" si="2"/>
        <v>0</v>
      </c>
    </row>
    <row r="38" spans="1:19" x14ac:dyDescent="0.35">
      <c r="A38" s="3" t="s">
        <v>36</v>
      </c>
      <c r="B38" s="4">
        <v>3378.029</v>
      </c>
      <c r="C38" s="4">
        <v>4402.1030000000001</v>
      </c>
      <c r="D38" s="4">
        <v>1376.35</v>
      </c>
      <c r="E38" s="9">
        <f t="shared" si="0"/>
        <v>3025.7530000000002</v>
      </c>
      <c r="J38" s="10">
        <v>28764</v>
      </c>
      <c r="K38" s="11">
        <f>K35+(K39-K35)*3/4</f>
        <v>439.21474999999998</v>
      </c>
      <c r="L38" s="11">
        <f>L35+(L39-L35)*3/4</f>
        <v>0</v>
      </c>
      <c r="M38" s="11">
        <f>M35+(M39-M35)*3/4</f>
        <v>0</v>
      </c>
      <c r="N38" s="11">
        <f>N35+(N39-N35)*3/4</f>
        <v>0</v>
      </c>
      <c r="P38" s="9">
        <f t="shared" si="3"/>
        <v>439214.75</v>
      </c>
      <c r="Q38" s="9">
        <f t="shared" si="2"/>
        <v>0</v>
      </c>
      <c r="R38" s="9">
        <f t="shared" si="2"/>
        <v>0</v>
      </c>
      <c r="S38" s="9">
        <f t="shared" si="2"/>
        <v>0</v>
      </c>
    </row>
    <row r="39" spans="1:19" x14ac:dyDescent="0.35">
      <c r="A39" s="3" t="s">
        <v>37</v>
      </c>
      <c r="B39" s="4">
        <v>3452.1509999999998</v>
      </c>
      <c r="C39" s="4">
        <v>4557.7309999999998</v>
      </c>
      <c r="D39" s="4">
        <v>1405.7159999999999</v>
      </c>
      <c r="E39" s="9">
        <f t="shared" si="0"/>
        <v>3152.0149999999999</v>
      </c>
      <c r="J39" s="10">
        <v>28856</v>
      </c>
      <c r="K39" s="9">
        <f>B4</f>
        <v>456.88799999999998</v>
      </c>
      <c r="L39" s="9">
        <f t="shared" ref="L39:N39" si="5">C4</f>
        <v>0</v>
      </c>
      <c r="M39" s="9">
        <f t="shared" si="5"/>
        <v>0</v>
      </c>
      <c r="N39" s="9">
        <f t="shared" si="5"/>
        <v>0</v>
      </c>
      <c r="P39" s="9">
        <f t="shared" si="3"/>
        <v>456888</v>
      </c>
      <c r="Q39" s="9">
        <f t="shared" si="2"/>
        <v>0</v>
      </c>
      <c r="R39" s="9">
        <f t="shared" si="2"/>
        <v>0</v>
      </c>
      <c r="S39" s="9">
        <f t="shared" si="2"/>
        <v>0</v>
      </c>
    </row>
    <row r="40" spans="1:19" x14ac:dyDescent="0.35">
      <c r="A40" s="3" t="s">
        <v>38</v>
      </c>
      <c r="B40" s="4">
        <v>3500.681</v>
      </c>
      <c r="C40" s="4">
        <v>4831.3100000000004</v>
      </c>
      <c r="D40" s="4">
        <v>1477.742</v>
      </c>
      <c r="E40" s="9">
        <f t="shared" si="0"/>
        <v>3353.5680000000002</v>
      </c>
      <c r="J40" s="10">
        <v>28946</v>
      </c>
      <c r="K40" s="11">
        <f>K39+(K43-K39)/4</f>
        <v>476.70124999999996</v>
      </c>
      <c r="L40" s="11">
        <f>L39+(L43-L39)/4</f>
        <v>0</v>
      </c>
      <c r="M40" s="11">
        <f>M39+(M43-M39)/4</f>
        <v>0</v>
      </c>
      <c r="N40" s="11">
        <f>N39+(N43-N39)/4</f>
        <v>0</v>
      </c>
      <c r="P40" s="9">
        <f t="shared" si="3"/>
        <v>476701.24999999994</v>
      </c>
      <c r="Q40" s="9">
        <f t="shared" si="2"/>
        <v>0</v>
      </c>
      <c r="R40" s="9">
        <f t="shared" si="2"/>
        <v>0</v>
      </c>
      <c r="S40" s="9">
        <f t="shared" si="2"/>
        <v>0</v>
      </c>
    </row>
    <row r="41" spans="1:19" x14ac:dyDescent="0.35">
      <c r="A41" s="3" t="s">
        <v>39</v>
      </c>
      <c r="B41" s="4">
        <v>3585.6170000000002</v>
      </c>
      <c r="C41" s="4">
        <v>5100.6120000000001</v>
      </c>
      <c r="D41" s="4">
        <v>1510.5709999999999</v>
      </c>
      <c r="E41" s="9">
        <f t="shared" si="0"/>
        <v>3590.0410000000002</v>
      </c>
      <c r="J41" s="10">
        <v>29037</v>
      </c>
      <c r="K41" s="11">
        <f>K39+(K43-K39)/2</f>
        <v>496.5145</v>
      </c>
      <c r="L41" s="11">
        <f t="shared" ref="L41:N41" si="6">L39+(L43-L39)/2</f>
        <v>0</v>
      </c>
      <c r="M41" s="11">
        <f t="shared" si="6"/>
        <v>0</v>
      </c>
      <c r="N41" s="11">
        <f t="shared" si="6"/>
        <v>0</v>
      </c>
      <c r="P41" s="9">
        <f t="shared" si="3"/>
        <v>496514.5</v>
      </c>
      <c r="Q41" s="9">
        <f t="shared" si="2"/>
        <v>0</v>
      </c>
      <c r="R41" s="9">
        <f t="shared" si="2"/>
        <v>0</v>
      </c>
      <c r="S41" s="9">
        <f t="shared" si="2"/>
        <v>0</v>
      </c>
    </row>
    <row r="42" spans="1:19" x14ac:dyDescent="0.35">
      <c r="A42" s="3" t="s">
        <v>40</v>
      </c>
      <c r="B42" s="4">
        <v>3700.3449999999998</v>
      </c>
      <c r="C42" s="4">
        <v>5369.9219999999996</v>
      </c>
      <c r="D42" s="4">
        <v>1600.787</v>
      </c>
      <c r="E42" s="9">
        <f t="shared" si="0"/>
        <v>3769.1349999999993</v>
      </c>
      <c r="J42" s="10">
        <v>29129</v>
      </c>
      <c r="K42" s="11">
        <f>K39+(K43-K39)*3/4</f>
        <v>516.32774999999992</v>
      </c>
      <c r="L42" s="11">
        <f>L39+(L43-L39)*3/4</f>
        <v>0</v>
      </c>
      <c r="M42" s="11">
        <f>M39+(M43-M39)*3/4</f>
        <v>0</v>
      </c>
      <c r="N42" s="11">
        <f>N39+(N43-N39)*3/4</f>
        <v>0</v>
      </c>
      <c r="P42" s="9">
        <f t="shared" si="3"/>
        <v>516327.74999999994</v>
      </c>
      <c r="Q42" s="9">
        <f t="shared" si="2"/>
        <v>0</v>
      </c>
      <c r="R42" s="9">
        <f t="shared" si="2"/>
        <v>0</v>
      </c>
      <c r="S42" s="9">
        <f t="shared" si="2"/>
        <v>0</v>
      </c>
    </row>
    <row r="43" spans="1:19" x14ac:dyDescent="0.35">
      <c r="A43" s="3" t="s">
        <v>41</v>
      </c>
      <c r="B43" s="4">
        <v>3821.1590000000001</v>
      </c>
      <c r="C43" s="4">
        <v>5278.2849999999999</v>
      </c>
      <c r="D43" s="4">
        <v>1647.403</v>
      </c>
      <c r="E43" s="9">
        <f t="shared" si="0"/>
        <v>3630.8819999999996</v>
      </c>
      <c r="J43" s="10">
        <v>29221</v>
      </c>
      <c r="K43" s="9">
        <f>B5</f>
        <v>536.14099999999996</v>
      </c>
      <c r="L43" s="9">
        <f t="shared" ref="L43:N43" si="7">C5</f>
        <v>0</v>
      </c>
      <c r="M43" s="9">
        <f t="shared" si="7"/>
        <v>0</v>
      </c>
      <c r="N43" s="9">
        <f t="shared" si="7"/>
        <v>0</v>
      </c>
      <c r="P43" s="9">
        <f t="shared" si="3"/>
        <v>536141</v>
      </c>
      <c r="Q43" s="9">
        <f t="shared" si="2"/>
        <v>0</v>
      </c>
      <c r="R43" s="9">
        <f t="shared" si="2"/>
        <v>0</v>
      </c>
      <c r="S43" s="9">
        <f t="shared" si="2"/>
        <v>0</v>
      </c>
    </row>
    <row r="44" spans="1:19" x14ac:dyDescent="0.35">
      <c r="A44" s="3" t="s">
        <v>42</v>
      </c>
      <c r="B44" s="4">
        <v>3945.88</v>
      </c>
      <c r="C44" s="4">
        <v>5805.5479999999998</v>
      </c>
      <c r="D44" s="4">
        <v>1725.1369999999999</v>
      </c>
      <c r="E44" s="9">
        <f t="shared" si="0"/>
        <v>4080.4110000000001</v>
      </c>
      <c r="J44" s="10">
        <v>29312</v>
      </c>
      <c r="K44" s="11">
        <f>K43+(K47-K43)/4</f>
        <v>557.36725000000001</v>
      </c>
      <c r="L44" s="11">
        <f>L43+(L47-L43)/4</f>
        <v>0</v>
      </c>
      <c r="M44" s="11">
        <f>M43+(M47-M43)/4</f>
        <v>0</v>
      </c>
      <c r="N44" s="11">
        <f>N43+(N47-N43)/4</f>
        <v>0</v>
      </c>
      <c r="P44" s="9">
        <f t="shared" si="3"/>
        <v>557367.25</v>
      </c>
      <c r="Q44" s="9">
        <f t="shared" si="2"/>
        <v>0</v>
      </c>
      <c r="R44" s="9">
        <f t="shared" si="2"/>
        <v>0</v>
      </c>
      <c r="S44" s="9">
        <f t="shared" si="2"/>
        <v>0</v>
      </c>
    </row>
    <row r="45" spans="1:19" x14ac:dyDescent="0.35">
      <c r="A45" s="3" t="s">
        <v>43</v>
      </c>
      <c r="B45" s="4">
        <v>4110.076</v>
      </c>
      <c r="C45" s="4">
        <v>6071.7240000000002</v>
      </c>
      <c r="D45" s="4">
        <v>1791.164</v>
      </c>
      <c r="E45" s="9">
        <f t="shared" si="0"/>
        <v>4280.5600000000004</v>
      </c>
      <c r="J45" s="10">
        <v>29403</v>
      </c>
      <c r="K45" s="11">
        <f>K43+(K47-K43)/2</f>
        <v>578.59349999999995</v>
      </c>
      <c r="L45" s="11">
        <f t="shared" ref="L45:N45" si="8">L43+(L47-L43)/2</f>
        <v>0</v>
      </c>
      <c r="M45" s="11">
        <f t="shared" si="8"/>
        <v>0</v>
      </c>
      <c r="N45" s="11">
        <f t="shared" si="8"/>
        <v>0</v>
      </c>
      <c r="P45" s="9">
        <f t="shared" si="3"/>
        <v>578593.5</v>
      </c>
      <c r="Q45" s="9">
        <f t="shared" si="2"/>
        <v>0</v>
      </c>
      <c r="R45" s="9">
        <f t="shared" si="2"/>
        <v>0</v>
      </c>
      <c r="S45" s="9">
        <f t="shared" si="2"/>
        <v>0</v>
      </c>
    </row>
    <row r="46" spans="1:19" x14ac:dyDescent="0.35">
      <c r="A46" s="3" t="s">
        <v>44</v>
      </c>
      <c r="B46" s="4">
        <v>4462.7179999999998</v>
      </c>
      <c r="C46" s="4">
        <v>6486.1090000000004</v>
      </c>
      <c r="D46" s="4">
        <v>1877.5409999999999</v>
      </c>
      <c r="E46" s="9">
        <f t="shared" si="0"/>
        <v>4608.5680000000002</v>
      </c>
      <c r="J46" s="10">
        <v>29495</v>
      </c>
      <c r="K46" s="11">
        <f>K43+(K47-K43)*3/4</f>
        <v>599.81975</v>
      </c>
      <c r="L46" s="11">
        <f>L43+(L47-L43)*3/4</f>
        <v>0</v>
      </c>
      <c r="M46" s="11">
        <f>M43+(M47-M43)*3/4</f>
        <v>0</v>
      </c>
      <c r="N46" s="11">
        <f>N43+(N47-N43)*3/4</f>
        <v>0</v>
      </c>
      <c r="P46" s="9">
        <f t="shared" si="3"/>
        <v>599819.75</v>
      </c>
      <c r="Q46" s="9">
        <f t="shared" si="2"/>
        <v>0</v>
      </c>
      <c r="R46" s="9">
        <f t="shared" si="2"/>
        <v>0</v>
      </c>
      <c r="S46" s="9">
        <f t="shared" si="2"/>
        <v>0</v>
      </c>
    </row>
    <row r="47" spans="1:19" x14ac:dyDescent="0.35">
      <c r="A47" s="3" t="s">
        <v>45</v>
      </c>
      <c r="B47" s="4">
        <v>4737.3850000000002</v>
      </c>
      <c r="C47" s="4">
        <v>6248.6019999999999</v>
      </c>
      <c r="D47" s="4">
        <v>1973.5409999999999</v>
      </c>
      <c r="E47" s="9">
        <f t="shared" si="0"/>
        <v>4275.0609999999997</v>
      </c>
      <c r="J47" s="10">
        <v>29587</v>
      </c>
      <c r="K47" s="9">
        <f>B6</f>
        <v>621.04600000000005</v>
      </c>
      <c r="L47" s="9">
        <f t="shared" ref="L47:N47" si="9">C6</f>
        <v>0</v>
      </c>
      <c r="M47" s="9">
        <f t="shared" si="9"/>
        <v>0</v>
      </c>
      <c r="N47" s="9">
        <f t="shared" si="9"/>
        <v>0</v>
      </c>
      <c r="P47" s="9">
        <f t="shared" si="3"/>
        <v>621046</v>
      </c>
      <c r="Q47" s="9">
        <f t="shared" si="2"/>
        <v>0</v>
      </c>
      <c r="R47" s="9">
        <f t="shared" si="2"/>
        <v>0</v>
      </c>
      <c r="S47" s="9">
        <f t="shared" si="2"/>
        <v>0</v>
      </c>
    </row>
    <row r="48" spans="1:19" x14ac:dyDescent="0.35">
      <c r="A48">
        <v>2023</v>
      </c>
      <c r="B48">
        <v>5040.4939999999997</v>
      </c>
      <c r="C48">
        <v>6806.2359999999999</v>
      </c>
      <c r="D48">
        <v>2095.4029999999998</v>
      </c>
      <c r="E48" s="9">
        <f t="shared" si="0"/>
        <v>4710.8330000000005</v>
      </c>
      <c r="J48" s="10">
        <v>29677</v>
      </c>
      <c r="K48" s="11">
        <f>K47+(K51-K47)/4</f>
        <v>642.80175000000008</v>
      </c>
      <c r="L48" s="11">
        <f>L47+(L51-L47)/4</f>
        <v>0</v>
      </c>
      <c r="M48" s="11">
        <f>M47+(M51-M47)/4</f>
        <v>0</v>
      </c>
      <c r="N48" s="11">
        <f>N47+(N51-N47)/4</f>
        <v>0</v>
      </c>
      <c r="P48" s="9">
        <f t="shared" si="3"/>
        <v>642801.75000000012</v>
      </c>
      <c r="Q48" s="9">
        <f t="shared" si="2"/>
        <v>0</v>
      </c>
      <c r="R48" s="9">
        <f t="shared" si="2"/>
        <v>0</v>
      </c>
      <c r="S48" s="9">
        <f t="shared" si="2"/>
        <v>0</v>
      </c>
    </row>
    <row r="49" spans="1:19" x14ac:dyDescent="0.35">
      <c r="A49">
        <v>2024</v>
      </c>
      <c r="E49" s="9">
        <f t="shared" si="0"/>
        <v>0</v>
      </c>
      <c r="J49" s="10">
        <v>29768</v>
      </c>
      <c r="K49" s="11">
        <f>K47+(K51-K47)/2</f>
        <v>664.5575</v>
      </c>
      <c r="L49" s="11">
        <f t="shared" ref="L49:N49" si="10">L47+(L51-L47)/2</f>
        <v>0</v>
      </c>
      <c r="M49" s="11">
        <f t="shared" si="10"/>
        <v>0</v>
      </c>
      <c r="N49" s="11">
        <f t="shared" si="10"/>
        <v>0</v>
      </c>
      <c r="P49" s="9">
        <f t="shared" si="3"/>
        <v>664557.5</v>
      </c>
      <c r="Q49" s="9">
        <f t="shared" si="2"/>
        <v>0</v>
      </c>
      <c r="R49" s="9">
        <f t="shared" si="2"/>
        <v>0</v>
      </c>
      <c r="S49" s="9">
        <f t="shared" si="2"/>
        <v>0</v>
      </c>
    </row>
    <row r="50" spans="1:19" x14ac:dyDescent="0.35">
      <c r="J50" s="10">
        <v>29860</v>
      </c>
      <c r="K50" s="11">
        <f>K47+(K51-K47)*3/4</f>
        <v>686.31324999999993</v>
      </c>
      <c r="L50" s="11">
        <f>L47+(L51-L47)*3/4</f>
        <v>0</v>
      </c>
      <c r="M50" s="11">
        <f>M47+(M51-M47)*3/4</f>
        <v>0</v>
      </c>
      <c r="N50" s="11">
        <f>N47+(N51-N47)*3/4</f>
        <v>0</v>
      </c>
      <c r="P50" s="9">
        <f t="shared" si="3"/>
        <v>686313.24999999988</v>
      </c>
      <c r="Q50" s="9">
        <f t="shared" si="2"/>
        <v>0</v>
      </c>
      <c r="R50" s="9">
        <f t="shared" si="2"/>
        <v>0</v>
      </c>
      <c r="S50" s="9">
        <f t="shared" si="2"/>
        <v>0</v>
      </c>
    </row>
    <row r="51" spans="1:19" x14ac:dyDescent="0.35">
      <c r="J51" s="10">
        <v>29952</v>
      </c>
      <c r="K51" s="9">
        <f>B7</f>
        <v>708.06899999999996</v>
      </c>
      <c r="L51" s="9">
        <f t="shared" ref="L51:N51" si="11">C7</f>
        <v>0</v>
      </c>
      <c r="M51" s="9">
        <f t="shared" si="11"/>
        <v>0</v>
      </c>
      <c r="N51" s="9">
        <f t="shared" si="11"/>
        <v>0</v>
      </c>
      <c r="P51" s="9">
        <f t="shared" si="3"/>
        <v>708069</v>
      </c>
      <c r="Q51" s="9">
        <f t="shared" ref="Q51:Q114" si="12">L51*10^3</f>
        <v>0</v>
      </c>
      <c r="R51" s="9">
        <f t="shared" ref="R51:R114" si="13">M51*10^3</f>
        <v>0</v>
      </c>
      <c r="S51" s="9">
        <f t="shared" ref="S51:S114" si="14">N51*10^3</f>
        <v>0</v>
      </c>
    </row>
    <row r="52" spans="1:19" x14ac:dyDescent="0.35">
      <c r="J52" s="10">
        <v>30042</v>
      </c>
      <c r="K52" s="11">
        <f>K51+(K55-K51)/4</f>
        <v>727.13850000000002</v>
      </c>
      <c r="L52" s="11">
        <f>L51+(L55-L51)/4</f>
        <v>0</v>
      </c>
      <c r="M52" s="11">
        <f>M51+(M55-M51)/4</f>
        <v>0</v>
      </c>
      <c r="N52" s="11">
        <f>N51+(N55-N51)/4</f>
        <v>0</v>
      </c>
      <c r="P52" s="9">
        <f t="shared" si="3"/>
        <v>727138.5</v>
      </c>
      <c r="Q52" s="9">
        <f t="shared" si="12"/>
        <v>0</v>
      </c>
      <c r="R52" s="9">
        <f t="shared" si="13"/>
        <v>0</v>
      </c>
      <c r="S52" s="9">
        <f t="shared" si="14"/>
        <v>0</v>
      </c>
    </row>
    <row r="53" spans="1:19" x14ac:dyDescent="0.35">
      <c r="J53" s="10">
        <v>30133</v>
      </c>
      <c r="K53" s="11">
        <f>K51+(K55-K51)/2</f>
        <v>746.20799999999997</v>
      </c>
      <c r="L53" s="11">
        <f t="shared" ref="L53:N53" si="15">L51+(L55-L51)/2</f>
        <v>0</v>
      </c>
      <c r="M53" s="11">
        <f t="shared" si="15"/>
        <v>0</v>
      </c>
      <c r="N53" s="11">
        <f t="shared" si="15"/>
        <v>0</v>
      </c>
      <c r="P53" s="9">
        <f t="shared" si="3"/>
        <v>746208</v>
      </c>
      <c r="Q53" s="9">
        <f t="shared" si="12"/>
        <v>0</v>
      </c>
      <c r="R53" s="9">
        <f t="shared" si="13"/>
        <v>0</v>
      </c>
      <c r="S53" s="9">
        <f t="shared" si="14"/>
        <v>0</v>
      </c>
    </row>
    <row r="54" spans="1:19" x14ac:dyDescent="0.35">
      <c r="J54" s="10">
        <v>30225</v>
      </c>
      <c r="K54" s="11">
        <f>K51+(K55-K51)*3/4</f>
        <v>765.27749999999992</v>
      </c>
      <c r="L54" s="11">
        <f>L51+(L55-L51)*3/4</f>
        <v>0</v>
      </c>
      <c r="M54" s="11">
        <f>M51+(M55-M51)*3/4</f>
        <v>0</v>
      </c>
      <c r="N54" s="11">
        <f>N51+(N55-N51)*3/4</f>
        <v>0</v>
      </c>
      <c r="P54" s="9">
        <f t="shared" si="3"/>
        <v>765277.49999999988</v>
      </c>
      <c r="Q54" s="9">
        <f t="shared" si="12"/>
        <v>0</v>
      </c>
      <c r="R54" s="9">
        <f t="shared" si="13"/>
        <v>0</v>
      </c>
      <c r="S54" s="9">
        <f t="shared" si="14"/>
        <v>0</v>
      </c>
    </row>
    <row r="55" spans="1:19" x14ac:dyDescent="0.35">
      <c r="J55" s="10">
        <v>30317</v>
      </c>
      <c r="K55" s="9">
        <f>B8</f>
        <v>784.34699999999998</v>
      </c>
      <c r="L55" s="9">
        <f t="shared" ref="L55:N55" si="16">C8</f>
        <v>0</v>
      </c>
      <c r="M55" s="9">
        <f t="shared" si="16"/>
        <v>0</v>
      </c>
      <c r="N55" s="9">
        <f t="shared" si="16"/>
        <v>0</v>
      </c>
      <c r="P55" s="9">
        <f t="shared" si="3"/>
        <v>784347</v>
      </c>
      <c r="Q55" s="9">
        <f t="shared" si="12"/>
        <v>0</v>
      </c>
      <c r="R55" s="9">
        <f t="shared" si="13"/>
        <v>0</v>
      </c>
      <c r="S55" s="9">
        <f t="shared" si="14"/>
        <v>0</v>
      </c>
    </row>
    <row r="56" spans="1:19" x14ac:dyDescent="0.35">
      <c r="J56" s="10">
        <v>30407</v>
      </c>
      <c r="K56" s="11">
        <f>K55+(K59-K55)/4</f>
        <v>800.91099999999994</v>
      </c>
      <c r="L56" s="11">
        <f>L55+(L59-L55)/4</f>
        <v>0</v>
      </c>
      <c r="M56" s="11">
        <f>M55+(M59-M55)/4</f>
        <v>0</v>
      </c>
      <c r="N56" s="11">
        <f>N55+(N59-N55)/4</f>
        <v>0</v>
      </c>
      <c r="P56" s="9">
        <f t="shared" si="3"/>
        <v>800911</v>
      </c>
      <c r="Q56" s="9">
        <f t="shared" si="12"/>
        <v>0</v>
      </c>
      <c r="R56" s="9">
        <f t="shared" si="13"/>
        <v>0</v>
      </c>
      <c r="S56" s="9">
        <f t="shared" si="14"/>
        <v>0</v>
      </c>
    </row>
    <row r="57" spans="1:19" x14ac:dyDescent="0.35">
      <c r="J57" s="10">
        <v>30498</v>
      </c>
      <c r="K57" s="11">
        <f>K55+(K59-K55)/2</f>
        <v>817.47499999999991</v>
      </c>
      <c r="L57" s="11">
        <f t="shared" ref="L57:N57" si="17">L55+(L59-L55)/2</f>
        <v>0</v>
      </c>
      <c r="M57" s="11">
        <f t="shared" si="17"/>
        <v>0</v>
      </c>
      <c r="N57" s="11">
        <f t="shared" si="17"/>
        <v>0</v>
      </c>
      <c r="P57" s="9">
        <f t="shared" si="3"/>
        <v>817474.99999999988</v>
      </c>
      <c r="Q57" s="9">
        <f t="shared" si="12"/>
        <v>0</v>
      </c>
      <c r="R57" s="9">
        <f t="shared" si="13"/>
        <v>0</v>
      </c>
      <c r="S57" s="9">
        <f t="shared" si="14"/>
        <v>0</v>
      </c>
    </row>
    <row r="58" spans="1:19" x14ac:dyDescent="0.35">
      <c r="J58" s="10">
        <v>30590</v>
      </c>
      <c r="K58" s="11">
        <f>K55+(K59-K55)*3/4</f>
        <v>834.03899999999999</v>
      </c>
      <c r="L58" s="11">
        <f>L55+(L59-L55)*3/4</f>
        <v>0</v>
      </c>
      <c r="M58" s="11">
        <f>M55+(M59-M55)*3/4</f>
        <v>0</v>
      </c>
      <c r="N58" s="11">
        <f>N55+(N59-N55)*3/4</f>
        <v>0</v>
      </c>
      <c r="P58" s="9">
        <f t="shared" si="3"/>
        <v>834039</v>
      </c>
      <c r="Q58" s="9">
        <f t="shared" si="12"/>
        <v>0</v>
      </c>
      <c r="R58" s="9">
        <f t="shared" si="13"/>
        <v>0</v>
      </c>
      <c r="S58" s="9">
        <f t="shared" si="14"/>
        <v>0</v>
      </c>
    </row>
    <row r="59" spans="1:19" x14ac:dyDescent="0.35">
      <c r="J59" s="10">
        <v>30682</v>
      </c>
      <c r="K59" s="9">
        <f>B9</f>
        <v>850.60299999999995</v>
      </c>
      <c r="L59" s="9">
        <f t="shared" ref="L59:N59" si="18">C9</f>
        <v>0</v>
      </c>
      <c r="M59" s="9">
        <f t="shared" si="18"/>
        <v>0</v>
      </c>
      <c r="N59" s="9">
        <f t="shared" si="18"/>
        <v>0</v>
      </c>
      <c r="P59" s="9">
        <f t="shared" si="3"/>
        <v>850603</v>
      </c>
      <c r="Q59" s="9">
        <f t="shared" si="12"/>
        <v>0</v>
      </c>
      <c r="R59" s="9">
        <f t="shared" si="13"/>
        <v>0</v>
      </c>
      <c r="S59" s="9">
        <f t="shared" si="14"/>
        <v>0</v>
      </c>
    </row>
    <row r="60" spans="1:19" x14ac:dyDescent="0.35">
      <c r="J60" s="10">
        <v>30773</v>
      </c>
      <c r="K60" s="11">
        <f>K59+(K63-K59)/4</f>
        <v>864.50599999999997</v>
      </c>
      <c r="L60" s="11">
        <f>L59+(L63-L59)/4</f>
        <v>0</v>
      </c>
      <c r="M60" s="11">
        <f>M59+(M63-M59)/4</f>
        <v>0</v>
      </c>
      <c r="N60" s="11">
        <f>N59+(N63-N59)/4</f>
        <v>0</v>
      </c>
      <c r="P60" s="9">
        <f t="shared" si="3"/>
        <v>864506</v>
      </c>
      <c r="Q60" s="9">
        <f t="shared" si="12"/>
        <v>0</v>
      </c>
      <c r="R60" s="9">
        <f t="shared" si="13"/>
        <v>0</v>
      </c>
      <c r="S60" s="9">
        <f t="shared" si="14"/>
        <v>0</v>
      </c>
    </row>
    <row r="61" spans="1:19" x14ac:dyDescent="0.35">
      <c r="J61" s="10">
        <v>30864</v>
      </c>
      <c r="K61" s="11">
        <f>K59+(K63-K59)/2</f>
        <v>878.40899999999999</v>
      </c>
      <c r="L61" s="11">
        <f t="shared" ref="L61:N61" si="19">L59+(L63-L59)/2</f>
        <v>0</v>
      </c>
      <c r="M61" s="11">
        <f t="shared" si="19"/>
        <v>0</v>
      </c>
      <c r="N61" s="11">
        <f t="shared" si="19"/>
        <v>0</v>
      </c>
      <c r="P61" s="9">
        <f t="shared" si="3"/>
        <v>878409</v>
      </c>
      <c r="Q61" s="9">
        <f t="shared" si="12"/>
        <v>0</v>
      </c>
      <c r="R61" s="9">
        <f t="shared" si="13"/>
        <v>0</v>
      </c>
      <c r="S61" s="9">
        <f t="shared" si="14"/>
        <v>0</v>
      </c>
    </row>
    <row r="62" spans="1:19" x14ac:dyDescent="0.35">
      <c r="J62" s="10">
        <v>30956</v>
      </c>
      <c r="K62" s="11">
        <f>K59+(K63-K59)*3/4</f>
        <v>892.31200000000001</v>
      </c>
      <c r="L62" s="11">
        <f>L59+(L63-L59)*3/4</f>
        <v>0</v>
      </c>
      <c r="M62" s="11">
        <f>M59+(M63-M59)*3/4</f>
        <v>0</v>
      </c>
      <c r="N62" s="11">
        <f>N59+(N63-N59)*3/4</f>
        <v>0</v>
      </c>
      <c r="P62" s="9">
        <f t="shared" si="3"/>
        <v>892312</v>
      </c>
      <c r="Q62" s="9">
        <f t="shared" si="12"/>
        <v>0</v>
      </c>
      <c r="R62" s="9">
        <f t="shared" si="13"/>
        <v>0</v>
      </c>
      <c r="S62" s="9">
        <f t="shared" si="14"/>
        <v>0</v>
      </c>
    </row>
    <row r="63" spans="1:19" x14ac:dyDescent="0.35">
      <c r="J63" s="10">
        <v>31048</v>
      </c>
      <c r="K63" s="9">
        <f>B10</f>
        <v>906.21500000000003</v>
      </c>
      <c r="L63" s="9">
        <f t="shared" ref="L63:N63" si="20">C10</f>
        <v>0</v>
      </c>
      <c r="M63" s="9">
        <f t="shared" si="20"/>
        <v>0</v>
      </c>
      <c r="N63" s="9">
        <f t="shared" si="20"/>
        <v>0</v>
      </c>
      <c r="P63" s="9">
        <f t="shared" si="3"/>
        <v>906215</v>
      </c>
      <c r="Q63" s="9">
        <f t="shared" si="12"/>
        <v>0</v>
      </c>
      <c r="R63" s="9">
        <f t="shared" si="13"/>
        <v>0</v>
      </c>
      <c r="S63" s="9">
        <f t="shared" si="14"/>
        <v>0</v>
      </c>
    </row>
    <row r="64" spans="1:19" x14ac:dyDescent="0.35">
      <c r="J64" s="10">
        <v>31138</v>
      </c>
      <c r="K64" s="11">
        <f>K63+(K67-K63)/4</f>
        <v>920.58900000000006</v>
      </c>
      <c r="L64" s="11">
        <f>L63+(L67-L63)/4</f>
        <v>0</v>
      </c>
      <c r="M64" s="11">
        <f>M63+(M67-M63)/4</f>
        <v>0</v>
      </c>
      <c r="N64" s="11">
        <f>N63+(N67-N63)/4</f>
        <v>0</v>
      </c>
      <c r="P64" s="9">
        <f t="shared" si="3"/>
        <v>920589</v>
      </c>
      <c r="Q64" s="9">
        <f t="shared" si="12"/>
        <v>0</v>
      </c>
      <c r="R64" s="9">
        <f t="shared" si="13"/>
        <v>0</v>
      </c>
      <c r="S64" s="9">
        <f t="shared" si="14"/>
        <v>0</v>
      </c>
    </row>
    <row r="65" spans="10:19" x14ac:dyDescent="0.35">
      <c r="J65" s="10">
        <v>31229</v>
      </c>
      <c r="K65" s="11">
        <f>K63+(K67-K63)/2</f>
        <v>934.96299999999997</v>
      </c>
      <c r="L65" s="11">
        <f t="shared" ref="L65:N65" si="21">L63+(L67-L63)/2</f>
        <v>0</v>
      </c>
      <c r="M65" s="11">
        <f t="shared" si="21"/>
        <v>0</v>
      </c>
      <c r="N65" s="11">
        <f t="shared" si="21"/>
        <v>0</v>
      </c>
      <c r="P65" s="9">
        <f t="shared" si="3"/>
        <v>934963</v>
      </c>
      <c r="Q65" s="9">
        <f t="shared" si="12"/>
        <v>0</v>
      </c>
      <c r="R65" s="9">
        <f t="shared" si="13"/>
        <v>0</v>
      </c>
      <c r="S65" s="9">
        <f t="shared" si="14"/>
        <v>0</v>
      </c>
    </row>
    <row r="66" spans="10:19" x14ac:dyDescent="0.35">
      <c r="J66" s="10">
        <v>31321</v>
      </c>
      <c r="K66" s="11">
        <f>K63+(K67-K63)*3/4</f>
        <v>949.33699999999999</v>
      </c>
      <c r="L66" s="11">
        <f>L63+(L67-L63)*3/4</f>
        <v>0</v>
      </c>
      <c r="M66" s="11">
        <f>M63+(M67-M63)*3/4</f>
        <v>0</v>
      </c>
      <c r="N66" s="11">
        <f>N63+(N67-N63)*3/4</f>
        <v>0</v>
      </c>
      <c r="P66" s="9">
        <f t="shared" si="3"/>
        <v>949337</v>
      </c>
      <c r="Q66" s="9">
        <f t="shared" si="12"/>
        <v>0</v>
      </c>
      <c r="R66" s="9">
        <f t="shared" si="13"/>
        <v>0</v>
      </c>
      <c r="S66" s="9">
        <f t="shared" si="14"/>
        <v>0</v>
      </c>
    </row>
    <row r="67" spans="10:19" x14ac:dyDescent="0.35">
      <c r="J67" s="10">
        <v>31413</v>
      </c>
      <c r="K67" s="9">
        <f>B11</f>
        <v>963.71100000000001</v>
      </c>
      <c r="L67" s="9">
        <f t="shared" ref="L67:N67" si="22">C11</f>
        <v>0</v>
      </c>
      <c r="M67" s="9">
        <f t="shared" si="22"/>
        <v>0</v>
      </c>
      <c r="N67" s="9">
        <f t="shared" si="22"/>
        <v>0</v>
      </c>
      <c r="P67" s="9">
        <f t="shared" si="3"/>
        <v>963711</v>
      </c>
      <c r="Q67" s="9">
        <f t="shared" si="12"/>
        <v>0</v>
      </c>
      <c r="R67" s="9">
        <f t="shared" si="13"/>
        <v>0</v>
      </c>
      <c r="S67" s="9">
        <f t="shared" si="14"/>
        <v>0</v>
      </c>
    </row>
    <row r="68" spans="10:19" x14ac:dyDescent="0.35">
      <c r="J68" s="10">
        <v>31503</v>
      </c>
      <c r="K68" s="11">
        <f>K67+(K71-K67)/4</f>
        <v>979.34474999999998</v>
      </c>
      <c r="L68" s="11">
        <f>L67+(L71-L67)/4</f>
        <v>0</v>
      </c>
      <c r="M68" s="11">
        <f>M67+(M71-M67)/4</f>
        <v>0</v>
      </c>
      <c r="N68" s="11">
        <f>N67+(N71-N67)/4</f>
        <v>0</v>
      </c>
      <c r="P68" s="9">
        <f t="shared" si="3"/>
        <v>979344.75</v>
      </c>
      <c r="Q68" s="9">
        <f t="shared" si="12"/>
        <v>0</v>
      </c>
      <c r="R68" s="9">
        <f t="shared" si="13"/>
        <v>0</v>
      </c>
      <c r="S68" s="9">
        <f t="shared" si="14"/>
        <v>0</v>
      </c>
    </row>
    <row r="69" spans="10:19" x14ac:dyDescent="0.35">
      <c r="J69" s="10">
        <v>31594</v>
      </c>
      <c r="K69" s="11">
        <f>K67+(K71-K67)/2</f>
        <v>994.97850000000005</v>
      </c>
      <c r="L69" s="11">
        <f t="shared" ref="L69:N69" si="23">L67+(L71-L67)/2</f>
        <v>0</v>
      </c>
      <c r="M69" s="11">
        <f t="shared" si="23"/>
        <v>0</v>
      </c>
      <c r="N69" s="11">
        <f t="shared" si="23"/>
        <v>0</v>
      </c>
      <c r="P69" s="9">
        <f t="shared" si="3"/>
        <v>994978.5</v>
      </c>
      <c r="Q69" s="9">
        <f t="shared" si="12"/>
        <v>0</v>
      </c>
      <c r="R69" s="9">
        <f t="shared" si="13"/>
        <v>0</v>
      </c>
      <c r="S69" s="9">
        <f t="shared" si="14"/>
        <v>0</v>
      </c>
    </row>
    <row r="70" spans="10:19" x14ac:dyDescent="0.35">
      <c r="J70" s="10">
        <v>31686</v>
      </c>
      <c r="K70" s="11">
        <f>K67+(K71-K67)*3/4</f>
        <v>1010.6122500000001</v>
      </c>
      <c r="L70" s="11">
        <f>L67+(L71-L67)*3/4</f>
        <v>0</v>
      </c>
      <c r="M70" s="11">
        <f>M67+(M71-M67)*3/4</f>
        <v>0</v>
      </c>
      <c r="N70" s="11">
        <f>N67+(N71-N67)*3/4</f>
        <v>0</v>
      </c>
      <c r="P70" s="9">
        <f t="shared" si="3"/>
        <v>1010612.2500000001</v>
      </c>
      <c r="Q70" s="9">
        <f t="shared" si="12"/>
        <v>0</v>
      </c>
      <c r="R70" s="9">
        <f t="shared" si="13"/>
        <v>0</v>
      </c>
      <c r="S70" s="9">
        <f t="shared" si="14"/>
        <v>0</v>
      </c>
    </row>
    <row r="71" spans="10:19" x14ac:dyDescent="0.35">
      <c r="J71" s="10">
        <v>31778</v>
      </c>
      <c r="K71" s="9">
        <f>B12</f>
        <v>1026.2460000000001</v>
      </c>
      <c r="L71" s="9">
        <f t="shared" ref="L71:N71" si="24">C12</f>
        <v>0</v>
      </c>
      <c r="M71" s="9">
        <f t="shared" si="24"/>
        <v>0</v>
      </c>
      <c r="N71" s="9">
        <f t="shared" si="24"/>
        <v>0</v>
      </c>
      <c r="P71" s="9">
        <f t="shared" si="3"/>
        <v>1026246.0000000001</v>
      </c>
      <c r="Q71" s="9">
        <f t="shared" si="12"/>
        <v>0</v>
      </c>
      <c r="R71" s="9">
        <f t="shared" si="13"/>
        <v>0</v>
      </c>
      <c r="S71" s="9">
        <f t="shared" si="14"/>
        <v>0</v>
      </c>
    </row>
    <row r="72" spans="10:19" x14ac:dyDescent="0.35">
      <c r="J72" s="10">
        <v>31868</v>
      </c>
      <c r="K72" s="11">
        <f>K71+(K75-K71)/4</f>
        <v>1041.748</v>
      </c>
      <c r="L72" s="11">
        <f>L71+(L75-L71)/4</f>
        <v>0</v>
      </c>
      <c r="M72" s="11">
        <f>M71+(M75-M71)/4</f>
        <v>0</v>
      </c>
      <c r="N72" s="11">
        <f>N71+(N75-N71)/4</f>
        <v>0</v>
      </c>
      <c r="P72" s="9">
        <f t="shared" si="3"/>
        <v>1041748</v>
      </c>
      <c r="Q72" s="9">
        <f t="shared" si="12"/>
        <v>0</v>
      </c>
      <c r="R72" s="9">
        <f t="shared" si="13"/>
        <v>0</v>
      </c>
      <c r="S72" s="9">
        <f t="shared" si="14"/>
        <v>0</v>
      </c>
    </row>
    <row r="73" spans="10:19" x14ac:dyDescent="0.35">
      <c r="J73" s="10">
        <v>31959</v>
      </c>
      <c r="K73" s="11">
        <f>K71+(K75-K71)/2</f>
        <v>1057.25</v>
      </c>
      <c r="L73" s="11">
        <f t="shared" ref="L73:N73" si="25">L71+(L75-L71)/2</f>
        <v>0</v>
      </c>
      <c r="M73" s="11">
        <f t="shared" si="25"/>
        <v>0</v>
      </c>
      <c r="N73" s="11">
        <f t="shared" si="25"/>
        <v>0</v>
      </c>
      <c r="P73" s="9">
        <f t="shared" si="3"/>
        <v>1057250</v>
      </c>
      <c r="Q73" s="9">
        <f t="shared" si="12"/>
        <v>0</v>
      </c>
      <c r="R73" s="9">
        <f t="shared" si="13"/>
        <v>0</v>
      </c>
      <c r="S73" s="9">
        <f t="shared" si="14"/>
        <v>0</v>
      </c>
    </row>
    <row r="74" spans="10:19" x14ac:dyDescent="0.35">
      <c r="J74" s="10">
        <v>32051</v>
      </c>
      <c r="K74" s="11">
        <f>K71+(K75-K71)*3/4</f>
        <v>1072.752</v>
      </c>
      <c r="L74" s="11">
        <f>L71+(L75-L71)*3/4</f>
        <v>0</v>
      </c>
      <c r="M74" s="11">
        <f>M71+(M75-M71)*3/4</f>
        <v>0</v>
      </c>
      <c r="N74" s="11">
        <f>N71+(N75-N71)*3/4</f>
        <v>0</v>
      </c>
      <c r="P74" s="9">
        <f t="shared" si="3"/>
        <v>1072752</v>
      </c>
      <c r="Q74" s="9">
        <f t="shared" si="12"/>
        <v>0</v>
      </c>
      <c r="R74" s="9">
        <f t="shared" si="13"/>
        <v>0</v>
      </c>
      <c r="S74" s="9">
        <f t="shared" si="14"/>
        <v>0</v>
      </c>
    </row>
    <row r="75" spans="10:19" x14ac:dyDescent="0.35">
      <c r="J75" s="10">
        <v>32143</v>
      </c>
      <c r="K75" s="9">
        <f>B13</f>
        <v>1088.2539999999999</v>
      </c>
      <c r="L75" s="9">
        <f t="shared" ref="L75:N75" si="26">C13</f>
        <v>0</v>
      </c>
      <c r="M75" s="9">
        <f t="shared" si="26"/>
        <v>0</v>
      </c>
      <c r="N75" s="9">
        <f t="shared" si="26"/>
        <v>0</v>
      </c>
      <c r="P75" s="9">
        <f t="shared" si="3"/>
        <v>1088254</v>
      </c>
      <c r="Q75" s="9">
        <f t="shared" si="12"/>
        <v>0</v>
      </c>
      <c r="R75" s="9">
        <f t="shared" si="13"/>
        <v>0</v>
      </c>
      <c r="S75" s="9">
        <f t="shared" si="14"/>
        <v>0</v>
      </c>
    </row>
    <row r="76" spans="10:19" x14ac:dyDescent="0.35">
      <c r="J76" s="10">
        <v>32234</v>
      </c>
      <c r="K76" s="11">
        <f>K75+(K79-K75)/4</f>
        <v>1104.8797500000001</v>
      </c>
      <c r="L76" s="11">
        <f>L75+(L79-L75)/4</f>
        <v>0</v>
      </c>
      <c r="M76" s="11">
        <f>M75+(M79-M75)/4</f>
        <v>0</v>
      </c>
      <c r="N76" s="11">
        <f>N75+(N79-N75)/4</f>
        <v>0</v>
      </c>
      <c r="P76" s="9">
        <f t="shared" si="3"/>
        <v>1104879.75</v>
      </c>
      <c r="Q76" s="9">
        <f t="shared" si="12"/>
        <v>0</v>
      </c>
      <c r="R76" s="9">
        <f t="shared" si="13"/>
        <v>0</v>
      </c>
      <c r="S76" s="9">
        <f t="shared" si="14"/>
        <v>0</v>
      </c>
    </row>
    <row r="77" spans="10:19" x14ac:dyDescent="0.35">
      <c r="J77" s="10">
        <v>32325</v>
      </c>
      <c r="K77" s="11">
        <f>K75+(K79-K75)/2</f>
        <v>1121.5055</v>
      </c>
      <c r="L77" s="11">
        <f t="shared" ref="L77:N77" si="27">L75+(L79-L75)/2</f>
        <v>0</v>
      </c>
      <c r="M77" s="11">
        <f t="shared" si="27"/>
        <v>0</v>
      </c>
      <c r="N77" s="11">
        <f t="shared" si="27"/>
        <v>0</v>
      </c>
      <c r="P77" s="9">
        <f t="shared" si="3"/>
        <v>1121505.5</v>
      </c>
      <c r="Q77" s="9">
        <f t="shared" si="12"/>
        <v>0</v>
      </c>
      <c r="R77" s="9">
        <f t="shared" si="13"/>
        <v>0</v>
      </c>
      <c r="S77" s="9">
        <f t="shared" si="14"/>
        <v>0</v>
      </c>
    </row>
    <row r="78" spans="10:19" x14ac:dyDescent="0.35">
      <c r="J78" s="10">
        <v>32417</v>
      </c>
      <c r="K78" s="11">
        <f>K75+(K79-K75)*3/4</f>
        <v>1138.1312499999999</v>
      </c>
      <c r="L78" s="11">
        <f>L75+(L79-L75)*3/4</f>
        <v>0</v>
      </c>
      <c r="M78" s="11">
        <f>M75+(M79-M75)*3/4</f>
        <v>0</v>
      </c>
      <c r="N78" s="11">
        <f>N75+(N79-N75)*3/4</f>
        <v>0</v>
      </c>
      <c r="P78" s="9">
        <f t="shared" si="3"/>
        <v>1138131.25</v>
      </c>
      <c r="Q78" s="9">
        <f t="shared" si="12"/>
        <v>0</v>
      </c>
      <c r="R78" s="9">
        <f t="shared" si="13"/>
        <v>0</v>
      </c>
      <c r="S78" s="9">
        <f t="shared" si="14"/>
        <v>0</v>
      </c>
    </row>
    <row r="79" spans="10:19" x14ac:dyDescent="0.35">
      <c r="J79" s="10">
        <v>32509</v>
      </c>
      <c r="K79" s="9">
        <f>B14</f>
        <v>1154.7570000000001</v>
      </c>
      <c r="L79" s="9">
        <f t="shared" ref="L79:N79" si="28">C14</f>
        <v>0</v>
      </c>
      <c r="M79" s="9">
        <f t="shared" si="28"/>
        <v>0</v>
      </c>
      <c r="N79" s="9">
        <f t="shared" si="28"/>
        <v>0</v>
      </c>
      <c r="P79" s="9">
        <f t="shared" si="3"/>
        <v>1154757</v>
      </c>
      <c r="Q79" s="9">
        <f t="shared" si="12"/>
        <v>0</v>
      </c>
      <c r="R79" s="9">
        <f t="shared" si="13"/>
        <v>0</v>
      </c>
      <c r="S79" s="9">
        <f t="shared" si="14"/>
        <v>0</v>
      </c>
    </row>
    <row r="80" spans="10:19" x14ac:dyDescent="0.35">
      <c r="J80" s="10">
        <v>32599</v>
      </c>
      <c r="K80" s="11">
        <f>K79+(K83-K79)/4</f>
        <v>1174.5907500000001</v>
      </c>
      <c r="L80" s="11">
        <f>L79+(L83-L79)/4</f>
        <v>0</v>
      </c>
      <c r="M80" s="11">
        <f>M79+(M83-M79)/4</f>
        <v>0</v>
      </c>
      <c r="N80" s="11">
        <f>N79+(N83-N79)/4</f>
        <v>0</v>
      </c>
      <c r="P80" s="9">
        <f t="shared" si="3"/>
        <v>1174590.75</v>
      </c>
      <c r="Q80" s="9">
        <f t="shared" si="12"/>
        <v>0</v>
      </c>
      <c r="R80" s="9">
        <f t="shared" si="13"/>
        <v>0</v>
      </c>
      <c r="S80" s="9">
        <f t="shared" si="14"/>
        <v>0</v>
      </c>
    </row>
    <row r="81" spans="10:19" x14ac:dyDescent="0.35">
      <c r="J81" s="10">
        <v>32690</v>
      </c>
      <c r="K81" s="11">
        <f>K79+(K83-K79)/2</f>
        <v>1194.4245000000001</v>
      </c>
      <c r="L81" s="11">
        <f t="shared" ref="L81:N81" si="29">L79+(L83-L79)/2</f>
        <v>0</v>
      </c>
      <c r="M81" s="11">
        <f t="shared" si="29"/>
        <v>0</v>
      </c>
      <c r="N81" s="11">
        <f t="shared" si="29"/>
        <v>0</v>
      </c>
      <c r="P81" s="9">
        <f t="shared" si="3"/>
        <v>1194424.5</v>
      </c>
      <c r="Q81" s="9">
        <f t="shared" si="12"/>
        <v>0</v>
      </c>
      <c r="R81" s="9">
        <f t="shared" si="13"/>
        <v>0</v>
      </c>
      <c r="S81" s="9">
        <f t="shared" si="14"/>
        <v>0</v>
      </c>
    </row>
    <row r="82" spans="10:19" x14ac:dyDescent="0.35">
      <c r="J82" s="10">
        <v>32782</v>
      </c>
      <c r="K82" s="11">
        <f>K79+(K83-K79)*3/4</f>
        <v>1214.2582500000001</v>
      </c>
      <c r="L82" s="11">
        <f>L79+(L83-L79)*3/4</f>
        <v>0</v>
      </c>
      <c r="M82" s="11">
        <f>M79+(M83-M79)*3/4</f>
        <v>0</v>
      </c>
      <c r="N82" s="11">
        <f>N79+(N83-N79)*3/4</f>
        <v>0</v>
      </c>
      <c r="P82" s="9">
        <f t="shared" si="3"/>
        <v>1214258.25</v>
      </c>
      <c r="Q82" s="9">
        <f t="shared" si="12"/>
        <v>0</v>
      </c>
      <c r="R82" s="9">
        <f t="shared" si="13"/>
        <v>0</v>
      </c>
      <c r="S82" s="9">
        <f t="shared" si="14"/>
        <v>0</v>
      </c>
    </row>
    <row r="83" spans="10:19" x14ac:dyDescent="0.35">
      <c r="J83" s="10">
        <v>32874</v>
      </c>
      <c r="K83" s="9">
        <f>B15</f>
        <v>1234.0920000000001</v>
      </c>
      <c r="L83" s="9">
        <f t="shared" ref="L83:N83" si="30">C15</f>
        <v>0</v>
      </c>
      <c r="M83" s="9">
        <f t="shared" si="30"/>
        <v>0</v>
      </c>
      <c r="N83" s="9">
        <f t="shared" si="30"/>
        <v>0</v>
      </c>
      <c r="P83" s="9">
        <f t="shared" si="3"/>
        <v>1234092</v>
      </c>
      <c r="Q83" s="9">
        <f t="shared" si="12"/>
        <v>0</v>
      </c>
      <c r="R83" s="9">
        <f t="shared" si="13"/>
        <v>0</v>
      </c>
      <c r="S83" s="9">
        <f t="shared" si="14"/>
        <v>0</v>
      </c>
    </row>
    <row r="84" spans="10:19" x14ac:dyDescent="0.35">
      <c r="J84" s="10">
        <v>32964</v>
      </c>
      <c r="K84" s="11">
        <f>K83+(K87-K83)/4</f>
        <v>1250.7705000000001</v>
      </c>
      <c r="L84" s="11">
        <f>L83+(L87-L83)/4</f>
        <v>0</v>
      </c>
      <c r="M84" s="11">
        <f>M83+(M87-M83)/4</f>
        <v>0</v>
      </c>
      <c r="N84" s="11">
        <f>N83+(N87-N83)/4</f>
        <v>0</v>
      </c>
      <c r="P84" s="9">
        <f t="shared" si="3"/>
        <v>1250770.5</v>
      </c>
      <c r="Q84" s="9">
        <f t="shared" si="12"/>
        <v>0</v>
      </c>
      <c r="R84" s="9">
        <f t="shared" si="13"/>
        <v>0</v>
      </c>
      <c r="S84" s="9">
        <f t="shared" si="14"/>
        <v>0</v>
      </c>
    </row>
    <row r="85" spans="10:19" x14ac:dyDescent="0.35">
      <c r="J85" s="10">
        <v>33055</v>
      </c>
      <c r="K85" s="11">
        <f>K83+(K87-K83)/2</f>
        <v>1267.4490000000001</v>
      </c>
      <c r="L85" s="11">
        <f t="shared" ref="L85:N85" si="31">L83+(L87-L83)/2</f>
        <v>0</v>
      </c>
      <c r="M85" s="11">
        <f t="shared" si="31"/>
        <v>0</v>
      </c>
      <c r="N85" s="11">
        <f t="shared" si="31"/>
        <v>0</v>
      </c>
      <c r="P85" s="9">
        <f t="shared" si="3"/>
        <v>1267449</v>
      </c>
      <c r="Q85" s="9">
        <f t="shared" si="12"/>
        <v>0</v>
      </c>
      <c r="R85" s="9">
        <f t="shared" si="13"/>
        <v>0</v>
      </c>
      <c r="S85" s="9">
        <f t="shared" si="14"/>
        <v>0</v>
      </c>
    </row>
    <row r="86" spans="10:19" x14ac:dyDescent="0.35">
      <c r="J86" s="10">
        <v>33147</v>
      </c>
      <c r="K86" s="11">
        <f>K83+(K87-K83)*3/4</f>
        <v>1284.1275000000001</v>
      </c>
      <c r="L86" s="11">
        <f>L83+(L87-L83)*3/4</f>
        <v>0</v>
      </c>
      <c r="M86" s="11">
        <f>M83+(M87-M83)*3/4</f>
        <v>0</v>
      </c>
      <c r="N86" s="11">
        <f>N83+(N87-N83)*3/4</f>
        <v>0</v>
      </c>
      <c r="P86" s="9">
        <f t="shared" si="3"/>
        <v>1284127.5</v>
      </c>
      <c r="Q86" s="9">
        <f t="shared" si="12"/>
        <v>0</v>
      </c>
      <c r="R86" s="9">
        <f t="shared" si="13"/>
        <v>0</v>
      </c>
      <c r="S86" s="9">
        <f t="shared" si="14"/>
        <v>0</v>
      </c>
    </row>
    <row r="87" spans="10:19" x14ac:dyDescent="0.35">
      <c r="J87" s="10">
        <v>33239</v>
      </c>
      <c r="K87" s="9">
        <f>B16</f>
        <v>1300.806</v>
      </c>
      <c r="L87" s="9">
        <f t="shared" ref="L87:N87" si="32">C16</f>
        <v>0</v>
      </c>
      <c r="M87" s="9">
        <f t="shared" si="32"/>
        <v>0</v>
      </c>
      <c r="N87" s="9">
        <f t="shared" si="32"/>
        <v>0</v>
      </c>
      <c r="P87" s="9">
        <f t="shared" si="3"/>
        <v>1300806</v>
      </c>
      <c r="Q87" s="9">
        <f t="shared" si="12"/>
        <v>0</v>
      </c>
      <c r="R87" s="9">
        <f t="shared" si="13"/>
        <v>0</v>
      </c>
      <c r="S87" s="9">
        <f t="shared" si="14"/>
        <v>0</v>
      </c>
    </row>
    <row r="88" spans="10:19" x14ac:dyDescent="0.35">
      <c r="J88" s="10">
        <v>33329</v>
      </c>
      <c r="K88" s="11">
        <f>K87+(K91-K87)/4</f>
        <v>1312.4290000000001</v>
      </c>
      <c r="L88" s="11">
        <f>L87+(L91-L87)/4</f>
        <v>0</v>
      </c>
      <c r="M88" s="11">
        <f>M87+(M91-M87)/4</f>
        <v>0</v>
      </c>
      <c r="N88" s="11">
        <f>N87+(N91-N87)/4</f>
        <v>0</v>
      </c>
      <c r="P88" s="9">
        <f t="shared" si="3"/>
        <v>1312429</v>
      </c>
      <c r="Q88" s="9">
        <f t="shared" si="12"/>
        <v>0</v>
      </c>
      <c r="R88" s="9">
        <f t="shared" si="13"/>
        <v>0</v>
      </c>
      <c r="S88" s="9">
        <f t="shared" si="14"/>
        <v>0</v>
      </c>
    </row>
    <row r="89" spans="10:19" x14ac:dyDescent="0.35">
      <c r="J89" s="10">
        <v>33420</v>
      </c>
      <c r="K89" s="11">
        <f>K87+(K91-K87)/2</f>
        <v>1324.0520000000001</v>
      </c>
      <c r="L89" s="11">
        <f t="shared" ref="L89:N89" si="33">L87+(L91-L87)/2</f>
        <v>0</v>
      </c>
      <c r="M89" s="11">
        <f t="shared" si="33"/>
        <v>0</v>
      </c>
      <c r="N89" s="11">
        <f t="shared" si="33"/>
        <v>0</v>
      </c>
      <c r="P89" s="9">
        <f t="shared" si="3"/>
        <v>1324052.0000000002</v>
      </c>
      <c r="Q89" s="9">
        <f t="shared" si="12"/>
        <v>0</v>
      </c>
      <c r="R89" s="9">
        <f t="shared" si="13"/>
        <v>0</v>
      </c>
      <c r="S89" s="9">
        <f t="shared" si="14"/>
        <v>0</v>
      </c>
    </row>
    <row r="90" spans="10:19" x14ac:dyDescent="0.35">
      <c r="J90" s="10">
        <v>33512</v>
      </c>
      <c r="K90" s="11">
        <f>K87+(K91-K87)*3/4</f>
        <v>1335.675</v>
      </c>
      <c r="L90" s="11">
        <f>L87+(L91-L87)*3/4</f>
        <v>0</v>
      </c>
      <c r="M90" s="11">
        <f>M87+(M91-M87)*3/4</f>
        <v>0</v>
      </c>
      <c r="N90" s="11">
        <f>N87+(N91-N87)*3/4</f>
        <v>0</v>
      </c>
      <c r="P90" s="9">
        <f t="shared" si="3"/>
        <v>1335675</v>
      </c>
      <c r="Q90" s="9">
        <f t="shared" si="12"/>
        <v>0</v>
      </c>
      <c r="R90" s="9">
        <f t="shared" si="13"/>
        <v>0</v>
      </c>
      <c r="S90" s="9">
        <f t="shared" si="14"/>
        <v>0</v>
      </c>
    </row>
    <row r="91" spans="10:19" x14ac:dyDescent="0.35">
      <c r="J91" s="10">
        <v>33604</v>
      </c>
      <c r="K91" s="9">
        <f>B17</f>
        <v>1347.298</v>
      </c>
      <c r="L91" s="9">
        <f t="shared" ref="L91:N91" si="34">C17</f>
        <v>0</v>
      </c>
      <c r="M91" s="9">
        <f t="shared" si="34"/>
        <v>0</v>
      </c>
      <c r="N91" s="9">
        <f t="shared" si="34"/>
        <v>0</v>
      </c>
      <c r="P91" s="9">
        <f t="shared" si="3"/>
        <v>1347298</v>
      </c>
      <c r="Q91" s="9">
        <f t="shared" si="12"/>
        <v>0</v>
      </c>
      <c r="R91" s="9">
        <f t="shared" si="13"/>
        <v>0</v>
      </c>
      <c r="S91" s="9">
        <f t="shared" si="14"/>
        <v>0</v>
      </c>
    </row>
    <row r="92" spans="10:19" x14ac:dyDescent="0.35">
      <c r="J92" s="10">
        <v>33695</v>
      </c>
      <c r="K92" s="11">
        <f>K91+(K95-K91)/4</f>
        <v>1357.1637499999999</v>
      </c>
      <c r="L92" s="11">
        <f>L91+(L95-L91)/4</f>
        <v>0</v>
      </c>
      <c r="M92" s="11">
        <f>M91+(M95-M91)/4</f>
        <v>0</v>
      </c>
      <c r="N92" s="11">
        <f>N91+(N95-N91)/4</f>
        <v>0</v>
      </c>
      <c r="P92" s="9">
        <f t="shared" si="3"/>
        <v>1357163.75</v>
      </c>
      <c r="Q92" s="9">
        <f t="shared" si="12"/>
        <v>0</v>
      </c>
      <c r="R92" s="9">
        <f t="shared" si="13"/>
        <v>0</v>
      </c>
      <c r="S92" s="9">
        <f t="shared" si="14"/>
        <v>0</v>
      </c>
    </row>
    <row r="93" spans="10:19" x14ac:dyDescent="0.35">
      <c r="J93" s="10">
        <v>33786</v>
      </c>
      <c r="K93" s="11">
        <f>K91+(K95-K91)/2</f>
        <v>1367.0295000000001</v>
      </c>
      <c r="L93" s="11">
        <f t="shared" ref="L93:N93" si="35">L91+(L95-L91)/2</f>
        <v>0</v>
      </c>
      <c r="M93" s="11">
        <f t="shared" si="35"/>
        <v>0</v>
      </c>
      <c r="N93" s="11">
        <f t="shared" si="35"/>
        <v>0</v>
      </c>
      <c r="P93" s="9">
        <f t="shared" si="3"/>
        <v>1367029.5</v>
      </c>
      <c r="Q93" s="9">
        <f t="shared" si="12"/>
        <v>0</v>
      </c>
      <c r="R93" s="9">
        <f t="shared" si="13"/>
        <v>0</v>
      </c>
      <c r="S93" s="9">
        <f t="shared" si="14"/>
        <v>0</v>
      </c>
    </row>
    <row r="94" spans="10:19" x14ac:dyDescent="0.35">
      <c r="J94" s="10">
        <v>33878</v>
      </c>
      <c r="K94" s="11">
        <f>K91+(K95-K91)*3/4</f>
        <v>1376.89525</v>
      </c>
      <c r="L94" s="11">
        <f>L91+(L95-L91)*3/4</f>
        <v>0</v>
      </c>
      <c r="M94" s="11">
        <f>M91+(M95-M91)*3/4</f>
        <v>0</v>
      </c>
      <c r="N94" s="11">
        <f>N91+(N95-N91)*3/4</f>
        <v>0</v>
      </c>
      <c r="P94" s="9">
        <f t="shared" si="3"/>
        <v>1376895.25</v>
      </c>
      <c r="Q94" s="9">
        <f t="shared" si="12"/>
        <v>0</v>
      </c>
      <c r="R94" s="9">
        <f t="shared" si="13"/>
        <v>0</v>
      </c>
      <c r="S94" s="9">
        <f t="shared" si="14"/>
        <v>0</v>
      </c>
    </row>
    <row r="95" spans="10:19" x14ac:dyDescent="0.35">
      <c r="J95" s="10">
        <v>33970</v>
      </c>
      <c r="K95" s="9">
        <f>B18</f>
        <v>1386.761</v>
      </c>
      <c r="L95" s="9">
        <f t="shared" ref="L95:N95" si="36">C18</f>
        <v>0</v>
      </c>
      <c r="M95" s="9">
        <f t="shared" si="36"/>
        <v>0</v>
      </c>
      <c r="N95" s="9">
        <f t="shared" si="36"/>
        <v>0</v>
      </c>
      <c r="P95" s="9">
        <f t="shared" si="3"/>
        <v>1386761</v>
      </c>
      <c r="Q95" s="9">
        <f t="shared" si="12"/>
        <v>0</v>
      </c>
      <c r="R95" s="9">
        <f t="shared" si="13"/>
        <v>0</v>
      </c>
      <c r="S95" s="9">
        <f t="shared" si="14"/>
        <v>0</v>
      </c>
    </row>
    <row r="96" spans="10:19" x14ac:dyDescent="0.35">
      <c r="J96" s="10">
        <v>34060</v>
      </c>
      <c r="K96" s="11">
        <f>K95+(K99-K95)/4</f>
        <v>1396.3552500000001</v>
      </c>
      <c r="L96" s="11">
        <f>L95+(L99-L95)/4</f>
        <v>0</v>
      </c>
      <c r="M96" s="11">
        <f>M95+(M99-M95)/4</f>
        <v>0</v>
      </c>
      <c r="N96" s="11">
        <f>N95+(N99-N95)/4</f>
        <v>0</v>
      </c>
      <c r="P96" s="9">
        <f t="shared" si="3"/>
        <v>1396355.25</v>
      </c>
      <c r="Q96" s="9">
        <f t="shared" si="12"/>
        <v>0</v>
      </c>
      <c r="R96" s="9">
        <f t="shared" si="13"/>
        <v>0</v>
      </c>
      <c r="S96" s="9">
        <f t="shared" si="14"/>
        <v>0</v>
      </c>
    </row>
    <row r="97" spans="10:19" x14ac:dyDescent="0.35">
      <c r="J97" s="10">
        <v>34151</v>
      </c>
      <c r="K97" s="11">
        <f>K95+(K99-K95)/2</f>
        <v>1405.9494999999999</v>
      </c>
      <c r="L97" s="11">
        <f t="shared" ref="L97:N97" si="37">L95+(L99-L95)/2</f>
        <v>0</v>
      </c>
      <c r="M97" s="11">
        <f t="shared" si="37"/>
        <v>0</v>
      </c>
      <c r="N97" s="11">
        <f t="shared" si="37"/>
        <v>0</v>
      </c>
      <c r="P97" s="9">
        <f t="shared" si="3"/>
        <v>1405949.5</v>
      </c>
      <c r="Q97" s="9">
        <f t="shared" si="12"/>
        <v>0</v>
      </c>
      <c r="R97" s="9">
        <f t="shared" si="13"/>
        <v>0</v>
      </c>
      <c r="S97" s="9">
        <f t="shared" si="14"/>
        <v>0</v>
      </c>
    </row>
    <row r="98" spans="10:19" x14ac:dyDescent="0.35">
      <c r="J98" s="10">
        <v>34243</v>
      </c>
      <c r="K98" s="11">
        <f>K95+(K99-K95)*3/4</f>
        <v>1415.5437499999998</v>
      </c>
      <c r="L98" s="11">
        <f>L95+(L99-L95)*3/4</f>
        <v>0</v>
      </c>
      <c r="M98" s="11">
        <f>M95+(M99-M95)*3/4</f>
        <v>0</v>
      </c>
      <c r="N98" s="11">
        <f>N95+(N99-N95)*3/4</f>
        <v>0</v>
      </c>
      <c r="P98" s="9">
        <f t="shared" si="3"/>
        <v>1415543.7499999998</v>
      </c>
      <c r="Q98" s="9">
        <f t="shared" si="12"/>
        <v>0</v>
      </c>
      <c r="R98" s="9">
        <f t="shared" si="13"/>
        <v>0</v>
      </c>
      <c r="S98" s="9">
        <f t="shared" si="14"/>
        <v>0</v>
      </c>
    </row>
    <row r="99" spans="10:19" x14ac:dyDescent="0.35">
      <c r="J99" s="10">
        <v>34335</v>
      </c>
      <c r="K99" s="9">
        <f>B19</f>
        <v>1425.1379999999999</v>
      </c>
      <c r="L99" s="9">
        <f t="shared" ref="L99:N99" si="38">C19</f>
        <v>0</v>
      </c>
      <c r="M99" s="9">
        <f t="shared" si="38"/>
        <v>0</v>
      </c>
      <c r="N99" s="9">
        <f t="shared" si="38"/>
        <v>0</v>
      </c>
      <c r="P99" s="9">
        <f t="shared" si="3"/>
        <v>1425138</v>
      </c>
      <c r="Q99" s="9">
        <f t="shared" si="12"/>
        <v>0</v>
      </c>
      <c r="R99" s="9">
        <f t="shared" si="13"/>
        <v>0</v>
      </c>
      <c r="S99" s="9">
        <f t="shared" si="14"/>
        <v>0</v>
      </c>
    </row>
    <row r="100" spans="10:19" x14ac:dyDescent="0.35">
      <c r="J100" s="10">
        <v>34425</v>
      </c>
      <c r="K100" s="11">
        <f>K99+(K103-K99)/4</f>
        <v>1437.6469999999999</v>
      </c>
      <c r="L100" s="11">
        <v>0</v>
      </c>
      <c r="M100" s="11">
        <v>0</v>
      </c>
      <c r="N100" s="11">
        <v>0</v>
      </c>
      <c r="P100" s="9">
        <f t="shared" ref="P100:P163" si="39">K100*10^3</f>
        <v>1437647</v>
      </c>
      <c r="Q100" s="9">
        <f t="shared" si="12"/>
        <v>0</v>
      </c>
      <c r="R100" s="9">
        <f t="shared" si="13"/>
        <v>0</v>
      </c>
      <c r="S100" s="9">
        <f t="shared" si="14"/>
        <v>0</v>
      </c>
    </row>
    <row r="101" spans="10:19" x14ac:dyDescent="0.35">
      <c r="J101" s="10">
        <v>34516</v>
      </c>
      <c r="K101" s="11">
        <f>K99+(K103-K99)/2</f>
        <v>1450.1559999999999</v>
      </c>
      <c r="L101" s="11">
        <v>0</v>
      </c>
      <c r="M101" s="11">
        <v>0</v>
      </c>
      <c r="N101" s="11">
        <v>0</v>
      </c>
      <c r="P101" s="9">
        <f t="shared" si="39"/>
        <v>1450156</v>
      </c>
      <c r="Q101" s="9">
        <f t="shared" si="12"/>
        <v>0</v>
      </c>
      <c r="R101" s="9">
        <f t="shared" si="13"/>
        <v>0</v>
      </c>
      <c r="S101" s="9">
        <f t="shared" si="14"/>
        <v>0</v>
      </c>
    </row>
    <row r="102" spans="10:19" x14ac:dyDescent="0.35">
      <c r="J102" s="10">
        <v>34608</v>
      </c>
      <c r="K102" s="11">
        <f>K99+(K103-K99)*3/4</f>
        <v>1462.665</v>
      </c>
      <c r="L102" s="11">
        <v>0</v>
      </c>
      <c r="M102" s="11">
        <v>0</v>
      </c>
      <c r="N102" s="11">
        <v>0</v>
      </c>
      <c r="P102" s="9">
        <f t="shared" si="39"/>
        <v>1462665</v>
      </c>
      <c r="Q102" s="9">
        <f t="shared" si="12"/>
        <v>0</v>
      </c>
      <c r="R102" s="9">
        <f t="shared" si="13"/>
        <v>0</v>
      </c>
      <c r="S102" s="9">
        <f t="shared" si="14"/>
        <v>0</v>
      </c>
    </row>
    <row r="103" spans="10:19" x14ac:dyDescent="0.35">
      <c r="J103" s="10">
        <v>34700</v>
      </c>
      <c r="K103" s="9">
        <f>B20</f>
        <v>1475.174</v>
      </c>
      <c r="L103" s="9">
        <f t="shared" ref="L103:N103" si="40">C20</f>
        <v>1745.529</v>
      </c>
      <c r="M103" s="9">
        <f t="shared" si="40"/>
        <v>498.54700000000003</v>
      </c>
      <c r="N103" s="9">
        <f t="shared" si="40"/>
        <v>1246.982</v>
      </c>
      <c r="P103" s="9">
        <f t="shared" si="39"/>
        <v>1475174</v>
      </c>
      <c r="Q103" s="9">
        <f t="shared" si="12"/>
        <v>1745529</v>
      </c>
      <c r="R103" s="9">
        <f t="shared" si="13"/>
        <v>498547</v>
      </c>
      <c r="S103" s="9">
        <f>N103*10^3</f>
        <v>1246982</v>
      </c>
    </row>
    <row r="104" spans="10:19" x14ac:dyDescent="0.35">
      <c r="J104" s="10">
        <v>34790</v>
      </c>
      <c r="K104" s="11">
        <f>K103+(K107-K103)/4</f>
        <v>1489.8679999999999</v>
      </c>
      <c r="L104" s="11">
        <f>L103+(L107-L103)/4</f>
        <v>1822.0509999999999</v>
      </c>
      <c r="M104" s="11">
        <f>M103+(M107-M103)/4</f>
        <v>507.06925000000001</v>
      </c>
      <c r="N104" s="11">
        <f>N103+(N107-N103)/4</f>
        <v>1314.9817499999999</v>
      </c>
      <c r="P104" s="9">
        <f t="shared" si="39"/>
        <v>1489868</v>
      </c>
      <c r="Q104" s="9">
        <f t="shared" si="12"/>
        <v>1822051</v>
      </c>
      <c r="R104" s="9">
        <f t="shared" si="13"/>
        <v>507069.25</v>
      </c>
      <c r="S104" s="9">
        <f t="shared" si="14"/>
        <v>1314981.75</v>
      </c>
    </row>
    <row r="105" spans="10:19" x14ac:dyDescent="0.35">
      <c r="J105" s="10">
        <v>34881</v>
      </c>
      <c r="K105" s="11">
        <f>K103+(K107-K103)/2</f>
        <v>1504.5619999999999</v>
      </c>
      <c r="L105" s="11">
        <f t="shared" ref="L105:N105" si="41">L103+(L107-L103)/2</f>
        <v>1898.5730000000001</v>
      </c>
      <c r="M105" s="11">
        <f t="shared" si="41"/>
        <v>515.5915</v>
      </c>
      <c r="N105" s="11">
        <f t="shared" si="41"/>
        <v>1382.9815000000001</v>
      </c>
      <c r="P105" s="9">
        <f t="shared" si="39"/>
        <v>1504562</v>
      </c>
      <c r="Q105" s="9">
        <f t="shared" si="12"/>
        <v>1898573</v>
      </c>
      <c r="R105" s="9">
        <f t="shared" si="13"/>
        <v>515591.5</v>
      </c>
      <c r="S105" s="9">
        <f t="shared" si="14"/>
        <v>1382981.5</v>
      </c>
    </row>
    <row r="106" spans="10:19" x14ac:dyDescent="0.35">
      <c r="J106" s="10">
        <v>34973</v>
      </c>
      <c r="K106" s="11">
        <f>K103+(K107-K103)*3/4</f>
        <v>1519.2560000000001</v>
      </c>
      <c r="L106" s="11">
        <f>L103+(L107-L103)*3/4</f>
        <v>1975.0950000000003</v>
      </c>
      <c r="M106" s="11">
        <f>M103+(M107-M103)*3/4</f>
        <v>524.11374999999998</v>
      </c>
      <c r="N106" s="11">
        <f>N103+(N107-N103)*3/4</f>
        <v>1450.9812500000003</v>
      </c>
      <c r="P106" s="9">
        <f t="shared" si="39"/>
        <v>1519256</v>
      </c>
      <c r="Q106" s="9">
        <f t="shared" si="12"/>
        <v>1975095.0000000002</v>
      </c>
      <c r="R106" s="9">
        <f t="shared" si="13"/>
        <v>524113.75</v>
      </c>
      <c r="S106" s="9">
        <f t="shared" si="14"/>
        <v>1450981.2500000002</v>
      </c>
    </row>
    <row r="107" spans="10:19" x14ac:dyDescent="0.35">
      <c r="J107" s="10">
        <v>35065</v>
      </c>
      <c r="K107" s="9">
        <f>B21</f>
        <v>1533.95</v>
      </c>
      <c r="L107" s="9">
        <f t="shared" ref="L107:N107" si="42">C21</f>
        <v>2051.6170000000002</v>
      </c>
      <c r="M107" s="9">
        <f t="shared" si="42"/>
        <v>532.63599999999997</v>
      </c>
      <c r="N107" s="9">
        <f t="shared" si="42"/>
        <v>1518.9810000000002</v>
      </c>
      <c r="P107" s="9">
        <f t="shared" si="39"/>
        <v>1533950</v>
      </c>
      <c r="Q107" s="9">
        <f t="shared" si="12"/>
        <v>2051617.0000000002</v>
      </c>
      <c r="R107" s="9">
        <f t="shared" si="13"/>
        <v>532636</v>
      </c>
      <c r="S107" s="9">
        <f t="shared" si="14"/>
        <v>1518981.0000000002</v>
      </c>
    </row>
    <row r="108" spans="10:19" x14ac:dyDescent="0.35">
      <c r="J108" s="10">
        <v>35156</v>
      </c>
      <c r="K108" s="11">
        <f>K107+(K111-K107)/4</f>
        <v>1547.3515</v>
      </c>
      <c r="L108" s="11">
        <f>L107+(L111-L107)/4</f>
        <v>2089.9562500000002</v>
      </c>
      <c r="M108" s="11">
        <f>M107+(M111-M107)/4</f>
        <v>543.09224999999992</v>
      </c>
      <c r="N108" s="11">
        <f>N107+(N111-N107)/4</f>
        <v>1546.8640000000003</v>
      </c>
      <c r="P108" s="9">
        <f t="shared" si="39"/>
        <v>1547351.5</v>
      </c>
      <c r="Q108" s="9">
        <f t="shared" si="12"/>
        <v>2089956.2500000002</v>
      </c>
      <c r="R108" s="9">
        <f t="shared" si="13"/>
        <v>543092.24999999988</v>
      </c>
      <c r="S108" s="9">
        <f t="shared" si="14"/>
        <v>1546864.0000000002</v>
      </c>
    </row>
    <row r="109" spans="10:19" x14ac:dyDescent="0.35">
      <c r="J109" s="10">
        <v>35247</v>
      </c>
      <c r="K109" s="11">
        <f>K107+(K111-K107)/2</f>
        <v>1560.7530000000002</v>
      </c>
      <c r="L109" s="11">
        <f t="shared" ref="L109:N109" si="43">L107+(L111-L107)/2</f>
        <v>2128.2955000000002</v>
      </c>
      <c r="M109" s="11">
        <f t="shared" si="43"/>
        <v>553.54849999999999</v>
      </c>
      <c r="N109" s="11">
        <f t="shared" si="43"/>
        <v>1574.7470000000003</v>
      </c>
      <c r="P109" s="9">
        <f t="shared" si="39"/>
        <v>1560753.0000000002</v>
      </c>
      <c r="Q109" s="9">
        <f t="shared" si="12"/>
        <v>2128295.5</v>
      </c>
      <c r="R109" s="9">
        <f t="shared" si="13"/>
        <v>553548.5</v>
      </c>
      <c r="S109" s="9">
        <f t="shared" si="14"/>
        <v>1574747.0000000002</v>
      </c>
    </row>
    <row r="110" spans="10:19" x14ac:dyDescent="0.35">
      <c r="J110" s="10">
        <v>35339</v>
      </c>
      <c r="K110" s="11">
        <f>K107+(K111-K107)*3/4</f>
        <v>1574.1545000000001</v>
      </c>
      <c r="L110" s="11">
        <f>L107+(L111-L107)*3/4</f>
        <v>2166.6347500000002</v>
      </c>
      <c r="M110" s="11">
        <f>M107+(M111-M107)*3/4</f>
        <v>564.00475000000006</v>
      </c>
      <c r="N110" s="11">
        <f>N107+(N111-N107)*3/4</f>
        <v>1602.63</v>
      </c>
      <c r="P110" s="9">
        <f t="shared" si="39"/>
        <v>1574154.5</v>
      </c>
      <c r="Q110" s="9">
        <f t="shared" si="12"/>
        <v>2166634.75</v>
      </c>
      <c r="R110" s="9">
        <f t="shared" si="13"/>
        <v>564004.75</v>
      </c>
      <c r="S110" s="9">
        <f t="shared" si="14"/>
        <v>1602630</v>
      </c>
    </row>
    <row r="111" spans="10:19" x14ac:dyDescent="0.35">
      <c r="J111" s="10">
        <v>35431</v>
      </c>
      <c r="K111" s="9">
        <f>B22</f>
        <v>1587.556</v>
      </c>
      <c r="L111" s="9">
        <f t="shared" ref="L111:N111" si="44">C22</f>
        <v>2204.9740000000002</v>
      </c>
      <c r="M111" s="9">
        <f t="shared" si="44"/>
        <v>574.46100000000001</v>
      </c>
      <c r="N111" s="9">
        <f t="shared" si="44"/>
        <v>1630.5130000000001</v>
      </c>
      <c r="P111" s="9">
        <f t="shared" si="39"/>
        <v>1587556</v>
      </c>
      <c r="Q111" s="9">
        <f t="shared" si="12"/>
        <v>2204974</v>
      </c>
      <c r="R111" s="9">
        <f t="shared" si="13"/>
        <v>574461</v>
      </c>
      <c r="S111" s="9">
        <f t="shared" si="14"/>
        <v>1630513.0000000002</v>
      </c>
    </row>
    <row r="112" spans="10:19" x14ac:dyDescent="0.35">
      <c r="J112" s="10">
        <v>35521</v>
      </c>
      <c r="K112" s="11">
        <f>K111+(K115-K111)/4</f>
        <v>1598.6032500000001</v>
      </c>
      <c r="L112" s="11">
        <f>L111+(L115-L111)/4</f>
        <v>2239.3867500000001</v>
      </c>
      <c r="M112" s="11">
        <f>M111+(M115-M111)/4</f>
        <v>579.75099999999998</v>
      </c>
      <c r="N112" s="11">
        <f>N111+(N115-N111)/4</f>
        <v>1659.6357500000001</v>
      </c>
      <c r="P112" s="9">
        <f t="shared" si="39"/>
        <v>1598603.25</v>
      </c>
      <c r="Q112" s="9">
        <f t="shared" si="12"/>
        <v>2239386.75</v>
      </c>
      <c r="R112" s="9">
        <f t="shared" si="13"/>
        <v>579751</v>
      </c>
      <c r="S112" s="9">
        <f t="shared" si="14"/>
        <v>1659635.7500000002</v>
      </c>
    </row>
    <row r="113" spans="10:19" x14ac:dyDescent="0.35">
      <c r="J113" s="10">
        <v>35612</v>
      </c>
      <c r="K113" s="11">
        <f>K111+(K115-K111)/2</f>
        <v>1609.6505</v>
      </c>
      <c r="L113" s="11">
        <f t="shared" ref="L113:N113" si="45">L111+(L115-L111)/2</f>
        <v>2273.7995000000001</v>
      </c>
      <c r="M113" s="11">
        <f t="shared" si="45"/>
        <v>585.04099999999994</v>
      </c>
      <c r="N113" s="11">
        <f t="shared" si="45"/>
        <v>1688.7584999999999</v>
      </c>
      <c r="P113" s="9">
        <f t="shared" si="39"/>
        <v>1609650.5</v>
      </c>
      <c r="Q113" s="9">
        <f t="shared" si="12"/>
        <v>2273799.5</v>
      </c>
      <c r="R113" s="9">
        <f t="shared" si="13"/>
        <v>585040.99999999988</v>
      </c>
      <c r="S113" s="9">
        <f t="shared" si="14"/>
        <v>1688758.5</v>
      </c>
    </row>
    <row r="114" spans="10:19" x14ac:dyDescent="0.35">
      <c r="J114" s="10">
        <v>35704</v>
      </c>
      <c r="K114" s="11">
        <f>K111+(K115-K111)*3/4</f>
        <v>1620.6977499999998</v>
      </c>
      <c r="L114" s="11">
        <f>L111+(L115-L111)*3/4</f>
        <v>2308.21225</v>
      </c>
      <c r="M114" s="11">
        <f>M111+(M115-M111)*3/4</f>
        <v>590.33100000000002</v>
      </c>
      <c r="N114" s="11">
        <f>N111+(N115-N111)*3/4</f>
        <v>1717.8812499999999</v>
      </c>
      <c r="P114" s="9">
        <f t="shared" si="39"/>
        <v>1620697.7499999998</v>
      </c>
      <c r="Q114" s="9">
        <f t="shared" si="12"/>
        <v>2308212.25</v>
      </c>
      <c r="R114" s="9">
        <f t="shared" si="13"/>
        <v>590331</v>
      </c>
      <c r="S114" s="9">
        <f t="shared" si="14"/>
        <v>1717881.25</v>
      </c>
    </row>
    <row r="115" spans="10:19" x14ac:dyDescent="0.35">
      <c r="J115" s="10">
        <v>35796</v>
      </c>
      <c r="K115" s="9">
        <f>B23</f>
        <v>1631.7449999999999</v>
      </c>
      <c r="L115" s="9">
        <f t="shared" ref="L115:N115" si="46">C23</f>
        <v>2342.625</v>
      </c>
      <c r="M115" s="9">
        <f t="shared" si="46"/>
        <v>595.62099999999998</v>
      </c>
      <c r="N115" s="9">
        <f t="shared" si="46"/>
        <v>1747.0039999999999</v>
      </c>
      <c r="P115" s="9">
        <f t="shared" si="39"/>
        <v>1631745</v>
      </c>
      <c r="Q115" s="9">
        <f t="shared" ref="Q115:Q178" si="47">L115*10^3</f>
        <v>2342625</v>
      </c>
      <c r="R115" s="9">
        <f t="shared" ref="R115:R178" si="48">M115*10^3</f>
        <v>595621</v>
      </c>
      <c r="S115" s="9">
        <f t="shared" ref="S115:S178" si="49">N115*10^3</f>
        <v>1747004</v>
      </c>
    </row>
    <row r="116" spans="10:19" x14ac:dyDescent="0.35">
      <c r="J116" s="10">
        <v>35886</v>
      </c>
      <c r="K116" s="11">
        <f>K115+(K119-K115)/4</f>
        <v>1643.4014999999999</v>
      </c>
      <c r="L116" s="11">
        <f>L115+(L119-L115)/4</f>
        <v>2415.3519999999999</v>
      </c>
      <c r="M116" s="11">
        <f>M115+(M119-M115)/4</f>
        <v>604.96799999999996</v>
      </c>
      <c r="N116" s="11">
        <f>N115+(N119-N115)/4</f>
        <v>1810.384</v>
      </c>
      <c r="P116" s="9">
        <f t="shared" si="39"/>
        <v>1643401.5</v>
      </c>
      <c r="Q116" s="9">
        <f t="shared" si="47"/>
        <v>2415352</v>
      </c>
      <c r="R116" s="9">
        <f t="shared" si="48"/>
        <v>604968</v>
      </c>
      <c r="S116" s="9">
        <f t="shared" si="49"/>
        <v>1810384</v>
      </c>
    </row>
    <row r="117" spans="10:19" x14ac:dyDescent="0.35">
      <c r="J117" s="10">
        <v>35977</v>
      </c>
      <c r="K117" s="11">
        <f>K115+(K119-K115)/2</f>
        <v>1655.058</v>
      </c>
      <c r="L117" s="11">
        <f t="shared" ref="L117:N117" si="50">L115+(L119-L115)/2</f>
        <v>2488.0789999999997</v>
      </c>
      <c r="M117" s="11">
        <f t="shared" si="50"/>
        <v>614.31500000000005</v>
      </c>
      <c r="N117" s="11">
        <f t="shared" si="50"/>
        <v>1873.7639999999999</v>
      </c>
      <c r="P117" s="9">
        <f t="shared" si="39"/>
        <v>1655058</v>
      </c>
      <c r="Q117" s="9">
        <f t="shared" si="47"/>
        <v>2488078.9999999995</v>
      </c>
      <c r="R117" s="9">
        <f t="shared" si="48"/>
        <v>614315</v>
      </c>
      <c r="S117" s="9">
        <f t="shared" si="49"/>
        <v>1873764</v>
      </c>
    </row>
    <row r="118" spans="10:19" x14ac:dyDescent="0.35">
      <c r="J118" s="10">
        <v>36069</v>
      </c>
      <c r="K118" s="11">
        <f>K115+(K119-K115)*3/4</f>
        <v>1666.7145</v>
      </c>
      <c r="L118" s="11">
        <f>L115+(L119-L115)*3/4</f>
        <v>2560.806</v>
      </c>
      <c r="M118" s="11">
        <f>M115+(M119-M115)*3/4</f>
        <v>623.66200000000003</v>
      </c>
      <c r="N118" s="11">
        <f>N115+(N119-N115)*3/4</f>
        <v>1937.1439999999998</v>
      </c>
      <c r="P118" s="9">
        <f t="shared" si="39"/>
        <v>1666714.5</v>
      </c>
      <c r="Q118" s="9">
        <f t="shared" si="47"/>
        <v>2560806</v>
      </c>
      <c r="R118" s="9">
        <f t="shared" si="48"/>
        <v>623662</v>
      </c>
      <c r="S118" s="9">
        <f t="shared" si="49"/>
        <v>1937143.9999999998</v>
      </c>
    </row>
    <row r="119" spans="10:19" x14ac:dyDescent="0.35">
      <c r="J119" s="10">
        <v>36161</v>
      </c>
      <c r="K119" s="9">
        <f>B24</f>
        <v>1678.3710000000001</v>
      </c>
      <c r="L119" s="9">
        <f t="shared" ref="L119:N119" si="51">C24</f>
        <v>2633.5329999999999</v>
      </c>
      <c r="M119" s="9">
        <f t="shared" si="51"/>
        <v>633.00900000000001</v>
      </c>
      <c r="N119" s="9">
        <f t="shared" si="51"/>
        <v>2000.5239999999999</v>
      </c>
      <c r="P119" s="9">
        <f t="shared" si="39"/>
        <v>1678371</v>
      </c>
      <c r="Q119" s="9">
        <f t="shared" si="47"/>
        <v>2633533</v>
      </c>
      <c r="R119" s="9">
        <f t="shared" si="48"/>
        <v>633009</v>
      </c>
      <c r="S119" s="9">
        <f t="shared" si="49"/>
        <v>2000524</v>
      </c>
    </row>
    <row r="120" spans="10:19" x14ac:dyDescent="0.35">
      <c r="J120" s="10">
        <v>36251</v>
      </c>
      <c r="K120" s="11">
        <f>K119+(K123-K119)/4</f>
        <v>1697.08925</v>
      </c>
      <c r="L120" s="11">
        <f>L119+(L123-L119)/4</f>
        <v>2654.7872499999999</v>
      </c>
      <c r="M120" s="11">
        <f>M119+(M123-M119)/4</f>
        <v>639.36424999999997</v>
      </c>
      <c r="N120" s="11">
        <f>N119+(N123-N119)/4</f>
        <v>2015.423</v>
      </c>
      <c r="P120" s="9">
        <f t="shared" si="39"/>
        <v>1697089.25</v>
      </c>
      <c r="Q120" s="9">
        <f t="shared" si="47"/>
        <v>2654787.25</v>
      </c>
      <c r="R120" s="9">
        <f t="shared" si="48"/>
        <v>639364.25</v>
      </c>
      <c r="S120" s="9">
        <f t="shared" si="49"/>
        <v>2015423</v>
      </c>
    </row>
    <row r="121" spans="10:19" x14ac:dyDescent="0.35">
      <c r="J121" s="10">
        <v>36342</v>
      </c>
      <c r="K121" s="11">
        <f>K119+(K123-K119)/2</f>
        <v>1715.8074999999999</v>
      </c>
      <c r="L121" s="11">
        <f t="shared" ref="L121:N121" si="52">L119+(L123-L119)/2</f>
        <v>2676.0415000000003</v>
      </c>
      <c r="M121" s="11">
        <f t="shared" si="52"/>
        <v>645.71949999999993</v>
      </c>
      <c r="N121" s="11">
        <f t="shared" si="52"/>
        <v>2030.3220000000001</v>
      </c>
      <c r="P121" s="9">
        <f t="shared" si="39"/>
        <v>1715807.5</v>
      </c>
      <c r="Q121" s="9">
        <f t="shared" si="47"/>
        <v>2676041.5000000005</v>
      </c>
      <c r="R121" s="9">
        <f t="shared" si="48"/>
        <v>645719.49999999988</v>
      </c>
      <c r="S121" s="9">
        <f t="shared" si="49"/>
        <v>2030322</v>
      </c>
    </row>
    <row r="122" spans="10:19" x14ac:dyDescent="0.35">
      <c r="J122" s="10">
        <v>36434</v>
      </c>
      <c r="K122" s="11">
        <f>K119+(K123-K119)*3/4</f>
        <v>1734.52575</v>
      </c>
      <c r="L122" s="11">
        <f>L119+(L123-L119)*3/4</f>
        <v>2697.2957500000002</v>
      </c>
      <c r="M122" s="11">
        <f>M119+(M123-M119)*3/4</f>
        <v>652.07474999999999</v>
      </c>
      <c r="N122" s="11">
        <f>N119+(N123-N119)*3/4</f>
        <v>2045.2210000000002</v>
      </c>
      <c r="P122" s="9">
        <f t="shared" si="39"/>
        <v>1734525.75</v>
      </c>
      <c r="Q122" s="9">
        <f t="shared" si="47"/>
        <v>2697295.75</v>
      </c>
      <c r="R122" s="9">
        <f t="shared" si="48"/>
        <v>652074.75</v>
      </c>
      <c r="S122" s="9">
        <f t="shared" si="49"/>
        <v>2045221.0000000002</v>
      </c>
    </row>
    <row r="123" spans="10:19" x14ac:dyDescent="0.35">
      <c r="J123" s="10">
        <v>36526</v>
      </c>
      <c r="K123" s="9">
        <f>B25</f>
        <v>1753.2439999999999</v>
      </c>
      <c r="L123" s="9">
        <f t="shared" ref="L123:N123" si="53">C25</f>
        <v>2718.55</v>
      </c>
      <c r="M123" s="9">
        <f t="shared" si="53"/>
        <v>658.43</v>
      </c>
      <c r="N123" s="9">
        <f t="shared" si="53"/>
        <v>2060.1200000000003</v>
      </c>
      <c r="P123" s="9">
        <f t="shared" si="39"/>
        <v>1753244</v>
      </c>
      <c r="Q123" s="9">
        <f t="shared" si="47"/>
        <v>2718550</v>
      </c>
      <c r="R123" s="9">
        <f t="shared" si="48"/>
        <v>658430</v>
      </c>
      <c r="S123" s="9">
        <f t="shared" si="49"/>
        <v>2060120.0000000002</v>
      </c>
    </row>
    <row r="124" spans="10:19" x14ac:dyDescent="0.35">
      <c r="J124" s="10">
        <v>36617</v>
      </c>
      <c r="K124" s="11">
        <f>K123+(K127-K123)/4</f>
        <v>1777.47975</v>
      </c>
      <c r="L124" s="11">
        <f>L123+(L127-L123)/4</f>
        <v>2703.02475</v>
      </c>
      <c r="M124" s="11">
        <f>M123+(M127-M123)/4</f>
        <v>672.05574999999999</v>
      </c>
      <c r="N124" s="11">
        <f>N123+(N127-N123)/4</f>
        <v>2030.9690000000003</v>
      </c>
      <c r="P124" s="9">
        <f t="shared" si="39"/>
        <v>1777479.75</v>
      </c>
      <c r="Q124" s="9">
        <f t="shared" si="47"/>
        <v>2703024.75</v>
      </c>
      <c r="R124" s="9">
        <f t="shared" si="48"/>
        <v>672055.75</v>
      </c>
      <c r="S124" s="9">
        <f t="shared" si="49"/>
        <v>2030969.0000000002</v>
      </c>
    </row>
    <row r="125" spans="10:19" x14ac:dyDescent="0.35">
      <c r="J125" s="10">
        <v>36708</v>
      </c>
      <c r="K125" s="11">
        <f>K123+(K127-K123)/2</f>
        <v>1801.7154999999998</v>
      </c>
      <c r="L125" s="11">
        <f t="shared" ref="L125:N125" si="54">L123+(L127-L123)/2</f>
        <v>2687.4994999999999</v>
      </c>
      <c r="M125" s="11">
        <f t="shared" si="54"/>
        <v>685.68149999999991</v>
      </c>
      <c r="N125" s="11">
        <f t="shared" si="54"/>
        <v>2001.8180000000002</v>
      </c>
      <c r="P125" s="9">
        <f t="shared" si="39"/>
        <v>1801715.4999999998</v>
      </c>
      <c r="Q125" s="9">
        <f t="shared" si="47"/>
        <v>2687499.5</v>
      </c>
      <c r="R125" s="9">
        <f t="shared" si="48"/>
        <v>685681.49999999988</v>
      </c>
      <c r="S125" s="9">
        <f t="shared" si="49"/>
        <v>2001818.0000000002</v>
      </c>
    </row>
    <row r="126" spans="10:19" x14ac:dyDescent="0.35">
      <c r="J126" s="10">
        <v>36800</v>
      </c>
      <c r="K126" s="11">
        <f>K123+(K127-K123)*3/4</f>
        <v>1825.9512499999998</v>
      </c>
      <c r="L126" s="11">
        <f>L123+(L127-L123)*3/4</f>
        <v>2671.9742500000002</v>
      </c>
      <c r="M126" s="11">
        <f>M123+(M127-M123)*3/4</f>
        <v>699.30724999999995</v>
      </c>
      <c r="N126" s="11">
        <f>N123+(N127-N123)*3/4</f>
        <v>1972.6670000000001</v>
      </c>
      <c r="P126" s="9">
        <f t="shared" si="39"/>
        <v>1825951.2499999998</v>
      </c>
      <c r="Q126" s="9">
        <f t="shared" si="47"/>
        <v>2671974.25</v>
      </c>
      <c r="R126" s="9">
        <f t="shared" si="48"/>
        <v>699307.25</v>
      </c>
      <c r="S126" s="9">
        <f t="shared" si="49"/>
        <v>1972667.0000000002</v>
      </c>
    </row>
    <row r="127" spans="10:19" x14ac:dyDescent="0.35">
      <c r="J127" s="10">
        <v>36892</v>
      </c>
      <c r="K127" s="9">
        <f>B26</f>
        <v>1850.1869999999999</v>
      </c>
      <c r="L127" s="9">
        <f t="shared" ref="L127:N127" si="55">C26</f>
        <v>2656.4490000000001</v>
      </c>
      <c r="M127" s="9">
        <f t="shared" si="55"/>
        <v>712.93299999999999</v>
      </c>
      <c r="N127" s="9">
        <f t="shared" si="55"/>
        <v>1943.5160000000001</v>
      </c>
      <c r="P127" s="9">
        <f t="shared" si="39"/>
        <v>1850187</v>
      </c>
      <c r="Q127" s="9">
        <f t="shared" si="47"/>
        <v>2656449</v>
      </c>
      <c r="R127" s="9">
        <f t="shared" si="48"/>
        <v>712933</v>
      </c>
      <c r="S127" s="9">
        <f t="shared" si="49"/>
        <v>1943516</v>
      </c>
    </row>
    <row r="128" spans="10:19" x14ac:dyDescent="0.35">
      <c r="J128" s="10">
        <v>36982</v>
      </c>
      <c r="K128" s="11">
        <f>K127+(K131-K127)/4</f>
        <v>1874.8964999999998</v>
      </c>
      <c r="L128" s="11">
        <f>L127+(L131-L127)/4</f>
        <v>2659.4839999999999</v>
      </c>
      <c r="M128" s="11">
        <f>M127+(M131-M127)/4</f>
        <v>726.07875000000001</v>
      </c>
      <c r="N128" s="11">
        <f>N127+(N131-N127)/4</f>
        <v>1933.40525</v>
      </c>
      <c r="P128" s="9">
        <f t="shared" si="39"/>
        <v>1874896.4999999998</v>
      </c>
      <c r="Q128" s="9">
        <f t="shared" si="47"/>
        <v>2659484</v>
      </c>
      <c r="R128" s="9">
        <f t="shared" si="48"/>
        <v>726078.75</v>
      </c>
      <c r="S128" s="9">
        <f t="shared" si="49"/>
        <v>1933405.25</v>
      </c>
    </row>
    <row r="129" spans="10:19" x14ac:dyDescent="0.35">
      <c r="J129" s="10">
        <v>37073</v>
      </c>
      <c r="K129" s="11">
        <f>K127+(K131-K127)/2</f>
        <v>1899.606</v>
      </c>
      <c r="L129" s="11">
        <f t="shared" ref="L129:N129" si="56">L127+(L131-L127)/2</f>
        <v>2662.5190000000002</v>
      </c>
      <c r="M129" s="11">
        <f t="shared" si="56"/>
        <v>739.22450000000003</v>
      </c>
      <c r="N129" s="11">
        <f t="shared" si="56"/>
        <v>1923.2945</v>
      </c>
      <c r="P129" s="9">
        <f t="shared" si="39"/>
        <v>1899606</v>
      </c>
      <c r="Q129" s="9">
        <f t="shared" si="47"/>
        <v>2662519</v>
      </c>
      <c r="R129" s="9">
        <f t="shared" si="48"/>
        <v>739224.5</v>
      </c>
      <c r="S129" s="9">
        <f t="shared" si="49"/>
        <v>1923294.5</v>
      </c>
    </row>
    <row r="130" spans="10:19" x14ac:dyDescent="0.35">
      <c r="J130" s="10">
        <v>37165</v>
      </c>
      <c r="K130" s="11">
        <f>K127+(K131-K127)*3/4</f>
        <v>1924.3155000000002</v>
      </c>
      <c r="L130" s="11">
        <f>L127+(L131-L127)*3/4</f>
        <v>2665.5540000000001</v>
      </c>
      <c r="M130" s="11">
        <f>M127+(M131-M127)*3/4</f>
        <v>752.37024999999994</v>
      </c>
      <c r="N130" s="11">
        <f>N127+(N131-N127)*3/4</f>
        <v>1913.1837499999999</v>
      </c>
      <c r="P130" s="9">
        <f t="shared" si="39"/>
        <v>1924315.5000000002</v>
      </c>
      <c r="Q130" s="9">
        <f t="shared" si="47"/>
        <v>2665554</v>
      </c>
      <c r="R130" s="9">
        <f t="shared" si="48"/>
        <v>752370.25</v>
      </c>
      <c r="S130" s="9">
        <f t="shared" si="49"/>
        <v>1913183.75</v>
      </c>
    </row>
    <row r="131" spans="10:19" x14ac:dyDescent="0.35">
      <c r="J131" s="10">
        <v>37257</v>
      </c>
      <c r="K131" s="9">
        <f>B27</f>
        <v>1949.0250000000001</v>
      </c>
      <c r="L131" s="9">
        <f t="shared" ref="L131:N131" si="57">C27</f>
        <v>2668.5889999999999</v>
      </c>
      <c r="M131" s="9">
        <f t="shared" si="57"/>
        <v>765.51599999999996</v>
      </c>
      <c r="N131" s="9">
        <f t="shared" si="57"/>
        <v>1903.0729999999999</v>
      </c>
      <c r="P131" s="9">
        <f t="shared" si="39"/>
        <v>1949025</v>
      </c>
      <c r="Q131" s="9">
        <f t="shared" si="47"/>
        <v>2668589</v>
      </c>
      <c r="R131" s="9">
        <f t="shared" si="48"/>
        <v>765516</v>
      </c>
      <c r="S131" s="9">
        <f t="shared" si="49"/>
        <v>1903072.9999999998</v>
      </c>
    </row>
    <row r="132" spans="10:19" x14ac:dyDescent="0.35">
      <c r="J132" s="10">
        <v>37347</v>
      </c>
      <c r="K132" s="11">
        <f>K131+(K135-K131)/4</f>
        <v>1980.7577500000002</v>
      </c>
      <c r="L132" s="11">
        <f>L131+(L135-L131)/4</f>
        <v>2713.88825</v>
      </c>
      <c r="M132" s="11">
        <f>M131+(M135-M131)/4</f>
        <v>779.96574999999996</v>
      </c>
      <c r="N132" s="11">
        <f>N131+(N135-N131)/4</f>
        <v>1933.9224999999999</v>
      </c>
      <c r="P132" s="9">
        <f t="shared" si="39"/>
        <v>1980757.7500000002</v>
      </c>
      <c r="Q132" s="9">
        <f t="shared" si="47"/>
        <v>2713888.25</v>
      </c>
      <c r="R132" s="9">
        <f t="shared" si="48"/>
        <v>779965.75</v>
      </c>
      <c r="S132" s="9">
        <f t="shared" si="49"/>
        <v>1933922.5</v>
      </c>
    </row>
    <row r="133" spans="10:19" x14ac:dyDescent="0.35">
      <c r="J133" s="10">
        <v>37438</v>
      </c>
      <c r="K133" s="11">
        <f>K131+(K135-K131)/2</f>
        <v>2012.4905000000001</v>
      </c>
      <c r="L133" s="11">
        <f t="shared" ref="L133:N133" si="58">L131+(L135-L131)/2</f>
        <v>2759.1875</v>
      </c>
      <c r="M133" s="11">
        <f t="shared" si="58"/>
        <v>794.41550000000007</v>
      </c>
      <c r="N133" s="11">
        <f t="shared" si="58"/>
        <v>1964.7719999999999</v>
      </c>
      <c r="P133" s="9">
        <f t="shared" si="39"/>
        <v>2012490.5</v>
      </c>
      <c r="Q133" s="9">
        <f t="shared" si="47"/>
        <v>2759187.5</v>
      </c>
      <c r="R133" s="9">
        <f t="shared" si="48"/>
        <v>794415.50000000012</v>
      </c>
      <c r="S133" s="9">
        <f t="shared" si="49"/>
        <v>1964772</v>
      </c>
    </row>
    <row r="134" spans="10:19" x14ac:dyDescent="0.35">
      <c r="J134" s="10">
        <v>37530</v>
      </c>
      <c r="K134" s="11">
        <f>K131+(K135-K131)*3/4</f>
        <v>2044.22325</v>
      </c>
      <c r="L134" s="11">
        <f>L131+(L135-L131)*3/4</f>
        <v>2804.48675</v>
      </c>
      <c r="M134" s="11">
        <f>M131+(M135-M131)*3/4</f>
        <v>808.86525000000006</v>
      </c>
      <c r="N134" s="11">
        <f>N131+(N135-N131)*3/4</f>
        <v>1995.6215</v>
      </c>
      <c r="P134" s="9">
        <f t="shared" si="39"/>
        <v>2044223.25</v>
      </c>
      <c r="Q134" s="9">
        <f t="shared" si="47"/>
        <v>2804486.75</v>
      </c>
      <c r="R134" s="9">
        <f t="shared" si="48"/>
        <v>808865.25000000012</v>
      </c>
      <c r="S134" s="9">
        <f t="shared" si="49"/>
        <v>1995621.5</v>
      </c>
    </row>
    <row r="135" spans="10:19" x14ac:dyDescent="0.35">
      <c r="J135" s="10">
        <v>37622</v>
      </c>
      <c r="K135" s="9">
        <f>B28</f>
        <v>2075.9560000000001</v>
      </c>
      <c r="L135" s="9">
        <f t="shared" ref="L135:N135" si="59">C28</f>
        <v>2849.7860000000001</v>
      </c>
      <c r="M135" s="9">
        <f t="shared" si="59"/>
        <v>823.31500000000005</v>
      </c>
      <c r="N135" s="9">
        <f t="shared" si="59"/>
        <v>2026.471</v>
      </c>
      <c r="P135" s="9">
        <f t="shared" si="39"/>
        <v>2075956.0000000002</v>
      </c>
      <c r="Q135" s="9">
        <f t="shared" si="47"/>
        <v>2849786</v>
      </c>
      <c r="R135" s="9">
        <f t="shared" si="48"/>
        <v>823315</v>
      </c>
      <c r="S135" s="9">
        <f t="shared" si="49"/>
        <v>2026471</v>
      </c>
    </row>
    <row r="136" spans="10:19" x14ac:dyDescent="0.35">
      <c r="J136" s="10">
        <v>37712</v>
      </c>
      <c r="K136" s="11">
        <f>K135+(K139-K135)/4</f>
        <v>2112.1097500000001</v>
      </c>
      <c r="L136" s="11">
        <f>L135+(L139-L135)/4</f>
        <v>2891.0225</v>
      </c>
      <c r="M136" s="11">
        <f>M135+(M139-M135)/4</f>
        <v>836.32050000000004</v>
      </c>
      <c r="N136" s="11">
        <f>N135+(N139-N135)/4</f>
        <v>2054.7020000000002</v>
      </c>
      <c r="P136" s="9">
        <f t="shared" si="39"/>
        <v>2112109.75</v>
      </c>
      <c r="Q136" s="9">
        <f t="shared" si="47"/>
        <v>2891022.5</v>
      </c>
      <c r="R136" s="9">
        <f t="shared" si="48"/>
        <v>836320.5</v>
      </c>
      <c r="S136" s="9">
        <f t="shared" si="49"/>
        <v>2054702.0000000002</v>
      </c>
    </row>
    <row r="137" spans="10:19" x14ac:dyDescent="0.35">
      <c r="J137" s="10">
        <v>37803</v>
      </c>
      <c r="K137" s="11">
        <f>K135+(K139-K135)/2</f>
        <v>2148.2635</v>
      </c>
      <c r="L137" s="11">
        <f t="shared" ref="L137:N137" si="60">L135+(L139-L135)/2</f>
        <v>2932.259</v>
      </c>
      <c r="M137" s="11">
        <f t="shared" si="60"/>
        <v>849.32600000000002</v>
      </c>
      <c r="N137" s="11">
        <f t="shared" si="60"/>
        <v>2082.933</v>
      </c>
      <c r="P137" s="9">
        <f t="shared" si="39"/>
        <v>2148263.5</v>
      </c>
      <c r="Q137" s="9">
        <f t="shared" si="47"/>
        <v>2932259</v>
      </c>
      <c r="R137" s="9">
        <f t="shared" si="48"/>
        <v>849326</v>
      </c>
      <c r="S137" s="9">
        <f t="shared" si="49"/>
        <v>2082933</v>
      </c>
    </row>
    <row r="138" spans="10:19" x14ac:dyDescent="0.35">
      <c r="J138" s="10">
        <v>37895</v>
      </c>
      <c r="K138" s="11">
        <f>K135+(K139-K135)*3/4</f>
        <v>2184.41725</v>
      </c>
      <c r="L138" s="11">
        <f>L135+(L139-L135)*3/4</f>
        <v>2973.4955</v>
      </c>
      <c r="M138" s="11">
        <f>M135+(M139-M135)*3/4</f>
        <v>862.33150000000001</v>
      </c>
      <c r="N138" s="11">
        <f>N135+(N139-N135)*3/4</f>
        <v>2111.1639999999998</v>
      </c>
      <c r="P138" s="9">
        <f t="shared" si="39"/>
        <v>2184417.25</v>
      </c>
      <c r="Q138" s="9">
        <f t="shared" si="47"/>
        <v>2973495.5</v>
      </c>
      <c r="R138" s="9">
        <f t="shared" si="48"/>
        <v>862331.5</v>
      </c>
      <c r="S138" s="9">
        <f t="shared" si="49"/>
        <v>2111163.9999999995</v>
      </c>
    </row>
    <row r="139" spans="10:19" x14ac:dyDescent="0.35">
      <c r="J139" s="10">
        <v>37987</v>
      </c>
      <c r="K139" s="9">
        <f>B29</f>
        <v>2220.5709999999999</v>
      </c>
      <c r="L139" s="9">
        <f t="shared" ref="L139:N139" si="61">C29</f>
        <v>3014.732</v>
      </c>
      <c r="M139" s="9">
        <f t="shared" si="61"/>
        <v>875.33699999999999</v>
      </c>
      <c r="N139" s="9">
        <f t="shared" si="61"/>
        <v>2139.395</v>
      </c>
      <c r="P139" s="9">
        <f t="shared" si="39"/>
        <v>2220571</v>
      </c>
      <c r="Q139" s="9">
        <f t="shared" si="47"/>
        <v>3014732</v>
      </c>
      <c r="R139" s="9">
        <f t="shared" si="48"/>
        <v>875337</v>
      </c>
      <c r="S139" s="9">
        <f t="shared" si="49"/>
        <v>2139395</v>
      </c>
    </row>
    <row r="140" spans="10:19" x14ac:dyDescent="0.35">
      <c r="J140" s="10">
        <v>38078</v>
      </c>
      <c r="K140" s="11">
        <f>K139+(K143-K139)/4</f>
        <v>2261.143</v>
      </c>
      <c r="L140" s="11">
        <f>L139+(L143-L139)/4</f>
        <v>3072.8809999999999</v>
      </c>
      <c r="M140" s="11">
        <f>M139+(M143-M139)/4</f>
        <v>895.98225000000002</v>
      </c>
      <c r="N140" s="11">
        <f>N139+(N143-N139)/4</f>
        <v>2176.8987499999998</v>
      </c>
      <c r="P140" s="9">
        <f t="shared" si="39"/>
        <v>2261143</v>
      </c>
      <c r="Q140" s="9">
        <f t="shared" si="47"/>
        <v>3072881</v>
      </c>
      <c r="R140" s="9">
        <f t="shared" si="48"/>
        <v>895982.25</v>
      </c>
      <c r="S140" s="9">
        <f t="shared" si="49"/>
        <v>2176898.75</v>
      </c>
    </row>
    <row r="141" spans="10:19" x14ac:dyDescent="0.35">
      <c r="J141" s="10">
        <v>38169</v>
      </c>
      <c r="K141" s="11">
        <f>K139+(K143-K139)/2</f>
        <v>2301.7150000000001</v>
      </c>
      <c r="L141" s="11">
        <f t="shared" ref="L141:N141" si="62">L139+(L143-L139)/2</f>
        <v>3131.0299999999997</v>
      </c>
      <c r="M141" s="11">
        <f t="shared" si="62"/>
        <v>916.62750000000005</v>
      </c>
      <c r="N141" s="11">
        <f t="shared" si="62"/>
        <v>2214.4025000000001</v>
      </c>
      <c r="P141" s="9">
        <f t="shared" si="39"/>
        <v>2301715</v>
      </c>
      <c r="Q141" s="9">
        <f t="shared" si="47"/>
        <v>3131029.9999999995</v>
      </c>
      <c r="R141" s="9">
        <f t="shared" si="48"/>
        <v>916627.5</v>
      </c>
      <c r="S141" s="9">
        <f t="shared" si="49"/>
        <v>2214402.5</v>
      </c>
    </row>
    <row r="142" spans="10:19" x14ac:dyDescent="0.35">
      <c r="J142" s="10">
        <v>38261</v>
      </c>
      <c r="K142" s="11">
        <f>K139+(K143-K139)*3/4</f>
        <v>2342.2869999999998</v>
      </c>
      <c r="L142" s="11">
        <f>L139+(L143-L139)*3/4</f>
        <v>3189.1790000000001</v>
      </c>
      <c r="M142" s="11">
        <f>M139+(M143-M139)*3/4</f>
        <v>937.27274999999997</v>
      </c>
      <c r="N142" s="11">
        <f>N139+(N143-N139)*3/4</f>
        <v>2251.90625</v>
      </c>
      <c r="P142" s="9">
        <f t="shared" si="39"/>
        <v>2342287</v>
      </c>
      <c r="Q142" s="9">
        <f t="shared" si="47"/>
        <v>3189179</v>
      </c>
      <c r="R142" s="9">
        <f t="shared" si="48"/>
        <v>937272.75</v>
      </c>
      <c r="S142" s="9">
        <f t="shared" si="49"/>
        <v>2251906.25</v>
      </c>
    </row>
    <row r="143" spans="10:19" x14ac:dyDescent="0.35">
      <c r="J143" s="10">
        <v>38353</v>
      </c>
      <c r="K143" s="9">
        <f>B30</f>
        <v>2382.8589999999999</v>
      </c>
      <c r="L143" s="9">
        <f t="shared" ref="L143:N143" si="63">C30</f>
        <v>3247.328</v>
      </c>
      <c r="M143" s="9">
        <f t="shared" si="63"/>
        <v>957.91800000000001</v>
      </c>
      <c r="N143" s="9">
        <f t="shared" si="63"/>
        <v>2289.41</v>
      </c>
      <c r="P143" s="9">
        <f t="shared" si="39"/>
        <v>2382859</v>
      </c>
      <c r="Q143" s="9">
        <f t="shared" si="47"/>
        <v>3247328</v>
      </c>
      <c r="R143" s="9">
        <f t="shared" si="48"/>
        <v>957918</v>
      </c>
      <c r="S143" s="9">
        <f t="shared" si="49"/>
        <v>2289410</v>
      </c>
    </row>
    <row r="144" spans="10:19" x14ac:dyDescent="0.35">
      <c r="J144" s="10">
        <v>38443</v>
      </c>
      <c r="K144" s="11">
        <f>K143+(K147-K143)/4</f>
        <v>2428.0369999999998</v>
      </c>
      <c r="L144" s="11">
        <f>L143+(L147-L143)/4</f>
        <v>3340.2155000000002</v>
      </c>
      <c r="M144" s="11">
        <f>M143+(M147-M143)/4</f>
        <v>983.50075000000004</v>
      </c>
      <c r="N144" s="11">
        <f>N143+(N147-N143)/4</f>
        <v>2356.7147500000001</v>
      </c>
      <c r="P144" s="9">
        <f t="shared" si="39"/>
        <v>2428037</v>
      </c>
      <c r="Q144" s="9">
        <f t="shared" si="47"/>
        <v>3340215.5000000005</v>
      </c>
      <c r="R144" s="9">
        <f t="shared" si="48"/>
        <v>983500.75</v>
      </c>
      <c r="S144" s="9">
        <f t="shared" si="49"/>
        <v>2356714.75</v>
      </c>
    </row>
    <row r="145" spans="10:19" x14ac:dyDescent="0.35">
      <c r="J145" s="10">
        <v>38534</v>
      </c>
      <c r="K145" s="11">
        <f>K143+(K147-K143)/2</f>
        <v>2473.2150000000001</v>
      </c>
      <c r="L145" s="11">
        <f t="shared" ref="L145:N145" si="64">L143+(L147-L143)/2</f>
        <v>3433.1030000000001</v>
      </c>
      <c r="M145" s="11">
        <f t="shared" si="64"/>
        <v>1009.0835</v>
      </c>
      <c r="N145" s="11">
        <f t="shared" si="64"/>
        <v>2424.0194999999999</v>
      </c>
      <c r="P145" s="9">
        <f t="shared" si="39"/>
        <v>2473215</v>
      </c>
      <c r="Q145" s="9">
        <f t="shared" si="47"/>
        <v>3433103</v>
      </c>
      <c r="R145" s="9">
        <f t="shared" si="48"/>
        <v>1009083.5</v>
      </c>
      <c r="S145" s="9">
        <f t="shared" si="49"/>
        <v>2424019.5</v>
      </c>
    </row>
    <row r="146" spans="10:19" x14ac:dyDescent="0.35">
      <c r="J146" s="10">
        <v>38626</v>
      </c>
      <c r="K146" s="11">
        <f>K143+(K147-K143)*3/4</f>
        <v>2518.393</v>
      </c>
      <c r="L146" s="11">
        <f>L143+(L147-L143)*3/4</f>
        <v>3525.9904999999999</v>
      </c>
      <c r="M146" s="11">
        <f>M143+(M147-M143)*3/4</f>
        <v>1034.66625</v>
      </c>
      <c r="N146" s="11">
        <f>N143+(N147-N143)*3/4</f>
        <v>2491.3242499999997</v>
      </c>
      <c r="P146" s="9">
        <f t="shared" si="39"/>
        <v>2518393</v>
      </c>
      <c r="Q146" s="9">
        <f t="shared" si="47"/>
        <v>3525990.5</v>
      </c>
      <c r="R146" s="9">
        <f t="shared" si="48"/>
        <v>1034666.25</v>
      </c>
      <c r="S146" s="9">
        <f t="shared" si="49"/>
        <v>2491324.2499999995</v>
      </c>
    </row>
    <row r="147" spans="10:19" x14ac:dyDescent="0.35">
      <c r="J147" s="10">
        <v>38718</v>
      </c>
      <c r="K147" s="9">
        <f>B31</f>
        <v>2563.5709999999999</v>
      </c>
      <c r="L147" s="9">
        <f t="shared" ref="L147:N147" si="65">C31</f>
        <v>3618.8780000000002</v>
      </c>
      <c r="M147" s="9">
        <f t="shared" si="65"/>
        <v>1060.249</v>
      </c>
      <c r="N147" s="9">
        <f t="shared" si="65"/>
        <v>2558.6289999999999</v>
      </c>
      <c r="P147" s="9">
        <f t="shared" si="39"/>
        <v>2563571</v>
      </c>
      <c r="Q147" s="9">
        <f t="shared" si="47"/>
        <v>3618878</v>
      </c>
      <c r="R147" s="9">
        <f t="shared" si="48"/>
        <v>1060249</v>
      </c>
      <c r="S147" s="9">
        <f t="shared" si="49"/>
        <v>2558629</v>
      </c>
    </row>
    <row r="148" spans="10:19" x14ac:dyDescent="0.35">
      <c r="J148" s="10">
        <v>38808</v>
      </c>
      <c r="K148" s="11">
        <f>K147+(K151-K147)/4</f>
        <v>2613.3944999999999</v>
      </c>
      <c r="L148" s="11">
        <f>L147+(L151-L147)/4</f>
        <v>3667.29475</v>
      </c>
      <c r="M148" s="11">
        <f>M147+(M151-M147)/4</f>
        <v>1085.1495</v>
      </c>
      <c r="N148" s="11">
        <f>N147+(N151-N147)/4</f>
        <v>2582.14525</v>
      </c>
      <c r="P148" s="9">
        <f t="shared" si="39"/>
        <v>2613394.5</v>
      </c>
      <c r="Q148" s="9">
        <f t="shared" si="47"/>
        <v>3667294.75</v>
      </c>
      <c r="R148" s="9">
        <f t="shared" si="48"/>
        <v>1085149.5</v>
      </c>
      <c r="S148" s="9">
        <f t="shared" si="49"/>
        <v>2582145.25</v>
      </c>
    </row>
    <row r="149" spans="10:19" x14ac:dyDescent="0.35">
      <c r="J149" s="10">
        <v>38899</v>
      </c>
      <c r="K149" s="11">
        <f>K147+(K151-K147)/2</f>
        <v>2663.2179999999998</v>
      </c>
      <c r="L149" s="11">
        <f t="shared" ref="L149:N149" si="66">L147+(L151-L147)/2</f>
        <v>3715.7115000000003</v>
      </c>
      <c r="M149" s="11">
        <f t="shared" si="66"/>
        <v>1110.0500000000002</v>
      </c>
      <c r="N149" s="11">
        <f t="shared" si="66"/>
        <v>2605.6615000000002</v>
      </c>
      <c r="P149" s="9">
        <f t="shared" si="39"/>
        <v>2663218</v>
      </c>
      <c r="Q149" s="9">
        <f t="shared" si="47"/>
        <v>3715711.5000000005</v>
      </c>
      <c r="R149" s="9">
        <f t="shared" si="48"/>
        <v>1110050.0000000002</v>
      </c>
      <c r="S149" s="9">
        <f t="shared" si="49"/>
        <v>2605661.5</v>
      </c>
    </row>
    <row r="150" spans="10:19" x14ac:dyDescent="0.35">
      <c r="J150" s="10">
        <v>38991</v>
      </c>
      <c r="K150" s="11">
        <f>K147+(K151-K147)*3/4</f>
        <v>2713.0414999999998</v>
      </c>
      <c r="L150" s="11">
        <f>L147+(L151-L147)*3/4</f>
        <v>3764.1282500000002</v>
      </c>
      <c r="M150" s="11">
        <f>M147+(M151-M147)*3/4</f>
        <v>1134.9505000000001</v>
      </c>
      <c r="N150" s="11">
        <f>N147+(N151-N147)*3/4</f>
        <v>2629.1777499999998</v>
      </c>
      <c r="P150" s="9">
        <f t="shared" si="39"/>
        <v>2713041.5</v>
      </c>
      <c r="Q150" s="9">
        <f t="shared" si="47"/>
        <v>3764128.25</v>
      </c>
      <c r="R150" s="9">
        <f t="shared" si="48"/>
        <v>1134950.5000000002</v>
      </c>
      <c r="S150" s="9">
        <f t="shared" si="49"/>
        <v>2629177.75</v>
      </c>
    </row>
    <row r="151" spans="10:19" x14ac:dyDescent="0.35">
      <c r="J151" s="10">
        <v>39083</v>
      </c>
      <c r="K151" s="9">
        <f>B32</f>
        <v>2762.8649999999998</v>
      </c>
      <c r="L151" s="9">
        <f t="shared" ref="L151:N151" si="67">C32</f>
        <v>3812.5450000000001</v>
      </c>
      <c r="M151" s="9">
        <f t="shared" si="67"/>
        <v>1159.8510000000001</v>
      </c>
      <c r="N151" s="9">
        <f t="shared" si="67"/>
        <v>2652.694</v>
      </c>
      <c r="P151" s="9">
        <f t="shared" si="39"/>
        <v>2762865</v>
      </c>
      <c r="Q151" s="9">
        <f t="shared" si="47"/>
        <v>3812545</v>
      </c>
      <c r="R151" s="9">
        <f t="shared" si="48"/>
        <v>1159851</v>
      </c>
      <c r="S151" s="9">
        <f t="shared" si="49"/>
        <v>2652694</v>
      </c>
    </row>
    <row r="152" spans="10:19" x14ac:dyDescent="0.35">
      <c r="J152" s="10">
        <v>39173</v>
      </c>
      <c r="K152" s="11">
        <f>K151+(K155-K151)/4</f>
        <v>2797.5867499999999</v>
      </c>
      <c r="L152" s="11">
        <f>L151+(L155-L151)/4</f>
        <v>3743.8915000000002</v>
      </c>
      <c r="M152" s="11">
        <f>M151+(M155-M151)/4</f>
        <v>1173.9630000000002</v>
      </c>
      <c r="N152" s="11">
        <f>N151+(N155-N151)/4</f>
        <v>2569.9285</v>
      </c>
      <c r="P152" s="9">
        <f t="shared" si="39"/>
        <v>2797586.75</v>
      </c>
      <c r="Q152" s="9">
        <f t="shared" si="47"/>
        <v>3743891.5</v>
      </c>
      <c r="R152" s="9">
        <f t="shared" si="48"/>
        <v>1173963.0000000002</v>
      </c>
      <c r="S152" s="9">
        <f t="shared" si="49"/>
        <v>2569928.5</v>
      </c>
    </row>
    <row r="153" spans="10:19" x14ac:dyDescent="0.35">
      <c r="J153" s="10">
        <v>39264</v>
      </c>
      <c r="K153" s="11">
        <f>K151+(K155-K151)/2</f>
        <v>2832.3085000000001</v>
      </c>
      <c r="L153" s="11">
        <f t="shared" ref="L153:N153" si="68">L151+(L155-L151)/2</f>
        <v>3675.2380000000003</v>
      </c>
      <c r="M153" s="11">
        <f t="shared" si="68"/>
        <v>1188.075</v>
      </c>
      <c r="N153" s="11">
        <f t="shared" si="68"/>
        <v>2487.163</v>
      </c>
      <c r="P153" s="9">
        <f t="shared" si="39"/>
        <v>2832308.5</v>
      </c>
      <c r="Q153" s="9">
        <f t="shared" si="47"/>
        <v>3675238.0000000005</v>
      </c>
      <c r="R153" s="9">
        <f t="shared" si="48"/>
        <v>1188075</v>
      </c>
      <c r="S153" s="9">
        <f t="shared" si="49"/>
        <v>2487163</v>
      </c>
    </row>
    <row r="154" spans="10:19" x14ac:dyDescent="0.35">
      <c r="J154" s="10">
        <v>39356</v>
      </c>
      <c r="K154" s="11">
        <f>K151+(K155-K151)*3/4</f>
        <v>2867.0302499999998</v>
      </c>
      <c r="L154" s="11">
        <f>L151+(L155-L151)*3/4</f>
        <v>3606.5844999999999</v>
      </c>
      <c r="M154" s="11">
        <f>M151+(M155-M151)*3/4</f>
        <v>1202.1869999999999</v>
      </c>
      <c r="N154" s="11">
        <f>N151+(N155-N151)*3/4</f>
        <v>2404.3975</v>
      </c>
      <c r="P154" s="9">
        <f t="shared" si="39"/>
        <v>2867030.25</v>
      </c>
      <c r="Q154" s="9">
        <f t="shared" si="47"/>
        <v>3606584.5</v>
      </c>
      <c r="R154" s="9">
        <f t="shared" si="48"/>
        <v>1202187</v>
      </c>
      <c r="S154" s="9">
        <f t="shared" si="49"/>
        <v>2404397.5</v>
      </c>
    </row>
    <row r="155" spans="10:19" x14ac:dyDescent="0.35">
      <c r="J155" s="10">
        <v>39448</v>
      </c>
      <c r="K155" s="9">
        <f>B33</f>
        <v>2901.752</v>
      </c>
      <c r="L155" s="9">
        <f t="shared" ref="L155:N155" si="69">C33</f>
        <v>3537.931</v>
      </c>
      <c r="M155" s="9">
        <f t="shared" si="69"/>
        <v>1216.299</v>
      </c>
      <c r="N155" s="9">
        <f t="shared" si="69"/>
        <v>2321.6320000000001</v>
      </c>
      <c r="P155" s="9">
        <f t="shared" si="39"/>
        <v>2901752</v>
      </c>
      <c r="Q155" s="9">
        <f t="shared" si="47"/>
        <v>3537931</v>
      </c>
      <c r="R155" s="9">
        <f t="shared" si="48"/>
        <v>1216299</v>
      </c>
      <c r="S155" s="9">
        <f t="shared" si="49"/>
        <v>2321632</v>
      </c>
    </row>
    <row r="156" spans="10:19" x14ac:dyDescent="0.35">
      <c r="J156" s="10">
        <v>39539</v>
      </c>
      <c r="K156" s="11">
        <f>K155+(K159-K155)/4</f>
        <v>2915.3829999999998</v>
      </c>
      <c r="L156" s="11">
        <f>L155+(L159-L155)/4</f>
        <v>3608.0304999999998</v>
      </c>
      <c r="M156" s="11">
        <f>M155+(M159-M155)/4</f>
        <v>1236.625</v>
      </c>
      <c r="N156" s="11">
        <f>N155+(N159-N155)/4</f>
        <v>2371.4054999999998</v>
      </c>
      <c r="P156" s="9">
        <f t="shared" si="39"/>
        <v>2915383</v>
      </c>
      <c r="Q156" s="9">
        <f t="shared" si="47"/>
        <v>3608030.5</v>
      </c>
      <c r="R156" s="9">
        <f t="shared" si="48"/>
        <v>1236625</v>
      </c>
      <c r="S156" s="9">
        <f t="shared" si="49"/>
        <v>2371405.5</v>
      </c>
    </row>
    <row r="157" spans="10:19" x14ac:dyDescent="0.35">
      <c r="J157" s="10">
        <v>39630</v>
      </c>
      <c r="K157" s="11">
        <f>K155+(K159-K155)/2</f>
        <v>2929.0140000000001</v>
      </c>
      <c r="L157" s="11">
        <f t="shared" ref="L157:N157" si="70">L155+(L159-L155)/2</f>
        <v>3678.13</v>
      </c>
      <c r="M157" s="11">
        <f t="shared" si="70"/>
        <v>1256.951</v>
      </c>
      <c r="N157" s="11">
        <f t="shared" si="70"/>
        <v>2421.1790000000001</v>
      </c>
      <c r="P157" s="9">
        <f t="shared" si="39"/>
        <v>2929014</v>
      </c>
      <c r="Q157" s="9">
        <f t="shared" si="47"/>
        <v>3678130</v>
      </c>
      <c r="R157" s="9">
        <f t="shared" si="48"/>
        <v>1256951</v>
      </c>
      <c r="S157" s="9">
        <f t="shared" si="49"/>
        <v>2421179</v>
      </c>
    </row>
    <row r="158" spans="10:19" x14ac:dyDescent="0.35">
      <c r="J158" s="10">
        <v>39722</v>
      </c>
      <c r="K158" s="11">
        <f>K155+(K159-K155)*3/4</f>
        <v>2942.645</v>
      </c>
      <c r="L158" s="11">
        <f>L155+(L159-L155)*3/4</f>
        <v>3748.2295000000004</v>
      </c>
      <c r="M158" s="11">
        <f>M155+(M159-M155)*3/4</f>
        <v>1277.277</v>
      </c>
      <c r="N158" s="11">
        <f>N155+(N159-N155)*3/4</f>
        <v>2470.9525000000003</v>
      </c>
      <c r="P158" s="9">
        <f t="shared" si="39"/>
        <v>2942645</v>
      </c>
      <c r="Q158" s="9">
        <f t="shared" si="47"/>
        <v>3748229.5000000005</v>
      </c>
      <c r="R158" s="9">
        <f t="shared" si="48"/>
        <v>1277277</v>
      </c>
      <c r="S158" s="9">
        <f t="shared" si="49"/>
        <v>2470952.5000000005</v>
      </c>
    </row>
    <row r="159" spans="10:19" x14ac:dyDescent="0.35">
      <c r="J159" s="10">
        <v>39814</v>
      </c>
      <c r="K159" s="9">
        <f>B34</f>
        <v>2956.2759999999998</v>
      </c>
      <c r="L159" s="9">
        <f t="shared" ref="L159:N159" si="71">C34</f>
        <v>3818.3290000000002</v>
      </c>
      <c r="M159" s="9">
        <f t="shared" si="71"/>
        <v>1297.6030000000001</v>
      </c>
      <c r="N159" s="9">
        <f t="shared" si="71"/>
        <v>2520.7260000000001</v>
      </c>
      <c r="P159" s="9">
        <f t="shared" si="39"/>
        <v>2956276</v>
      </c>
      <c r="Q159" s="9">
        <f t="shared" si="47"/>
        <v>3818329</v>
      </c>
      <c r="R159" s="9">
        <f t="shared" si="48"/>
        <v>1297603</v>
      </c>
      <c r="S159" s="9">
        <f t="shared" si="49"/>
        <v>2520726</v>
      </c>
    </row>
    <row r="160" spans="10:19" x14ac:dyDescent="0.35">
      <c r="J160" s="10">
        <v>39904</v>
      </c>
      <c r="K160" s="11">
        <f>K159+(K163-K159)/4</f>
        <v>2985.62075</v>
      </c>
      <c r="L160" s="11">
        <f>L159+(L163-L159)/4</f>
        <v>3880.6572500000002</v>
      </c>
      <c r="M160" s="11">
        <f>M159+(M163-M159)/4</f>
        <v>1317.1880000000001</v>
      </c>
      <c r="N160" s="11">
        <f>N159+(N163-N159)/4</f>
        <v>2563.4692500000001</v>
      </c>
      <c r="P160" s="9">
        <f t="shared" si="39"/>
        <v>2985620.75</v>
      </c>
      <c r="Q160" s="9">
        <f t="shared" si="47"/>
        <v>3880657.25</v>
      </c>
      <c r="R160" s="9">
        <f t="shared" si="48"/>
        <v>1317188</v>
      </c>
      <c r="S160" s="9">
        <f t="shared" si="49"/>
        <v>2563469.25</v>
      </c>
    </row>
    <row r="161" spans="10:19" x14ac:dyDescent="0.35">
      <c r="J161" s="10">
        <v>39995</v>
      </c>
      <c r="K161" s="11">
        <f>K159+(K163-K159)/2</f>
        <v>3014.9655000000002</v>
      </c>
      <c r="L161" s="11">
        <f t="shared" ref="L161:N161" si="72">L159+(L163-L159)/2</f>
        <v>3942.9854999999998</v>
      </c>
      <c r="M161" s="11">
        <f t="shared" si="72"/>
        <v>1336.7730000000001</v>
      </c>
      <c r="N161" s="11">
        <f t="shared" si="72"/>
        <v>2606.2124999999996</v>
      </c>
      <c r="P161" s="9">
        <f t="shared" si="39"/>
        <v>3014965.5000000005</v>
      </c>
      <c r="Q161" s="9">
        <f t="shared" si="47"/>
        <v>3942985.5</v>
      </c>
      <c r="R161" s="9">
        <f t="shared" si="48"/>
        <v>1336773.0000000002</v>
      </c>
      <c r="S161" s="9">
        <f t="shared" si="49"/>
        <v>2606212.4999999995</v>
      </c>
    </row>
    <row r="162" spans="10:19" x14ac:dyDescent="0.35">
      <c r="J162" s="10">
        <v>40087</v>
      </c>
      <c r="K162" s="11">
        <f>K159+(K163-K159)*3/4</f>
        <v>3044.31025</v>
      </c>
      <c r="L162" s="11">
        <f>L159+(L163-L159)*3/4</f>
        <v>4005.3137499999998</v>
      </c>
      <c r="M162" s="11">
        <f>M159+(M163-M159)*3/4</f>
        <v>1356.3579999999999</v>
      </c>
      <c r="N162" s="11">
        <f>N159+(N163-N159)*3/4</f>
        <v>2648.9557499999996</v>
      </c>
      <c r="P162" s="9">
        <f t="shared" si="39"/>
        <v>3044310.25</v>
      </c>
      <c r="Q162" s="9">
        <f t="shared" si="47"/>
        <v>4005313.75</v>
      </c>
      <c r="R162" s="9">
        <f t="shared" si="48"/>
        <v>1356358</v>
      </c>
      <c r="S162" s="9">
        <f t="shared" si="49"/>
        <v>2648955.7499999995</v>
      </c>
    </row>
    <row r="163" spans="10:19" x14ac:dyDescent="0.35">
      <c r="J163" s="10">
        <v>40179</v>
      </c>
      <c r="K163" s="9">
        <f>B35</f>
        <v>3073.6550000000002</v>
      </c>
      <c r="L163" s="9">
        <f t="shared" ref="L163:N163" si="73">C35</f>
        <v>4067.6419999999998</v>
      </c>
      <c r="M163" s="9">
        <f t="shared" si="73"/>
        <v>1375.943</v>
      </c>
      <c r="N163" s="9">
        <f t="shared" si="73"/>
        <v>2691.6989999999996</v>
      </c>
      <c r="P163" s="9">
        <f t="shared" si="39"/>
        <v>3073655</v>
      </c>
      <c r="Q163" s="9">
        <f t="shared" si="47"/>
        <v>4067642</v>
      </c>
      <c r="R163" s="9">
        <f t="shared" si="48"/>
        <v>1375943</v>
      </c>
      <c r="S163" s="9">
        <f t="shared" si="49"/>
        <v>2691698.9999999995</v>
      </c>
    </row>
    <row r="164" spans="10:19" x14ac:dyDescent="0.35">
      <c r="J164" s="10">
        <v>40269</v>
      </c>
      <c r="K164" s="11">
        <f>K163+(K167-K163)/4</f>
        <v>3107.86175</v>
      </c>
      <c r="L164" s="11">
        <f>L163+(L167-L163)/4</f>
        <v>4075.8612499999999</v>
      </c>
      <c r="M164" s="11">
        <f>M163+(M167-M163)/4</f>
        <v>1384.1575</v>
      </c>
      <c r="N164" s="11">
        <f>N163+(N167-N163)/4</f>
        <v>2691.7037499999997</v>
      </c>
      <c r="P164" s="9">
        <f t="shared" ref="P164:P221" si="74">K164*10^3</f>
        <v>3107861.75</v>
      </c>
      <c r="Q164" s="9">
        <f t="shared" si="47"/>
        <v>4075861.25</v>
      </c>
      <c r="R164" s="9">
        <f t="shared" si="48"/>
        <v>1384157.5</v>
      </c>
      <c r="S164" s="9">
        <f t="shared" si="49"/>
        <v>2691703.7499999995</v>
      </c>
    </row>
    <row r="165" spans="10:19" x14ac:dyDescent="0.35">
      <c r="J165" s="10">
        <v>40360</v>
      </c>
      <c r="K165" s="11">
        <f>K163+(K167-K163)/2</f>
        <v>3142.0685000000003</v>
      </c>
      <c r="L165" s="11">
        <f t="shared" ref="L165:N165" si="75">L163+(L167-L163)/2</f>
        <v>4084.0805</v>
      </c>
      <c r="M165" s="11">
        <f t="shared" si="75"/>
        <v>1392.3719999999998</v>
      </c>
      <c r="N165" s="11">
        <f t="shared" si="75"/>
        <v>2691.7084999999997</v>
      </c>
      <c r="P165" s="9">
        <f t="shared" si="74"/>
        <v>3142068.5000000005</v>
      </c>
      <c r="Q165" s="9">
        <f t="shared" si="47"/>
        <v>4084080.5</v>
      </c>
      <c r="R165" s="9">
        <f t="shared" si="48"/>
        <v>1392371.9999999998</v>
      </c>
      <c r="S165" s="9">
        <f t="shared" si="49"/>
        <v>2691708.4999999995</v>
      </c>
    </row>
    <row r="166" spans="10:19" x14ac:dyDescent="0.35">
      <c r="J166" s="10">
        <v>40452</v>
      </c>
      <c r="K166" s="11">
        <f>K163+(K167-K163)*3/4</f>
        <v>3176.2752500000001</v>
      </c>
      <c r="L166" s="11">
        <f>L163+(L167-L163)*3/4</f>
        <v>4092.2997500000001</v>
      </c>
      <c r="M166" s="11">
        <f>M163+(M167-M163)*3/4</f>
        <v>1400.5864999999999</v>
      </c>
      <c r="N166" s="11">
        <f>N163+(N167-N163)*3/4</f>
        <v>2691.7132500000002</v>
      </c>
      <c r="P166" s="9">
        <f t="shared" si="74"/>
        <v>3176275.25</v>
      </c>
      <c r="Q166" s="9">
        <f t="shared" si="47"/>
        <v>4092299.75</v>
      </c>
      <c r="R166" s="9">
        <f t="shared" si="48"/>
        <v>1400586.5</v>
      </c>
      <c r="S166" s="9">
        <f t="shared" si="49"/>
        <v>2691713.2500000005</v>
      </c>
    </row>
    <row r="167" spans="10:19" x14ac:dyDescent="0.35">
      <c r="J167" s="10">
        <v>40544</v>
      </c>
      <c r="K167" s="9">
        <f>B36</f>
        <v>3210.482</v>
      </c>
      <c r="L167" s="9">
        <f t="shared" ref="L167:N167" si="76">C36</f>
        <v>4100.5190000000002</v>
      </c>
      <c r="M167" s="9">
        <f t="shared" si="76"/>
        <v>1408.8009999999999</v>
      </c>
      <c r="N167" s="9">
        <f t="shared" si="76"/>
        <v>2691.7180000000003</v>
      </c>
      <c r="P167" s="9">
        <f t="shared" si="74"/>
        <v>3210482</v>
      </c>
      <c r="Q167" s="9">
        <f t="shared" si="47"/>
        <v>4100519</v>
      </c>
      <c r="R167" s="9">
        <f t="shared" si="48"/>
        <v>1408801</v>
      </c>
      <c r="S167" s="9">
        <f t="shared" si="49"/>
        <v>2691718.0000000005</v>
      </c>
    </row>
    <row r="168" spans="10:19" x14ac:dyDescent="0.35">
      <c r="J168" s="10">
        <v>40634</v>
      </c>
      <c r="K168" s="11">
        <f>K167+(K171-K167)/4</f>
        <v>3231.9247500000001</v>
      </c>
      <c r="L168" s="11">
        <f>L167+(L171-L167)/4</f>
        <v>4138.7427500000003</v>
      </c>
      <c r="M168" s="11">
        <f>M167+(M171-M167)/4</f>
        <v>1395.8517499999998</v>
      </c>
      <c r="N168" s="11">
        <f>N167+(N171-N167)/4</f>
        <v>2742.8910000000001</v>
      </c>
      <c r="P168" s="9">
        <f t="shared" si="74"/>
        <v>3231924.75</v>
      </c>
      <c r="Q168" s="9">
        <f t="shared" si="47"/>
        <v>4138742.7500000005</v>
      </c>
      <c r="R168" s="9">
        <f t="shared" si="48"/>
        <v>1395851.7499999998</v>
      </c>
      <c r="S168" s="9">
        <f t="shared" si="49"/>
        <v>2742891</v>
      </c>
    </row>
    <row r="169" spans="10:19" x14ac:dyDescent="0.35">
      <c r="J169" s="10">
        <v>40725</v>
      </c>
      <c r="K169" s="11">
        <f>K167+(K171-K167)/2</f>
        <v>3253.3675000000003</v>
      </c>
      <c r="L169" s="11">
        <f t="shared" ref="L169:N169" si="77">L167+(L171-L167)/2</f>
        <v>4176.9665000000005</v>
      </c>
      <c r="M169" s="11">
        <f t="shared" si="77"/>
        <v>1382.9024999999999</v>
      </c>
      <c r="N169" s="11">
        <f t="shared" si="77"/>
        <v>2794.0640000000003</v>
      </c>
      <c r="P169" s="9">
        <f t="shared" si="74"/>
        <v>3253367.5000000005</v>
      </c>
      <c r="Q169" s="9">
        <f t="shared" si="47"/>
        <v>4176966.5000000005</v>
      </c>
      <c r="R169" s="9">
        <f t="shared" si="48"/>
        <v>1382902.5</v>
      </c>
      <c r="S169" s="9">
        <f t="shared" si="49"/>
        <v>2794064.0000000005</v>
      </c>
    </row>
    <row r="170" spans="10:19" x14ac:dyDescent="0.35">
      <c r="J170" s="10">
        <v>40817</v>
      </c>
      <c r="K170" s="11">
        <f>K167+(K171-K167)*3/4</f>
        <v>3274.81025</v>
      </c>
      <c r="L170" s="11">
        <f>L167+(L171-L167)*3/4</f>
        <v>4215.1902499999997</v>
      </c>
      <c r="M170" s="11">
        <f>M167+(M171-M167)*3/4</f>
        <v>1369.95325</v>
      </c>
      <c r="N170" s="11">
        <f>N167+(N171-N167)*3/4</f>
        <v>2845.2370000000001</v>
      </c>
      <c r="P170" s="9">
        <f t="shared" si="74"/>
        <v>3274810.25</v>
      </c>
      <c r="Q170" s="9">
        <f t="shared" si="47"/>
        <v>4215190.25</v>
      </c>
      <c r="R170" s="9">
        <f t="shared" si="48"/>
        <v>1369953.25</v>
      </c>
      <c r="S170" s="9">
        <f t="shared" si="49"/>
        <v>2845237</v>
      </c>
    </row>
    <row r="171" spans="10:19" x14ac:dyDescent="0.35">
      <c r="J171" s="10">
        <v>40909</v>
      </c>
      <c r="K171" s="9">
        <f>B37</f>
        <v>3296.2530000000002</v>
      </c>
      <c r="L171" s="9">
        <f t="shared" ref="L171:N171" si="78">C37</f>
        <v>4253.4139999999998</v>
      </c>
      <c r="M171" s="9">
        <f t="shared" si="78"/>
        <v>1357.0039999999999</v>
      </c>
      <c r="N171" s="9">
        <f t="shared" si="78"/>
        <v>2896.41</v>
      </c>
      <c r="P171" s="9">
        <f t="shared" si="74"/>
        <v>3296253</v>
      </c>
      <c r="Q171" s="9">
        <f t="shared" si="47"/>
        <v>4253414</v>
      </c>
      <c r="R171" s="9">
        <f t="shared" si="48"/>
        <v>1357004</v>
      </c>
      <c r="S171" s="9">
        <f t="shared" si="49"/>
        <v>2896410</v>
      </c>
    </row>
    <row r="172" spans="10:19" x14ac:dyDescent="0.35">
      <c r="J172" s="10">
        <v>41000</v>
      </c>
      <c r="K172" s="11">
        <f>K171+(K175-K171)/4</f>
        <v>3316.6970000000001</v>
      </c>
      <c r="L172" s="11">
        <f>L171+(L175-L171)/4</f>
        <v>4290.5862500000003</v>
      </c>
      <c r="M172" s="11">
        <f>M171+(M175-M171)/4</f>
        <v>1361.8404999999998</v>
      </c>
      <c r="N172" s="11">
        <f>N171+(N175-N171)/4</f>
        <v>2928.74575</v>
      </c>
      <c r="P172" s="9">
        <f t="shared" si="74"/>
        <v>3316697</v>
      </c>
      <c r="Q172" s="9">
        <f t="shared" si="47"/>
        <v>4290586.25</v>
      </c>
      <c r="R172" s="9">
        <f t="shared" si="48"/>
        <v>1361840.4999999998</v>
      </c>
      <c r="S172" s="9">
        <f t="shared" si="49"/>
        <v>2928745.75</v>
      </c>
    </row>
    <row r="173" spans="10:19" x14ac:dyDescent="0.35">
      <c r="J173" s="10">
        <v>41091</v>
      </c>
      <c r="K173" s="11">
        <f>K171+(K175-K171)/2</f>
        <v>3337.1410000000001</v>
      </c>
      <c r="L173" s="11">
        <f t="shared" ref="L173:N173" si="79">L171+(L175-L171)/2</f>
        <v>4327.7584999999999</v>
      </c>
      <c r="M173" s="11">
        <f t="shared" si="79"/>
        <v>1366.6769999999999</v>
      </c>
      <c r="N173" s="11">
        <f t="shared" si="79"/>
        <v>2961.0815000000002</v>
      </c>
      <c r="P173" s="9">
        <f t="shared" si="74"/>
        <v>3337141</v>
      </c>
      <c r="Q173" s="9">
        <f t="shared" si="47"/>
        <v>4327758.5</v>
      </c>
      <c r="R173" s="9">
        <f t="shared" si="48"/>
        <v>1366677</v>
      </c>
      <c r="S173" s="9">
        <f t="shared" si="49"/>
        <v>2961081.5</v>
      </c>
    </row>
    <row r="174" spans="10:19" x14ac:dyDescent="0.35">
      <c r="J174" s="10">
        <v>41183</v>
      </c>
      <c r="K174" s="11">
        <f>K171+(K175-K171)*3/4</f>
        <v>3357.585</v>
      </c>
      <c r="L174" s="11">
        <f>L171+(L175-L171)*3/4</f>
        <v>4364.9307499999995</v>
      </c>
      <c r="M174" s="11">
        <f>M171+(M175-M171)*3/4</f>
        <v>1371.5135</v>
      </c>
      <c r="N174" s="11">
        <f>N171+(N175-N171)*3/4</f>
        <v>2993.41725</v>
      </c>
      <c r="P174" s="9">
        <f t="shared" si="74"/>
        <v>3357585</v>
      </c>
      <c r="Q174" s="9">
        <f t="shared" si="47"/>
        <v>4364930.75</v>
      </c>
      <c r="R174" s="9">
        <f t="shared" si="48"/>
        <v>1371513.5</v>
      </c>
      <c r="S174" s="9">
        <f t="shared" si="49"/>
        <v>2993417.25</v>
      </c>
    </row>
    <row r="175" spans="10:19" x14ac:dyDescent="0.35">
      <c r="J175" s="10">
        <v>41275</v>
      </c>
      <c r="K175" s="9">
        <f>B38</f>
        <v>3378.029</v>
      </c>
      <c r="L175" s="9">
        <f t="shared" ref="L175:N175" si="80">C38</f>
        <v>4402.1030000000001</v>
      </c>
      <c r="M175" s="9">
        <f t="shared" si="80"/>
        <v>1376.35</v>
      </c>
      <c r="N175" s="9">
        <f t="shared" si="80"/>
        <v>3025.7530000000002</v>
      </c>
      <c r="P175" s="9">
        <f t="shared" si="74"/>
        <v>3378029</v>
      </c>
      <c r="Q175" s="9">
        <f t="shared" si="47"/>
        <v>4402103</v>
      </c>
      <c r="R175" s="9">
        <f t="shared" si="48"/>
        <v>1376350</v>
      </c>
      <c r="S175" s="9">
        <f t="shared" si="49"/>
        <v>3025753</v>
      </c>
    </row>
    <row r="176" spans="10:19" x14ac:dyDescent="0.35">
      <c r="J176" s="10">
        <v>41365</v>
      </c>
      <c r="K176" s="11">
        <f>K175+(K179-K175)/4</f>
        <v>3396.5594999999998</v>
      </c>
      <c r="L176" s="11">
        <f>L175+(L179-L175)/4</f>
        <v>4441.01</v>
      </c>
      <c r="M176" s="11">
        <f>M175+(M179-M175)/4</f>
        <v>1383.6914999999999</v>
      </c>
      <c r="N176" s="11">
        <f>N175+(N179-N175)/4</f>
        <v>3057.3185000000003</v>
      </c>
      <c r="P176" s="9">
        <f t="shared" si="74"/>
        <v>3396559.5</v>
      </c>
      <c r="Q176" s="9">
        <f t="shared" si="47"/>
        <v>4441010</v>
      </c>
      <c r="R176" s="9">
        <f t="shared" si="48"/>
        <v>1383691.5</v>
      </c>
      <c r="S176" s="9">
        <f t="shared" si="49"/>
        <v>3057318.5000000005</v>
      </c>
    </row>
    <row r="177" spans="10:19" x14ac:dyDescent="0.35">
      <c r="J177" s="10">
        <v>41456</v>
      </c>
      <c r="K177" s="11">
        <f>K175+(K179-K175)/2</f>
        <v>3415.09</v>
      </c>
      <c r="L177" s="11">
        <f t="shared" ref="L177:N177" si="81">L175+(L179-L175)/2</f>
        <v>4479.9169999999995</v>
      </c>
      <c r="M177" s="11">
        <f t="shared" si="81"/>
        <v>1391.0329999999999</v>
      </c>
      <c r="N177" s="11">
        <f t="shared" si="81"/>
        <v>3088.884</v>
      </c>
      <c r="P177" s="9">
        <f t="shared" si="74"/>
        <v>3415090</v>
      </c>
      <c r="Q177" s="9">
        <f t="shared" si="47"/>
        <v>4479916.9999999991</v>
      </c>
      <c r="R177" s="9">
        <f t="shared" si="48"/>
        <v>1391033</v>
      </c>
      <c r="S177" s="9">
        <f t="shared" si="49"/>
        <v>3088884</v>
      </c>
    </row>
    <row r="178" spans="10:19" x14ac:dyDescent="0.35">
      <c r="J178" s="10">
        <v>41548</v>
      </c>
      <c r="K178" s="11">
        <f>K175+(K179-K175)*3/4</f>
        <v>3433.6205</v>
      </c>
      <c r="L178" s="11">
        <f>L175+(L179-L175)*3/4</f>
        <v>4518.8239999999996</v>
      </c>
      <c r="M178" s="11">
        <f>M175+(M179-M175)*3/4</f>
        <v>1398.3744999999999</v>
      </c>
      <c r="N178" s="11">
        <f>N175+(N179-N175)*3/4</f>
        <v>3120.4494999999997</v>
      </c>
      <c r="P178" s="9">
        <f t="shared" si="74"/>
        <v>3433620.5</v>
      </c>
      <c r="Q178" s="9">
        <f t="shared" si="47"/>
        <v>4518824</v>
      </c>
      <c r="R178" s="9">
        <f t="shared" si="48"/>
        <v>1398374.5</v>
      </c>
      <c r="S178" s="9">
        <f t="shared" si="49"/>
        <v>3120449.4999999995</v>
      </c>
    </row>
    <row r="179" spans="10:19" x14ac:dyDescent="0.35">
      <c r="J179" s="10">
        <v>41640</v>
      </c>
      <c r="K179" s="9">
        <f>B39</f>
        <v>3452.1509999999998</v>
      </c>
      <c r="L179" s="9">
        <f t="shared" ref="L179:N179" si="82">C39</f>
        <v>4557.7309999999998</v>
      </c>
      <c r="M179" s="9">
        <f t="shared" si="82"/>
        <v>1405.7159999999999</v>
      </c>
      <c r="N179" s="9">
        <f t="shared" si="82"/>
        <v>3152.0149999999999</v>
      </c>
      <c r="P179" s="9">
        <f t="shared" si="74"/>
        <v>3452151</v>
      </c>
      <c r="Q179" s="9">
        <f t="shared" ref="Q179:Q221" si="83">L179*10^3</f>
        <v>4557731</v>
      </c>
      <c r="R179" s="9">
        <f t="shared" ref="R179:R221" si="84">M179*10^3</f>
        <v>1405716</v>
      </c>
      <c r="S179" s="9">
        <f t="shared" ref="S179:S221" si="85">N179*10^3</f>
        <v>3152015</v>
      </c>
    </row>
    <row r="180" spans="10:19" x14ac:dyDescent="0.35">
      <c r="J180" s="10">
        <v>41730</v>
      </c>
      <c r="K180" s="11">
        <f>K179+(K183-K179)/4</f>
        <v>3464.2835</v>
      </c>
      <c r="L180" s="11">
        <f>L179+(L183-L179)/4</f>
        <v>4626.1257500000002</v>
      </c>
      <c r="M180" s="11">
        <f>M179+(M183-M179)/4</f>
        <v>1423.7224999999999</v>
      </c>
      <c r="N180" s="11">
        <f>N179+(N183-N179)/4</f>
        <v>3202.4032499999998</v>
      </c>
      <c r="P180" s="9">
        <f t="shared" si="74"/>
        <v>3464283.5</v>
      </c>
      <c r="Q180" s="9">
        <f t="shared" si="83"/>
        <v>4626125.75</v>
      </c>
      <c r="R180" s="9">
        <f t="shared" si="84"/>
        <v>1423722.4999999998</v>
      </c>
      <c r="S180" s="9">
        <f t="shared" si="85"/>
        <v>3202403.25</v>
      </c>
    </row>
    <row r="181" spans="10:19" x14ac:dyDescent="0.35">
      <c r="J181" s="10">
        <v>41821</v>
      </c>
      <c r="K181" s="11">
        <f>K179+(K183-K179)/2</f>
        <v>3476.4160000000002</v>
      </c>
      <c r="L181" s="11">
        <f t="shared" ref="L181:N181" si="86">L179+(L183-L179)/2</f>
        <v>4694.5205000000005</v>
      </c>
      <c r="M181" s="11">
        <f t="shared" si="86"/>
        <v>1441.7289999999998</v>
      </c>
      <c r="N181" s="11">
        <f t="shared" si="86"/>
        <v>3252.7915000000003</v>
      </c>
      <c r="P181" s="9">
        <f t="shared" si="74"/>
        <v>3476416</v>
      </c>
      <c r="Q181" s="9">
        <f t="shared" si="83"/>
        <v>4694520.5000000009</v>
      </c>
      <c r="R181" s="9">
        <f t="shared" si="84"/>
        <v>1441728.9999999998</v>
      </c>
      <c r="S181" s="9">
        <f t="shared" si="85"/>
        <v>3252791.5000000005</v>
      </c>
    </row>
    <row r="182" spans="10:19" x14ac:dyDescent="0.35">
      <c r="J182" s="10">
        <v>41913</v>
      </c>
      <c r="K182" s="11">
        <f>K179+(K183-K179)*3/4</f>
        <v>3488.5484999999999</v>
      </c>
      <c r="L182" s="11">
        <f>L179+(L183-L179)*3/4</f>
        <v>4762.91525</v>
      </c>
      <c r="M182" s="11">
        <f>M179+(M183-M179)*3/4</f>
        <v>1459.7355</v>
      </c>
      <c r="N182" s="11">
        <f>N179+(N183-N179)*3/4</f>
        <v>3303.1797500000002</v>
      </c>
      <c r="P182" s="9">
        <f t="shared" si="74"/>
        <v>3488548.5</v>
      </c>
      <c r="Q182" s="9">
        <f t="shared" si="83"/>
        <v>4762915.25</v>
      </c>
      <c r="R182" s="9">
        <f t="shared" si="84"/>
        <v>1459735.5</v>
      </c>
      <c r="S182" s="9">
        <f t="shared" si="85"/>
        <v>3303179.7500000005</v>
      </c>
    </row>
    <row r="183" spans="10:19" x14ac:dyDescent="0.35">
      <c r="J183" s="10">
        <v>42005</v>
      </c>
      <c r="K183" s="9">
        <f>B40</f>
        <v>3500.681</v>
      </c>
      <c r="L183" s="9">
        <f t="shared" ref="L183:N183" si="87">C40</f>
        <v>4831.3100000000004</v>
      </c>
      <c r="M183" s="9">
        <f t="shared" si="87"/>
        <v>1477.742</v>
      </c>
      <c r="N183" s="9">
        <f t="shared" si="87"/>
        <v>3353.5680000000002</v>
      </c>
      <c r="P183" s="9">
        <f t="shared" si="74"/>
        <v>3500681</v>
      </c>
      <c r="Q183" s="9">
        <f t="shared" si="83"/>
        <v>4831310</v>
      </c>
      <c r="R183" s="9">
        <f t="shared" si="84"/>
        <v>1477742</v>
      </c>
      <c r="S183" s="9">
        <f t="shared" si="85"/>
        <v>3353568</v>
      </c>
    </row>
    <row r="184" spans="10:19" x14ac:dyDescent="0.35">
      <c r="J184" s="10">
        <v>42095</v>
      </c>
      <c r="K184" s="11">
        <f>K183+(K187-K183)/4</f>
        <v>3521.915</v>
      </c>
      <c r="L184" s="11">
        <f>L183+(L187-L183)/4</f>
        <v>4898.6355000000003</v>
      </c>
      <c r="M184" s="11">
        <f>M183+(M187-M183)/4</f>
        <v>1485.9492499999999</v>
      </c>
      <c r="N184" s="11">
        <f>N183+(N187-N183)/4</f>
        <v>3412.6862500000002</v>
      </c>
      <c r="P184" s="9">
        <f t="shared" si="74"/>
        <v>3521915</v>
      </c>
      <c r="Q184" s="9">
        <f t="shared" si="83"/>
        <v>4898635.5</v>
      </c>
      <c r="R184" s="9">
        <f t="shared" si="84"/>
        <v>1485949.25</v>
      </c>
      <c r="S184" s="9">
        <f t="shared" si="85"/>
        <v>3412686.25</v>
      </c>
    </row>
    <row r="185" spans="10:19" x14ac:dyDescent="0.35">
      <c r="J185" s="10">
        <v>42186</v>
      </c>
      <c r="K185" s="11">
        <f>K183+(K187-K183)/2</f>
        <v>3543.1490000000003</v>
      </c>
      <c r="L185" s="11">
        <f t="shared" ref="L185:N185" si="88">L183+(L187-L183)/2</f>
        <v>4965.9610000000002</v>
      </c>
      <c r="M185" s="11">
        <f t="shared" si="88"/>
        <v>1494.1565000000001</v>
      </c>
      <c r="N185" s="11">
        <f t="shared" si="88"/>
        <v>3471.8045000000002</v>
      </c>
      <c r="P185" s="9">
        <f t="shared" si="74"/>
        <v>3543149.0000000005</v>
      </c>
      <c r="Q185" s="9">
        <f t="shared" si="83"/>
        <v>4965961</v>
      </c>
      <c r="R185" s="9">
        <f t="shared" si="84"/>
        <v>1494156.5</v>
      </c>
      <c r="S185" s="9">
        <f t="shared" si="85"/>
        <v>3471804.5</v>
      </c>
    </row>
    <row r="186" spans="10:19" x14ac:dyDescent="0.35">
      <c r="J186" s="10">
        <v>42278</v>
      </c>
      <c r="K186" s="11">
        <f>K183+(K187-K183)*3/4</f>
        <v>3564.3830000000003</v>
      </c>
      <c r="L186" s="11">
        <f>L183+(L187-L183)*3/4</f>
        <v>5033.2865000000002</v>
      </c>
      <c r="M186" s="11">
        <f>M183+(M187-M183)*3/4</f>
        <v>1502.36375</v>
      </c>
      <c r="N186" s="11">
        <f>N183+(N187-N183)*3/4</f>
        <v>3530.9227500000002</v>
      </c>
      <c r="P186" s="9">
        <f t="shared" si="74"/>
        <v>3564383.0000000005</v>
      </c>
      <c r="Q186" s="9">
        <f t="shared" si="83"/>
        <v>5033286.5</v>
      </c>
      <c r="R186" s="9">
        <f t="shared" si="84"/>
        <v>1502363.75</v>
      </c>
      <c r="S186" s="9">
        <f t="shared" si="85"/>
        <v>3530922.75</v>
      </c>
    </row>
    <row r="187" spans="10:19" x14ac:dyDescent="0.35">
      <c r="J187" s="10">
        <v>42370</v>
      </c>
      <c r="K187" s="9">
        <f>B41</f>
        <v>3585.6170000000002</v>
      </c>
      <c r="L187" s="9">
        <f t="shared" ref="L187:N187" si="89">C41</f>
        <v>5100.6120000000001</v>
      </c>
      <c r="M187" s="9">
        <f t="shared" si="89"/>
        <v>1510.5709999999999</v>
      </c>
      <c r="N187" s="9">
        <f t="shared" si="89"/>
        <v>3590.0410000000002</v>
      </c>
      <c r="P187" s="9">
        <f t="shared" si="74"/>
        <v>3585617</v>
      </c>
      <c r="Q187" s="9">
        <f t="shared" si="83"/>
        <v>5100612</v>
      </c>
      <c r="R187" s="9">
        <f t="shared" si="84"/>
        <v>1510571</v>
      </c>
      <c r="S187" s="9">
        <f t="shared" si="85"/>
        <v>3590041</v>
      </c>
    </row>
    <row r="188" spans="10:19" x14ac:dyDescent="0.35">
      <c r="J188" s="10">
        <v>42461</v>
      </c>
      <c r="K188" s="11">
        <f>K187+(K191-K187)/4</f>
        <v>3614.299</v>
      </c>
      <c r="L188" s="11">
        <f>L187+(L191-L187)/4</f>
        <v>5167.9395000000004</v>
      </c>
      <c r="M188" s="11">
        <f>M187+(M191-M187)/4</f>
        <v>1533.125</v>
      </c>
      <c r="N188" s="11">
        <f>N187+(N191-N187)/4</f>
        <v>3634.8145</v>
      </c>
      <c r="P188" s="9">
        <f t="shared" si="74"/>
        <v>3614299</v>
      </c>
      <c r="Q188" s="9">
        <f t="shared" si="83"/>
        <v>5167939.5</v>
      </c>
      <c r="R188" s="9">
        <f t="shared" si="84"/>
        <v>1533125</v>
      </c>
      <c r="S188" s="9">
        <f t="shared" si="85"/>
        <v>3634814.5</v>
      </c>
    </row>
    <row r="189" spans="10:19" x14ac:dyDescent="0.35">
      <c r="J189" s="10">
        <v>42552</v>
      </c>
      <c r="K189" s="11">
        <f>K187+(K191-K187)/2</f>
        <v>3642.9809999999998</v>
      </c>
      <c r="L189" s="11">
        <f t="shared" ref="L189:N189" si="90">L187+(L191-L187)/2</f>
        <v>5235.2669999999998</v>
      </c>
      <c r="M189" s="11">
        <f t="shared" si="90"/>
        <v>1555.6790000000001</v>
      </c>
      <c r="N189" s="11">
        <f t="shared" si="90"/>
        <v>3679.5879999999997</v>
      </c>
      <c r="P189" s="9">
        <f t="shared" si="74"/>
        <v>3642981</v>
      </c>
      <c r="Q189" s="9">
        <f t="shared" si="83"/>
        <v>5235267</v>
      </c>
      <c r="R189" s="9">
        <f t="shared" si="84"/>
        <v>1555679</v>
      </c>
      <c r="S189" s="9">
        <f t="shared" si="85"/>
        <v>3679587.9999999995</v>
      </c>
    </row>
    <row r="190" spans="10:19" x14ac:dyDescent="0.35">
      <c r="J190" s="10">
        <v>42644</v>
      </c>
      <c r="K190" s="11">
        <f>K187+(K191-K187)*3/4</f>
        <v>3671.663</v>
      </c>
      <c r="L190" s="11">
        <f>L187+(L191-L187)*3/4</f>
        <v>5302.5944999999992</v>
      </c>
      <c r="M190" s="11">
        <f>M187+(M191-M187)*3/4</f>
        <v>1578.2329999999999</v>
      </c>
      <c r="N190" s="11">
        <f>N187+(N191-N187)*3/4</f>
        <v>3724.3614999999995</v>
      </c>
      <c r="P190" s="9">
        <f t="shared" si="74"/>
        <v>3671663</v>
      </c>
      <c r="Q190" s="9">
        <f t="shared" si="83"/>
        <v>5302594.4999999991</v>
      </c>
      <c r="R190" s="9">
        <f t="shared" si="84"/>
        <v>1578233</v>
      </c>
      <c r="S190" s="9">
        <f t="shared" si="85"/>
        <v>3724361.4999999995</v>
      </c>
    </row>
    <row r="191" spans="10:19" x14ac:dyDescent="0.35">
      <c r="J191" s="10">
        <v>42736</v>
      </c>
      <c r="K191" s="9">
        <f>B42</f>
        <v>3700.3449999999998</v>
      </c>
      <c r="L191" s="9">
        <f t="shared" ref="L191:N191" si="91">C42</f>
        <v>5369.9219999999996</v>
      </c>
      <c r="M191" s="9">
        <f t="shared" si="91"/>
        <v>1600.787</v>
      </c>
      <c r="N191" s="9">
        <f t="shared" si="91"/>
        <v>3769.1349999999993</v>
      </c>
      <c r="P191" s="9">
        <f t="shared" si="74"/>
        <v>3700345</v>
      </c>
      <c r="Q191" s="9">
        <f t="shared" si="83"/>
        <v>5369922</v>
      </c>
      <c r="R191" s="9">
        <f t="shared" si="84"/>
        <v>1600787</v>
      </c>
      <c r="S191" s="9">
        <f t="shared" si="85"/>
        <v>3769134.9999999995</v>
      </c>
    </row>
    <row r="192" spans="10:19" x14ac:dyDescent="0.35">
      <c r="J192" s="10">
        <v>42826</v>
      </c>
      <c r="K192" s="11">
        <f>K191+(K195-K191)/4</f>
        <v>3730.5484999999999</v>
      </c>
      <c r="L192" s="11">
        <f>L191+(L195-L191)/4</f>
        <v>5347.0127499999999</v>
      </c>
      <c r="M192" s="11">
        <f>M191+(M195-M191)/4</f>
        <v>1612.441</v>
      </c>
      <c r="N192" s="11">
        <f>N191+(N195-N191)/4</f>
        <v>3734.5717499999992</v>
      </c>
      <c r="P192" s="9">
        <f t="shared" si="74"/>
        <v>3730548.5</v>
      </c>
      <c r="Q192" s="9">
        <f t="shared" si="83"/>
        <v>5347012.75</v>
      </c>
      <c r="R192" s="9">
        <f t="shared" si="84"/>
        <v>1612441</v>
      </c>
      <c r="S192" s="9">
        <f t="shared" si="85"/>
        <v>3734571.7499999991</v>
      </c>
    </row>
    <row r="193" spans="10:19" x14ac:dyDescent="0.35">
      <c r="J193" s="10">
        <v>42917</v>
      </c>
      <c r="K193" s="11">
        <f>K191+(K195-K191)/2</f>
        <v>3760.752</v>
      </c>
      <c r="L193" s="11">
        <f t="shared" ref="L193:N193" si="92">L191+(L195-L191)/2</f>
        <v>5324.1034999999993</v>
      </c>
      <c r="M193" s="11">
        <f t="shared" si="92"/>
        <v>1624.095</v>
      </c>
      <c r="N193" s="11">
        <f t="shared" si="92"/>
        <v>3700.0084999999995</v>
      </c>
      <c r="P193" s="9">
        <f t="shared" si="74"/>
        <v>3760752</v>
      </c>
      <c r="Q193" s="9">
        <f t="shared" si="83"/>
        <v>5324103.4999999991</v>
      </c>
      <c r="R193" s="9">
        <f t="shared" si="84"/>
        <v>1624095</v>
      </c>
      <c r="S193" s="9">
        <f t="shared" si="85"/>
        <v>3700008.4999999995</v>
      </c>
    </row>
    <row r="194" spans="10:19" x14ac:dyDescent="0.35">
      <c r="J194" s="10">
        <v>43009</v>
      </c>
      <c r="K194" s="11">
        <f>K191+(K195-K191)*3/4</f>
        <v>3790.9555</v>
      </c>
      <c r="L194" s="11">
        <f>L191+(L195-L191)*3/4</f>
        <v>5301.1942499999996</v>
      </c>
      <c r="M194" s="11">
        <f>M191+(M195-M191)*3/4</f>
        <v>1635.749</v>
      </c>
      <c r="N194" s="11">
        <f>N191+(N195-N191)*3/4</f>
        <v>3665.4452499999998</v>
      </c>
      <c r="P194" s="9">
        <f t="shared" si="74"/>
        <v>3790955.5</v>
      </c>
      <c r="Q194" s="9">
        <f t="shared" si="83"/>
        <v>5301194.25</v>
      </c>
      <c r="R194" s="9">
        <f t="shared" si="84"/>
        <v>1635749</v>
      </c>
      <c r="S194" s="9">
        <f t="shared" si="85"/>
        <v>3665445.2499999995</v>
      </c>
    </row>
    <row r="195" spans="10:19" x14ac:dyDescent="0.35">
      <c r="J195" s="10">
        <v>43101</v>
      </c>
      <c r="K195" s="9">
        <f>B43</f>
        <v>3821.1590000000001</v>
      </c>
      <c r="L195" s="9">
        <f t="shared" ref="L195:N195" si="93">C43</f>
        <v>5278.2849999999999</v>
      </c>
      <c r="M195" s="9">
        <f t="shared" si="93"/>
        <v>1647.403</v>
      </c>
      <c r="N195" s="9">
        <f t="shared" si="93"/>
        <v>3630.8819999999996</v>
      </c>
      <c r="P195" s="9">
        <f t="shared" si="74"/>
        <v>3821159</v>
      </c>
      <c r="Q195" s="9">
        <f t="shared" si="83"/>
        <v>5278285</v>
      </c>
      <c r="R195" s="9">
        <f t="shared" si="84"/>
        <v>1647403</v>
      </c>
      <c r="S195" s="9">
        <f t="shared" si="85"/>
        <v>3630881.9999999995</v>
      </c>
    </row>
    <row r="196" spans="10:19" x14ac:dyDescent="0.35">
      <c r="J196" s="10">
        <v>43191</v>
      </c>
      <c r="K196" s="11">
        <f>K195+(K199-K195)/4</f>
        <v>3852.33925</v>
      </c>
      <c r="L196" s="11">
        <f>L195+(L199-L195)/4</f>
        <v>5410.1007499999996</v>
      </c>
      <c r="M196" s="11">
        <f>M195+(M199-M195)/4</f>
        <v>1666.8364999999999</v>
      </c>
      <c r="N196" s="11">
        <f>N195+(N199-N195)/4</f>
        <v>3743.2642499999997</v>
      </c>
      <c r="P196" s="9">
        <f t="shared" si="74"/>
        <v>3852339.25</v>
      </c>
      <c r="Q196" s="9">
        <f t="shared" si="83"/>
        <v>5410100.75</v>
      </c>
      <c r="R196" s="9">
        <f t="shared" si="84"/>
        <v>1666836.5</v>
      </c>
      <c r="S196" s="9">
        <f t="shared" si="85"/>
        <v>3743264.2499999995</v>
      </c>
    </row>
    <row r="197" spans="10:19" x14ac:dyDescent="0.35">
      <c r="J197" s="10">
        <v>43282</v>
      </c>
      <c r="K197" s="11">
        <f>K195+(K199-K195)/2</f>
        <v>3883.5195000000003</v>
      </c>
      <c r="L197" s="11">
        <f t="shared" ref="L197:N197" si="94">L195+(L199-L195)/2</f>
        <v>5541.9164999999994</v>
      </c>
      <c r="M197" s="11">
        <f t="shared" si="94"/>
        <v>1686.27</v>
      </c>
      <c r="N197" s="11">
        <f t="shared" si="94"/>
        <v>3855.6464999999998</v>
      </c>
      <c r="P197" s="9">
        <f t="shared" si="74"/>
        <v>3883519.5000000005</v>
      </c>
      <c r="Q197" s="9">
        <f t="shared" si="83"/>
        <v>5541916.4999999991</v>
      </c>
      <c r="R197" s="9">
        <f t="shared" si="84"/>
        <v>1686270</v>
      </c>
      <c r="S197" s="9">
        <f t="shared" si="85"/>
        <v>3855646.5</v>
      </c>
    </row>
    <row r="198" spans="10:19" x14ac:dyDescent="0.35">
      <c r="J198" s="10">
        <v>43374</v>
      </c>
      <c r="K198" s="11">
        <f>K195+(K199-K195)*3/4</f>
        <v>3914.6997500000002</v>
      </c>
      <c r="L198" s="11">
        <f>L195+(L199-L195)*3/4</f>
        <v>5673.73225</v>
      </c>
      <c r="M198" s="11">
        <f>M195+(M199-M195)*3/4</f>
        <v>1705.7035000000001</v>
      </c>
      <c r="N198" s="11">
        <f>N195+(N199-N195)*3/4</f>
        <v>3968.0287499999999</v>
      </c>
      <c r="P198" s="9">
        <f t="shared" si="74"/>
        <v>3914699.75</v>
      </c>
      <c r="Q198" s="9">
        <f t="shared" si="83"/>
        <v>5673732.25</v>
      </c>
      <c r="R198" s="9">
        <f t="shared" si="84"/>
        <v>1705703.5</v>
      </c>
      <c r="S198" s="9">
        <f t="shared" si="85"/>
        <v>3968028.75</v>
      </c>
    </row>
    <row r="199" spans="10:19" x14ac:dyDescent="0.35">
      <c r="J199" s="10">
        <v>43466</v>
      </c>
      <c r="K199" s="9">
        <f>B44</f>
        <v>3945.88</v>
      </c>
      <c r="L199" s="9">
        <f t="shared" ref="L199:N199" si="95">C44</f>
        <v>5805.5479999999998</v>
      </c>
      <c r="M199" s="9">
        <f t="shared" si="95"/>
        <v>1725.1369999999999</v>
      </c>
      <c r="N199" s="9">
        <f t="shared" si="95"/>
        <v>4080.4110000000001</v>
      </c>
      <c r="P199" s="9">
        <f t="shared" si="74"/>
        <v>3945880</v>
      </c>
      <c r="Q199" s="9">
        <f t="shared" si="83"/>
        <v>5805548</v>
      </c>
      <c r="R199" s="9">
        <f t="shared" si="84"/>
        <v>1725137</v>
      </c>
      <c r="S199" s="9">
        <f t="shared" si="85"/>
        <v>4080411</v>
      </c>
    </row>
    <row r="200" spans="10:19" x14ac:dyDescent="0.35">
      <c r="J200" s="10">
        <v>43556</v>
      </c>
      <c r="K200" s="11">
        <f>K199+(K203-K199)/4</f>
        <v>3986.9290000000001</v>
      </c>
      <c r="L200" s="11">
        <f>L199+(L203-L199)/4</f>
        <v>5872.0919999999996</v>
      </c>
      <c r="M200" s="11">
        <f>M199+(M203-M199)/4</f>
        <v>1741.64375</v>
      </c>
      <c r="N200" s="11">
        <f>N199+(N203-N199)/4</f>
        <v>4130.4482500000004</v>
      </c>
      <c r="P200" s="9">
        <f t="shared" si="74"/>
        <v>3986929</v>
      </c>
      <c r="Q200" s="9">
        <f t="shared" si="83"/>
        <v>5872092</v>
      </c>
      <c r="R200" s="9">
        <f t="shared" si="84"/>
        <v>1741643.75</v>
      </c>
      <c r="S200" s="9">
        <f t="shared" si="85"/>
        <v>4130448.2500000005</v>
      </c>
    </row>
    <row r="201" spans="10:19" x14ac:dyDescent="0.35">
      <c r="J201" s="10">
        <v>43647</v>
      </c>
      <c r="K201" s="11">
        <f>K199+(K203-K199)/2</f>
        <v>4027.9780000000001</v>
      </c>
      <c r="L201" s="11">
        <f t="shared" ref="L201:N201" si="96">L199+(L203-L199)/2</f>
        <v>5938.6360000000004</v>
      </c>
      <c r="M201" s="11">
        <f t="shared" si="96"/>
        <v>1758.1505</v>
      </c>
      <c r="N201" s="11">
        <f t="shared" si="96"/>
        <v>4180.4855000000007</v>
      </c>
      <c r="P201" s="9">
        <f t="shared" si="74"/>
        <v>4027978</v>
      </c>
      <c r="Q201" s="9">
        <f t="shared" si="83"/>
        <v>5938636</v>
      </c>
      <c r="R201" s="9">
        <f t="shared" si="84"/>
        <v>1758150.5</v>
      </c>
      <c r="S201" s="9">
        <f t="shared" si="85"/>
        <v>4180485.5000000005</v>
      </c>
    </row>
    <row r="202" spans="10:19" x14ac:dyDescent="0.35">
      <c r="J202" s="10">
        <v>43739</v>
      </c>
      <c r="K202" s="11">
        <f>K199+(K203-K199)*3/4</f>
        <v>4069.027</v>
      </c>
      <c r="L202" s="11">
        <f>L199+(L203-L199)*3/4</f>
        <v>6005.18</v>
      </c>
      <c r="M202" s="11">
        <f>M199+(M203-M199)*3/4</f>
        <v>1774.65725</v>
      </c>
      <c r="N202" s="11">
        <f>N199+(N203-N199)*3/4</f>
        <v>4230.5227500000001</v>
      </c>
      <c r="P202" s="9">
        <f t="shared" si="74"/>
        <v>4069027</v>
      </c>
      <c r="Q202" s="9">
        <f t="shared" si="83"/>
        <v>6005180</v>
      </c>
      <c r="R202" s="9">
        <f t="shared" si="84"/>
        <v>1774657.25</v>
      </c>
      <c r="S202" s="9">
        <f t="shared" si="85"/>
        <v>4230522.75</v>
      </c>
    </row>
    <row r="203" spans="10:19" x14ac:dyDescent="0.35">
      <c r="J203" s="10">
        <v>43831</v>
      </c>
      <c r="K203" s="9">
        <f>B45</f>
        <v>4110.076</v>
      </c>
      <c r="L203" s="9">
        <f t="shared" ref="L203:N203" si="97">C45</f>
        <v>6071.7240000000002</v>
      </c>
      <c r="M203" s="9">
        <f t="shared" si="97"/>
        <v>1791.164</v>
      </c>
      <c r="N203" s="9">
        <f t="shared" si="97"/>
        <v>4280.5600000000004</v>
      </c>
      <c r="P203" s="9">
        <f t="shared" si="74"/>
        <v>4110076</v>
      </c>
      <c r="Q203" s="9">
        <f t="shared" si="83"/>
        <v>6071724</v>
      </c>
      <c r="R203" s="9">
        <f t="shared" si="84"/>
        <v>1791164</v>
      </c>
      <c r="S203" s="9">
        <f t="shared" si="85"/>
        <v>4280560</v>
      </c>
    </row>
    <row r="204" spans="10:19" x14ac:dyDescent="0.35">
      <c r="J204" s="10">
        <v>43922</v>
      </c>
      <c r="K204" s="11">
        <f>K203+(K207-K203)/4</f>
        <v>4198.2365</v>
      </c>
      <c r="L204" s="11">
        <f>L203+(L207-L203)/4</f>
        <v>6175.3202500000007</v>
      </c>
      <c r="M204" s="11">
        <f>M203+(M207-M203)/4</f>
        <v>1812.7582499999999</v>
      </c>
      <c r="N204" s="11">
        <f>N203+(N207-N203)/4</f>
        <v>4362.5619999999999</v>
      </c>
      <c r="P204" s="9">
        <f t="shared" si="74"/>
        <v>4198236.5</v>
      </c>
      <c r="Q204" s="9">
        <f t="shared" si="83"/>
        <v>6175320.2500000009</v>
      </c>
      <c r="R204" s="9">
        <f t="shared" si="84"/>
        <v>1812758.2499999998</v>
      </c>
      <c r="S204" s="9">
        <f t="shared" si="85"/>
        <v>4362562</v>
      </c>
    </row>
    <row r="205" spans="10:19" x14ac:dyDescent="0.35">
      <c r="J205" s="10">
        <v>44013</v>
      </c>
      <c r="K205" s="11">
        <f>K203+(K207-K203)/2</f>
        <v>4286.3969999999999</v>
      </c>
      <c r="L205" s="11">
        <f t="shared" ref="L205:N205" si="98">L203+(L207-L203)/2</f>
        <v>6278.9165000000003</v>
      </c>
      <c r="M205" s="11">
        <f t="shared" si="98"/>
        <v>1834.3525</v>
      </c>
      <c r="N205" s="11">
        <f t="shared" si="98"/>
        <v>4444.5640000000003</v>
      </c>
      <c r="P205" s="9">
        <f t="shared" si="74"/>
        <v>4286397</v>
      </c>
      <c r="Q205" s="9">
        <f t="shared" si="83"/>
        <v>6278916.5</v>
      </c>
      <c r="R205" s="9">
        <f t="shared" si="84"/>
        <v>1834352.5</v>
      </c>
      <c r="S205" s="9">
        <f t="shared" si="85"/>
        <v>4444564</v>
      </c>
    </row>
    <row r="206" spans="10:19" x14ac:dyDescent="0.35">
      <c r="J206" s="10">
        <v>44105</v>
      </c>
      <c r="K206" s="11">
        <f>K203+(K207-K203)*3/4</f>
        <v>4374.5574999999999</v>
      </c>
      <c r="L206" s="11">
        <f>L203+(L207-L203)*3/4</f>
        <v>6382.5127499999999</v>
      </c>
      <c r="M206" s="11">
        <f>M203+(M207-M203)*3/4</f>
        <v>1855.9467500000001</v>
      </c>
      <c r="N206" s="11">
        <f>N203+(N207-N203)*3/4</f>
        <v>4526.5660000000007</v>
      </c>
      <c r="P206" s="9">
        <f t="shared" si="74"/>
        <v>4374557.5</v>
      </c>
      <c r="Q206" s="9">
        <f t="shared" si="83"/>
        <v>6382512.75</v>
      </c>
      <c r="R206" s="9">
        <f t="shared" si="84"/>
        <v>1855946.75</v>
      </c>
      <c r="S206" s="9">
        <f t="shared" si="85"/>
        <v>4526566.0000000009</v>
      </c>
    </row>
    <row r="207" spans="10:19" x14ac:dyDescent="0.35">
      <c r="J207" s="10">
        <v>44197</v>
      </c>
      <c r="K207" s="9">
        <f>B46</f>
        <v>4462.7179999999998</v>
      </c>
      <c r="L207" s="9">
        <f t="shared" ref="L207:N207" si="99">C46</f>
        <v>6486.1090000000004</v>
      </c>
      <c r="M207" s="9">
        <f t="shared" si="99"/>
        <v>1877.5409999999999</v>
      </c>
      <c r="N207" s="9">
        <f t="shared" si="99"/>
        <v>4608.5680000000002</v>
      </c>
      <c r="P207" s="9">
        <f t="shared" si="74"/>
        <v>4462718</v>
      </c>
      <c r="Q207" s="9">
        <f t="shared" si="83"/>
        <v>6486109</v>
      </c>
      <c r="R207" s="9">
        <f t="shared" si="84"/>
        <v>1877541</v>
      </c>
      <c r="S207" s="9">
        <f t="shared" si="85"/>
        <v>4608568</v>
      </c>
    </row>
    <row r="208" spans="10:19" x14ac:dyDescent="0.35">
      <c r="J208" s="10">
        <v>44287</v>
      </c>
      <c r="K208" s="11">
        <f>K207+(K211-K207)/4</f>
        <v>4531.3847500000002</v>
      </c>
      <c r="L208" s="11">
        <f>L207+(L211-L207)/4</f>
        <v>6426.73225</v>
      </c>
      <c r="M208" s="11">
        <f>M207+(M211-M207)/4</f>
        <v>1901.5409999999999</v>
      </c>
      <c r="N208" s="11">
        <f>N207+(N211-N207)/4</f>
        <v>4525.1912499999999</v>
      </c>
      <c r="P208" s="9">
        <f t="shared" si="74"/>
        <v>4531384.75</v>
      </c>
      <c r="Q208" s="9">
        <f t="shared" si="83"/>
        <v>6426732.25</v>
      </c>
      <c r="R208" s="9">
        <f t="shared" si="84"/>
        <v>1901541</v>
      </c>
      <c r="S208" s="9">
        <f t="shared" si="85"/>
        <v>4525191.25</v>
      </c>
    </row>
    <row r="209" spans="10:19" x14ac:dyDescent="0.35">
      <c r="J209" s="10">
        <v>44378</v>
      </c>
      <c r="K209" s="11">
        <f>K207+(K211-K207)/2</f>
        <v>4600.0514999999996</v>
      </c>
      <c r="L209" s="11">
        <f t="shared" ref="L209:N209" si="100">L207+(L211-L207)/2</f>
        <v>6367.3554999999997</v>
      </c>
      <c r="M209" s="11">
        <f t="shared" si="100"/>
        <v>1925.5409999999999</v>
      </c>
      <c r="N209" s="11">
        <f t="shared" si="100"/>
        <v>4441.8145000000004</v>
      </c>
      <c r="P209" s="9">
        <f t="shared" si="74"/>
        <v>4600051.5</v>
      </c>
      <c r="Q209" s="9">
        <f t="shared" si="83"/>
        <v>6367355.5</v>
      </c>
      <c r="R209" s="9">
        <f t="shared" si="84"/>
        <v>1925541</v>
      </c>
      <c r="S209" s="9">
        <f t="shared" si="85"/>
        <v>4441814.5</v>
      </c>
    </row>
    <row r="210" spans="10:19" x14ac:dyDescent="0.35">
      <c r="J210" s="10">
        <v>44470</v>
      </c>
      <c r="K210" s="11">
        <f>K207+(K211-K207)*3/4</f>
        <v>4668.7182499999999</v>
      </c>
      <c r="L210" s="11">
        <f>L207+(L211-L207)*3/4</f>
        <v>6307.9787500000002</v>
      </c>
      <c r="M210" s="11">
        <f>M207+(M211-M207)*3/4</f>
        <v>1949.5409999999999</v>
      </c>
      <c r="N210" s="11">
        <f>N207+(N211-N207)*3/4</f>
        <v>4358.4377500000001</v>
      </c>
      <c r="P210" s="9">
        <f t="shared" si="74"/>
        <v>4668718.25</v>
      </c>
      <c r="Q210" s="9">
        <f t="shared" si="83"/>
        <v>6307978.75</v>
      </c>
      <c r="R210" s="9">
        <f t="shared" si="84"/>
        <v>1949541</v>
      </c>
      <c r="S210" s="9">
        <f t="shared" si="85"/>
        <v>4358437.75</v>
      </c>
    </row>
    <row r="211" spans="10:19" x14ac:dyDescent="0.35">
      <c r="J211" s="10">
        <v>44562</v>
      </c>
      <c r="K211" s="9">
        <f>B47</f>
        <v>4737.3850000000002</v>
      </c>
      <c r="L211" s="9">
        <f t="shared" ref="L211:N211" si="101">C47</f>
        <v>6248.6019999999999</v>
      </c>
      <c r="M211" s="9">
        <f t="shared" si="101"/>
        <v>1973.5409999999999</v>
      </c>
      <c r="N211" s="9">
        <f t="shared" si="101"/>
        <v>4275.0609999999997</v>
      </c>
      <c r="P211" s="9">
        <f t="shared" si="74"/>
        <v>4737385</v>
      </c>
      <c r="Q211" s="9">
        <f t="shared" si="83"/>
        <v>6248602</v>
      </c>
      <c r="R211" s="9">
        <f t="shared" si="84"/>
        <v>1973541</v>
      </c>
      <c r="S211" s="9">
        <f t="shared" si="85"/>
        <v>4275061</v>
      </c>
    </row>
    <row r="212" spans="10:19" x14ac:dyDescent="0.35">
      <c r="J212" s="10">
        <v>44652</v>
      </c>
      <c r="K212" s="11">
        <f>K211+(K215-K211)/4</f>
        <v>4813.1622500000003</v>
      </c>
      <c r="L212" s="11">
        <f>L211+(L215-L211)/4</f>
        <v>6388.0105000000003</v>
      </c>
      <c r="M212" s="11">
        <f>M211+(M215-M211)/4</f>
        <v>2004.0065</v>
      </c>
      <c r="N212" s="11">
        <f>N211+(N215-N211)/4</f>
        <v>4384.0039999999999</v>
      </c>
      <c r="P212" s="9">
        <f t="shared" si="74"/>
        <v>4813162.25</v>
      </c>
      <c r="Q212" s="9">
        <f t="shared" si="83"/>
        <v>6388010.5</v>
      </c>
      <c r="R212" s="9">
        <f t="shared" si="84"/>
        <v>2004006.5</v>
      </c>
      <c r="S212" s="9">
        <f t="shared" si="85"/>
        <v>4384004</v>
      </c>
    </row>
    <row r="213" spans="10:19" x14ac:dyDescent="0.35">
      <c r="J213" s="10">
        <v>44743</v>
      </c>
      <c r="K213" s="11">
        <f>K211+(K215-K211)/2</f>
        <v>4888.9395000000004</v>
      </c>
      <c r="L213" s="11">
        <f t="shared" ref="L213:N213" si="102">L211+(L215-L211)/2</f>
        <v>6527.4189999999999</v>
      </c>
      <c r="M213" s="11">
        <f t="shared" si="102"/>
        <v>2034.4719999999998</v>
      </c>
      <c r="N213" s="11">
        <f t="shared" si="102"/>
        <v>4492.9470000000001</v>
      </c>
      <c r="P213" s="9">
        <f t="shared" si="74"/>
        <v>4888939.5</v>
      </c>
      <c r="Q213" s="9">
        <f t="shared" si="83"/>
        <v>6527419</v>
      </c>
      <c r="R213" s="9">
        <f t="shared" si="84"/>
        <v>2034471.9999999998</v>
      </c>
      <c r="S213" s="9">
        <f t="shared" si="85"/>
        <v>4492947</v>
      </c>
    </row>
    <row r="214" spans="10:19" x14ac:dyDescent="0.35">
      <c r="J214" s="10">
        <v>44835</v>
      </c>
      <c r="K214" s="11">
        <f>K211+(K215-K211)*3/4</f>
        <v>4964.7167499999996</v>
      </c>
      <c r="L214" s="11">
        <f>L211+(L215-L211)*3/4</f>
        <v>6666.8274999999994</v>
      </c>
      <c r="M214" s="11">
        <f>M211+(M215-M211)*3/4</f>
        <v>2064.9375</v>
      </c>
      <c r="N214" s="11">
        <f>N211+(N215-N211)*3/4</f>
        <v>4601.8900000000003</v>
      </c>
      <c r="P214" s="9">
        <f t="shared" si="74"/>
        <v>4964716.75</v>
      </c>
      <c r="Q214" s="9">
        <f t="shared" si="83"/>
        <v>6666827.4999999991</v>
      </c>
      <c r="R214" s="9">
        <f t="shared" si="84"/>
        <v>2064937.5</v>
      </c>
      <c r="S214" s="9">
        <f t="shared" si="85"/>
        <v>4601890</v>
      </c>
    </row>
    <row r="215" spans="10:19" x14ac:dyDescent="0.35">
      <c r="J215" s="10">
        <v>44927</v>
      </c>
      <c r="K215">
        <f>B48</f>
        <v>5040.4939999999997</v>
      </c>
      <c r="L215">
        <f t="shared" ref="L215:N215" si="103">C48</f>
        <v>6806.2359999999999</v>
      </c>
      <c r="M215">
        <f t="shared" si="103"/>
        <v>2095.4029999999998</v>
      </c>
      <c r="N215">
        <f t="shared" si="103"/>
        <v>4710.8330000000005</v>
      </c>
      <c r="P215" s="9">
        <f t="shared" si="74"/>
        <v>5040494</v>
      </c>
      <c r="Q215" s="9">
        <f t="shared" si="83"/>
        <v>6806236</v>
      </c>
      <c r="R215" s="9">
        <f t="shared" si="84"/>
        <v>2095402.9999999998</v>
      </c>
      <c r="S215" s="9">
        <f t="shared" si="85"/>
        <v>4710833.0000000009</v>
      </c>
    </row>
    <row r="216" spans="10:19" x14ac:dyDescent="0.35">
      <c r="J216" s="10">
        <v>45017</v>
      </c>
      <c r="K216" s="11">
        <v>0</v>
      </c>
      <c r="L216" s="11">
        <v>0</v>
      </c>
      <c r="M216" s="11">
        <v>0</v>
      </c>
      <c r="N216" s="11">
        <v>0</v>
      </c>
      <c r="P216" s="9">
        <f t="shared" si="74"/>
        <v>0</v>
      </c>
      <c r="Q216" s="9">
        <f t="shared" si="83"/>
        <v>0</v>
      </c>
      <c r="R216" s="9">
        <f t="shared" si="84"/>
        <v>0</v>
      </c>
      <c r="S216" s="9">
        <f t="shared" si="85"/>
        <v>0</v>
      </c>
    </row>
    <row r="217" spans="10:19" x14ac:dyDescent="0.35">
      <c r="J217" s="10">
        <v>45108</v>
      </c>
      <c r="K217" s="11">
        <v>0</v>
      </c>
      <c r="L217" s="11">
        <v>0</v>
      </c>
      <c r="M217" s="11">
        <v>0</v>
      </c>
      <c r="N217" s="11">
        <v>0</v>
      </c>
      <c r="P217" s="9">
        <f t="shared" si="74"/>
        <v>0</v>
      </c>
      <c r="Q217" s="9">
        <f t="shared" si="83"/>
        <v>0</v>
      </c>
      <c r="R217" s="9">
        <f t="shared" si="84"/>
        <v>0</v>
      </c>
      <c r="S217" s="9">
        <f t="shared" si="85"/>
        <v>0</v>
      </c>
    </row>
    <row r="218" spans="10:19" x14ac:dyDescent="0.35">
      <c r="J218" s="10">
        <v>45200</v>
      </c>
      <c r="K218" s="11">
        <v>0</v>
      </c>
      <c r="L218" s="11">
        <v>0</v>
      </c>
      <c r="M218" s="11">
        <v>0</v>
      </c>
      <c r="N218" s="11">
        <v>0</v>
      </c>
      <c r="P218" s="9">
        <f t="shared" si="74"/>
        <v>0</v>
      </c>
      <c r="Q218" s="9">
        <f t="shared" si="83"/>
        <v>0</v>
      </c>
      <c r="R218" s="9">
        <f t="shared" si="84"/>
        <v>0</v>
      </c>
      <c r="S218" s="9">
        <f t="shared" si="85"/>
        <v>0</v>
      </c>
    </row>
    <row r="219" spans="10:19" x14ac:dyDescent="0.35">
      <c r="J219" s="10">
        <v>45292</v>
      </c>
      <c r="K219">
        <f>B49</f>
        <v>0</v>
      </c>
      <c r="L219">
        <f t="shared" ref="L219:N219" si="104">C49</f>
        <v>0</v>
      </c>
      <c r="M219">
        <f t="shared" si="104"/>
        <v>0</v>
      </c>
      <c r="N219">
        <f t="shared" si="104"/>
        <v>0</v>
      </c>
      <c r="P219" s="9">
        <f t="shared" si="74"/>
        <v>0</v>
      </c>
      <c r="Q219" s="9">
        <f t="shared" si="83"/>
        <v>0</v>
      </c>
      <c r="R219" s="9">
        <f t="shared" si="84"/>
        <v>0</v>
      </c>
      <c r="S219" s="9">
        <f t="shared" si="85"/>
        <v>0</v>
      </c>
    </row>
    <row r="220" spans="10:19" x14ac:dyDescent="0.35">
      <c r="J220" s="10">
        <v>45352</v>
      </c>
      <c r="K220" s="11">
        <v>0</v>
      </c>
      <c r="L220" s="11">
        <v>0</v>
      </c>
      <c r="M220" s="11">
        <v>0</v>
      </c>
      <c r="N220" s="11">
        <v>0</v>
      </c>
      <c r="P220" s="9">
        <f t="shared" si="74"/>
        <v>0</v>
      </c>
      <c r="Q220" s="9">
        <f t="shared" si="83"/>
        <v>0</v>
      </c>
      <c r="R220" s="9">
        <f t="shared" si="84"/>
        <v>0</v>
      </c>
      <c r="S220" s="9">
        <f t="shared" si="85"/>
        <v>0</v>
      </c>
    </row>
    <row r="221" spans="10:19" x14ac:dyDescent="0.35">
      <c r="J221" s="10">
        <v>45444</v>
      </c>
      <c r="K221" s="11">
        <v>0</v>
      </c>
      <c r="L221" s="11">
        <v>0</v>
      </c>
      <c r="M221" s="11">
        <v>0</v>
      </c>
      <c r="N221" s="11">
        <v>0</v>
      </c>
      <c r="P221" s="9">
        <f t="shared" si="74"/>
        <v>0</v>
      </c>
      <c r="Q221" s="9">
        <f t="shared" si="83"/>
        <v>0</v>
      </c>
      <c r="R221" s="9">
        <f t="shared" si="84"/>
        <v>0</v>
      </c>
      <c r="S221" s="9">
        <f t="shared" si="85"/>
        <v>0</v>
      </c>
    </row>
    <row r="222" spans="10:19" x14ac:dyDescent="0.35">
      <c r="K2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Métadonnées</vt:lpstr>
      <vt:lpstr>T_8210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2023-07-21T12:47:56Z</dcterms:created>
  <dcterms:modified xsi:type="dcterms:W3CDTF">2025-04-12T15:10:34Z</dcterms:modified>
</cp:coreProperties>
</file>