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"/>
    </mc:Choice>
  </mc:AlternateContent>
  <xr:revisionPtr revIDLastSave="0" documentId="13_ncr:1_{49310FD5-457F-40F2-AA28-C4D8E7CFFCE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Table" sheetId="1" r:id="rId1"/>
    <sheet name="Feuil1" sheetId="3" r:id="rId2"/>
    <sheet name="Feuil2" sheetId="4" r:id="rId3"/>
    <sheet name="Overview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2" i="4" l="1"/>
  <c r="H212" i="4"/>
  <c r="J208" i="4"/>
  <c r="I208" i="4"/>
  <c r="H208" i="4"/>
  <c r="J204" i="4"/>
  <c r="I204" i="4"/>
  <c r="H204" i="4"/>
  <c r="J200" i="4"/>
  <c r="I200" i="4"/>
  <c r="H200" i="4"/>
  <c r="J196" i="4"/>
  <c r="I196" i="4"/>
  <c r="H196" i="4"/>
  <c r="J192" i="4"/>
  <c r="I192" i="4"/>
  <c r="H192" i="4"/>
  <c r="J188" i="4"/>
  <c r="I188" i="4"/>
  <c r="H188" i="4"/>
  <c r="J184" i="4"/>
  <c r="I184" i="4"/>
  <c r="H184" i="4"/>
  <c r="J180" i="4"/>
  <c r="I180" i="4"/>
  <c r="H180" i="4"/>
  <c r="J176" i="4"/>
  <c r="I176" i="4"/>
  <c r="H176" i="4"/>
  <c r="J172" i="4"/>
  <c r="I172" i="4"/>
  <c r="H172" i="4"/>
  <c r="J168" i="4"/>
  <c r="I168" i="4"/>
  <c r="H168" i="4"/>
  <c r="J164" i="4"/>
  <c r="I164" i="4"/>
  <c r="H164" i="4"/>
  <c r="J160" i="4"/>
  <c r="I160" i="4"/>
  <c r="H160" i="4"/>
  <c r="J156" i="4"/>
  <c r="I156" i="4"/>
  <c r="H156" i="4"/>
  <c r="J152" i="4"/>
  <c r="I152" i="4"/>
  <c r="H152" i="4"/>
  <c r="J148" i="4"/>
  <c r="I148" i="4"/>
  <c r="H148" i="4"/>
  <c r="J144" i="4"/>
  <c r="I144" i="4"/>
  <c r="H144" i="4"/>
  <c r="J140" i="4"/>
  <c r="I140" i="4"/>
  <c r="H140" i="4"/>
  <c r="J136" i="4"/>
  <c r="I136" i="4"/>
  <c r="H136" i="4"/>
  <c r="J132" i="4"/>
  <c r="I132" i="4"/>
  <c r="H132" i="4"/>
  <c r="J128" i="4"/>
  <c r="I128" i="4"/>
  <c r="H128" i="4"/>
  <c r="J124" i="4"/>
  <c r="I124" i="4"/>
  <c r="H124" i="4"/>
  <c r="J120" i="4"/>
  <c r="I120" i="4"/>
  <c r="H120" i="4"/>
  <c r="J116" i="4"/>
  <c r="I116" i="4"/>
  <c r="H116" i="4"/>
  <c r="J112" i="4"/>
  <c r="I112" i="4"/>
  <c r="H112" i="4"/>
  <c r="J108" i="4"/>
  <c r="I108" i="4"/>
  <c r="H108" i="4"/>
  <c r="J104" i="4"/>
  <c r="I104" i="4"/>
  <c r="H104" i="4"/>
  <c r="J100" i="4"/>
  <c r="I100" i="4"/>
  <c r="H100" i="4"/>
  <c r="J96" i="4"/>
  <c r="I96" i="4"/>
  <c r="H96" i="4"/>
  <c r="J92" i="4"/>
  <c r="I92" i="4"/>
  <c r="H92" i="4"/>
  <c r="J88" i="4"/>
  <c r="I88" i="4"/>
  <c r="H88" i="4"/>
  <c r="J84" i="4"/>
  <c r="I84" i="4"/>
  <c r="H84" i="4"/>
  <c r="J80" i="4"/>
  <c r="I80" i="4"/>
  <c r="H80" i="4"/>
  <c r="J76" i="4"/>
  <c r="I76" i="4"/>
  <c r="H76" i="4"/>
  <c r="J72" i="4"/>
  <c r="I72" i="4"/>
  <c r="H72" i="4"/>
  <c r="J68" i="4"/>
  <c r="I68" i="4"/>
  <c r="H68" i="4"/>
  <c r="J64" i="4"/>
  <c r="I64" i="4"/>
  <c r="H64" i="4"/>
  <c r="J60" i="4"/>
  <c r="I60" i="4"/>
  <c r="H60" i="4"/>
  <c r="J56" i="4"/>
  <c r="I56" i="4"/>
  <c r="H56" i="4"/>
  <c r="J52" i="4"/>
  <c r="I52" i="4"/>
  <c r="H52" i="4"/>
  <c r="J48" i="4"/>
  <c r="I48" i="4"/>
  <c r="H48" i="4"/>
  <c r="J44" i="4"/>
  <c r="I44" i="4"/>
  <c r="H44" i="4"/>
  <c r="J40" i="4"/>
  <c r="I40" i="4"/>
  <c r="H40" i="4"/>
  <c r="J36" i="4"/>
  <c r="I36" i="4"/>
  <c r="H36" i="4"/>
  <c r="J32" i="4"/>
  <c r="I32" i="4"/>
  <c r="H32" i="4"/>
  <c r="J28" i="4"/>
  <c r="I28" i="4"/>
  <c r="H28" i="4"/>
  <c r="J24" i="4"/>
  <c r="I24" i="4"/>
  <c r="H24" i="4"/>
  <c r="J20" i="4"/>
  <c r="I20" i="4"/>
  <c r="H20" i="4"/>
  <c r="J16" i="4"/>
  <c r="I16" i="4"/>
  <c r="H16" i="4"/>
  <c r="J12" i="4"/>
  <c r="I12" i="4"/>
  <c r="H12" i="4"/>
  <c r="J8" i="4"/>
  <c r="I8" i="4"/>
  <c r="H8" i="4"/>
  <c r="J4" i="4"/>
  <c r="I4" i="4"/>
  <c r="H4" i="4"/>
  <c r="J214" i="4"/>
  <c r="H214" i="4"/>
  <c r="J210" i="4"/>
  <c r="I210" i="4"/>
  <c r="H210" i="4"/>
  <c r="J206" i="4"/>
  <c r="I206" i="4"/>
  <c r="H206" i="4"/>
  <c r="J202" i="4"/>
  <c r="I202" i="4"/>
  <c r="H202" i="4"/>
  <c r="J198" i="4"/>
  <c r="I198" i="4"/>
  <c r="H198" i="4"/>
  <c r="J194" i="4"/>
  <c r="I194" i="4"/>
  <c r="H194" i="4"/>
  <c r="J190" i="4"/>
  <c r="I190" i="4"/>
  <c r="H190" i="4"/>
  <c r="J186" i="4"/>
  <c r="I186" i="4"/>
  <c r="H186" i="4"/>
  <c r="J182" i="4"/>
  <c r="I182" i="4"/>
  <c r="H182" i="4"/>
  <c r="J178" i="4"/>
  <c r="I178" i="4"/>
  <c r="H178" i="4"/>
  <c r="J174" i="4"/>
  <c r="I174" i="4"/>
  <c r="H174" i="4"/>
  <c r="J170" i="4"/>
  <c r="I170" i="4"/>
  <c r="H170" i="4"/>
  <c r="J166" i="4"/>
  <c r="I166" i="4"/>
  <c r="H166" i="4"/>
  <c r="J162" i="4"/>
  <c r="I162" i="4"/>
  <c r="H162" i="4"/>
  <c r="J158" i="4"/>
  <c r="I158" i="4"/>
  <c r="H158" i="4"/>
  <c r="J154" i="4"/>
  <c r="I154" i="4"/>
  <c r="H154" i="4"/>
  <c r="J150" i="4"/>
  <c r="I150" i="4"/>
  <c r="H150" i="4"/>
  <c r="J146" i="4"/>
  <c r="I146" i="4"/>
  <c r="H146" i="4"/>
  <c r="J142" i="4"/>
  <c r="I142" i="4"/>
  <c r="H142" i="4"/>
  <c r="J138" i="4"/>
  <c r="I138" i="4"/>
  <c r="H138" i="4"/>
  <c r="J134" i="4"/>
  <c r="I134" i="4"/>
  <c r="H134" i="4"/>
  <c r="J130" i="4"/>
  <c r="I130" i="4"/>
  <c r="H130" i="4"/>
  <c r="J126" i="4"/>
  <c r="I126" i="4"/>
  <c r="H126" i="4"/>
  <c r="J122" i="4"/>
  <c r="I122" i="4"/>
  <c r="H122" i="4"/>
  <c r="J118" i="4"/>
  <c r="I118" i="4"/>
  <c r="H118" i="4"/>
  <c r="J114" i="4"/>
  <c r="I114" i="4"/>
  <c r="H114" i="4"/>
  <c r="J110" i="4"/>
  <c r="I110" i="4"/>
  <c r="H110" i="4"/>
  <c r="J106" i="4"/>
  <c r="I106" i="4"/>
  <c r="H106" i="4"/>
  <c r="J102" i="4"/>
  <c r="I102" i="4"/>
  <c r="H102" i="4"/>
  <c r="J98" i="4"/>
  <c r="I98" i="4"/>
  <c r="H98" i="4"/>
  <c r="J94" i="4"/>
  <c r="I94" i="4"/>
  <c r="H94" i="4"/>
  <c r="J90" i="4"/>
  <c r="I90" i="4"/>
  <c r="H90" i="4"/>
  <c r="J86" i="4"/>
  <c r="I86" i="4"/>
  <c r="H86" i="4"/>
  <c r="J82" i="4"/>
  <c r="I82" i="4"/>
  <c r="H82" i="4"/>
  <c r="J78" i="4"/>
  <c r="I78" i="4"/>
  <c r="H78" i="4"/>
  <c r="J74" i="4"/>
  <c r="I74" i="4"/>
  <c r="H74" i="4"/>
  <c r="J70" i="4"/>
  <c r="I70" i="4"/>
  <c r="H70" i="4"/>
  <c r="J66" i="4"/>
  <c r="I66" i="4"/>
  <c r="H66" i="4"/>
  <c r="J62" i="4"/>
  <c r="I62" i="4"/>
  <c r="H62" i="4"/>
  <c r="J58" i="4"/>
  <c r="I58" i="4"/>
  <c r="H58" i="4"/>
  <c r="J54" i="4"/>
  <c r="I54" i="4"/>
  <c r="H54" i="4"/>
  <c r="J50" i="4"/>
  <c r="I50" i="4"/>
  <c r="H50" i="4"/>
  <c r="J46" i="4"/>
  <c r="I46" i="4"/>
  <c r="H46" i="4"/>
  <c r="J42" i="4"/>
  <c r="I42" i="4"/>
  <c r="H42" i="4"/>
  <c r="J38" i="4"/>
  <c r="I38" i="4"/>
  <c r="H38" i="4"/>
  <c r="J34" i="4"/>
  <c r="I34" i="4"/>
  <c r="H34" i="4"/>
  <c r="J30" i="4"/>
  <c r="I30" i="4"/>
  <c r="H30" i="4"/>
  <c r="J26" i="4"/>
  <c r="I26" i="4"/>
  <c r="H26" i="4"/>
  <c r="J22" i="4"/>
  <c r="I22" i="4"/>
  <c r="H22" i="4"/>
  <c r="J18" i="4"/>
  <c r="I18" i="4"/>
  <c r="H18" i="4"/>
  <c r="J14" i="4"/>
  <c r="I14" i="4"/>
  <c r="H14" i="4"/>
  <c r="J10" i="4"/>
  <c r="I10" i="4"/>
  <c r="H10" i="4"/>
  <c r="J6" i="4"/>
  <c r="I6" i="4"/>
  <c r="H6" i="4"/>
  <c r="I3" i="4" l="1"/>
  <c r="J3" i="4"/>
  <c r="I7" i="4"/>
  <c r="J7" i="4"/>
  <c r="I11" i="4"/>
  <c r="J11" i="4"/>
  <c r="I15" i="4"/>
  <c r="J15" i="4"/>
  <c r="I17" i="4"/>
  <c r="J17" i="4"/>
  <c r="I19" i="4"/>
  <c r="J19" i="4"/>
  <c r="I23" i="4"/>
  <c r="J23" i="4"/>
  <c r="I25" i="4"/>
  <c r="J25" i="4"/>
  <c r="I27" i="4"/>
  <c r="J27" i="4"/>
  <c r="I31" i="4"/>
  <c r="J31" i="4"/>
  <c r="I35" i="4"/>
  <c r="J35" i="4"/>
  <c r="I39" i="4"/>
  <c r="J39" i="4"/>
  <c r="I41" i="4"/>
  <c r="J41" i="4"/>
  <c r="I43" i="4"/>
  <c r="J43" i="4"/>
  <c r="I47" i="4"/>
  <c r="J47" i="4"/>
  <c r="I49" i="4"/>
  <c r="J49" i="4"/>
  <c r="I51" i="4"/>
  <c r="J51" i="4"/>
  <c r="I55" i="4"/>
  <c r="J55" i="4"/>
  <c r="I59" i="4"/>
  <c r="J59" i="4"/>
  <c r="I63" i="4"/>
  <c r="J63" i="4"/>
  <c r="I65" i="4"/>
  <c r="J65" i="4"/>
  <c r="I67" i="4"/>
  <c r="J67" i="4"/>
  <c r="I71" i="4"/>
  <c r="J71" i="4"/>
  <c r="I73" i="4"/>
  <c r="J73" i="4"/>
  <c r="I75" i="4"/>
  <c r="J75" i="4"/>
  <c r="I79" i="4"/>
  <c r="J79" i="4"/>
  <c r="I83" i="4"/>
  <c r="J83" i="4"/>
  <c r="J85" i="4"/>
  <c r="I87" i="4"/>
  <c r="J87" i="4"/>
  <c r="I89" i="4"/>
  <c r="J89" i="4"/>
  <c r="I91" i="4"/>
  <c r="J91" i="4"/>
  <c r="I95" i="4"/>
  <c r="J95" i="4"/>
  <c r="J97" i="4" s="1"/>
  <c r="I97" i="4"/>
  <c r="I99" i="4"/>
  <c r="J99" i="4"/>
  <c r="I103" i="4"/>
  <c r="J103" i="4"/>
  <c r="J105" i="4" s="1"/>
  <c r="I107" i="4"/>
  <c r="J107" i="4"/>
  <c r="I109" i="4"/>
  <c r="J109" i="4"/>
  <c r="I111" i="4"/>
  <c r="J111" i="4"/>
  <c r="I115" i="4"/>
  <c r="J115" i="4"/>
  <c r="J117" i="4" s="1"/>
  <c r="I119" i="4"/>
  <c r="J119" i="4"/>
  <c r="J121" i="4"/>
  <c r="I123" i="4"/>
  <c r="J123" i="4"/>
  <c r="I125" i="4"/>
  <c r="J125" i="4"/>
  <c r="I127" i="4"/>
  <c r="J127" i="4"/>
  <c r="I131" i="4"/>
  <c r="J131" i="4"/>
  <c r="J133" i="4" s="1"/>
  <c r="I133" i="4"/>
  <c r="I135" i="4"/>
  <c r="J135" i="4"/>
  <c r="I139" i="4"/>
  <c r="J139" i="4"/>
  <c r="J141" i="4" s="1"/>
  <c r="I143" i="4"/>
  <c r="J143" i="4"/>
  <c r="I145" i="4"/>
  <c r="J145" i="4"/>
  <c r="I147" i="4"/>
  <c r="J147" i="4"/>
  <c r="I151" i="4"/>
  <c r="J151" i="4"/>
  <c r="J153" i="4" s="1"/>
  <c r="I155" i="4"/>
  <c r="J155" i="4"/>
  <c r="J157" i="4"/>
  <c r="I159" i="4"/>
  <c r="J159" i="4"/>
  <c r="I161" i="4"/>
  <c r="J161" i="4"/>
  <c r="I163" i="4"/>
  <c r="J163" i="4"/>
  <c r="I167" i="4"/>
  <c r="J167" i="4"/>
  <c r="J169" i="4" s="1"/>
  <c r="I169" i="4"/>
  <c r="I171" i="4"/>
  <c r="J171" i="4"/>
  <c r="I175" i="4"/>
  <c r="J175" i="4"/>
  <c r="J177" i="4" s="1"/>
  <c r="I179" i="4"/>
  <c r="J179" i="4"/>
  <c r="I181" i="4"/>
  <c r="J181" i="4"/>
  <c r="I183" i="4"/>
  <c r="J183" i="4"/>
  <c r="I187" i="4"/>
  <c r="J187" i="4"/>
  <c r="J189" i="4" s="1"/>
  <c r="I191" i="4"/>
  <c r="J191" i="4"/>
  <c r="J193" i="4"/>
  <c r="I195" i="4"/>
  <c r="J195" i="4"/>
  <c r="I197" i="4"/>
  <c r="J197" i="4"/>
  <c r="I199" i="4"/>
  <c r="J199" i="4"/>
  <c r="I203" i="4"/>
  <c r="J203" i="4"/>
  <c r="J205" i="4" s="1"/>
  <c r="I205" i="4"/>
  <c r="I207" i="4"/>
  <c r="J207" i="4"/>
  <c r="I211" i="4"/>
  <c r="J211" i="4"/>
  <c r="J213" i="4" s="1"/>
  <c r="I215" i="4"/>
  <c r="J215" i="4"/>
  <c r="I219" i="4"/>
  <c r="J219" i="4"/>
  <c r="H219" i="4"/>
  <c r="H215" i="4"/>
  <c r="H211" i="4"/>
  <c r="H207" i="4"/>
  <c r="H20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3" i="4"/>
  <c r="I177" i="4" l="1"/>
  <c r="I141" i="4"/>
  <c r="I105" i="4"/>
  <c r="J209" i="4"/>
  <c r="J173" i="4"/>
  <c r="J137" i="4"/>
  <c r="J101" i="4"/>
  <c r="J81" i="4"/>
  <c r="J57" i="4"/>
  <c r="J33" i="4"/>
  <c r="J9" i="4"/>
  <c r="I209" i="4"/>
  <c r="I189" i="4"/>
  <c r="I173" i="4"/>
  <c r="I153" i="4"/>
  <c r="I137" i="4"/>
  <c r="I117" i="4"/>
  <c r="I101" i="4"/>
  <c r="I81" i="4"/>
  <c r="I57" i="4"/>
  <c r="I33" i="4"/>
  <c r="I9" i="4"/>
  <c r="J201" i="4"/>
  <c r="I193" i="4"/>
  <c r="J185" i="4"/>
  <c r="J165" i="4"/>
  <c r="I157" i="4"/>
  <c r="J149" i="4"/>
  <c r="J129" i="4"/>
  <c r="I121" i="4"/>
  <c r="J113" i="4"/>
  <c r="J93" i="4"/>
  <c r="I85" i="4"/>
  <c r="J77" i="4"/>
  <c r="J61" i="4"/>
  <c r="J53" i="4"/>
  <c r="J37" i="4"/>
  <c r="J29" i="4"/>
  <c r="J13" i="4"/>
  <c r="J5" i="4"/>
  <c r="I201" i="4"/>
  <c r="I185" i="4"/>
  <c r="I165" i="4"/>
  <c r="I149" i="4"/>
  <c r="I129" i="4"/>
  <c r="I113" i="4"/>
  <c r="I93" i="4"/>
  <c r="I77" i="4"/>
  <c r="I61" i="4"/>
  <c r="I53" i="4"/>
  <c r="I37" i="4"/>
  <c r="I29" i="4"/>
  <c r="I13" i="4"/>
  <c r="I5" i="4"/>
  <c r="J69" i="4"/>
  <c r="J45" i="4"/>
  <c r="J21" i="4"/>
  <c r="I69" i="4"/>
  <c r="I45" i="4"/>
  <c r="I21" i="4"/>
  <c r="H177" i="4"/>
  <c r="H85" i="4"/>
  <c r="H89" i="4"/>
  <c r="H93" i="4"/>
  <c r="H97" i="4"/>
  <c r="H101" i="4"/>
  <c r="H9" i="4"/>
  <c r="H57" i="4"/>
  <c r="H13" i="4"/>
  <c r="H61" i="4"/>
  <c r="H205" i="4"/>
  <c r="H17" i="4"/>
  <c r="H65" i="4"/>
  <c r="H113" i="4"/>
  <c r="H161" i="4"/>
  <c r="H209" i="4"/>
  <c r="H81" i="4"/>
  <c r="H133" i="4"/>
  <c r="H185" i="4"/>
  <c r="H189" i="4"/>
  <c r="H49" i="4"/>
  <c r="H145" i="4"/>
  <c r="H5" i="4"/>
  <c r="H149" i="4"/>
  <c r="H105" i="4"/>
  <c r="H157" i="4"/>
  <c r="H21" i="4"/>
  <c r="H117" i="4"/>
  <c r="H165" i="4"/>
  <c r="H33" i="4"/>
  <c r="H129" i="4"/>
  <c r="H37" i="4"/>
  <c r="H181" i="4"/>
  <c r="H41" i="4"/>
  <c r="H137" i="4"/>
  <c r="H141" i="4"/>
  <c r="H193" i="4"/>
  <c r="H197" i="4"/>
  <c r="H153" i="4"/>
  <c r="H109" i="4"/>
  <c r="H213" i="4"/>
  <c r="H25" i="4"/>
  <c r="H73" i="4"/>
  <c r="H121" i="4"/>
  <c r="H169" i="4"/>
  <c r="H45" i="4"/>
  <c r="H53" i="4"/>
  <c r="H201" i="4"/>
  <c r="H69" i="4"/>
  <c r="H29" i="4"/>
  <c r="H77" i="4"/>
  <c r="H125" i="4"/>
  <c r="H17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E10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F10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G10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H1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I10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J10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K10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L10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M10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N10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O10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P10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Q10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R10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S10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T10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U10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V10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W10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X10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Y10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Z10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A10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B10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C10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D10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E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F10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E5" authorId="0" shapeId="0" xr:uid="{DED87B51-CD67-4F57-953E-6446346E1505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6" authorId="0" shapeId="0" xr:uid="{AD9004F0-53D0-4454-A4F4-42EC1094EB1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7" authorId="0" shapeId="0" xr:uid="{1833898C-1B28-41D7-890F-8DE569016F9F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8" authorId="0" shapeId="0" xr:uid="{761BBE14-EB5A-43A2-935C-66047A030031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9" authorId="0" shapeId="0" xr:uid="{16B906FB-1172-4C99-8986-E0EDF7E0B75C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0" authorId="0" shapeId="0" xr:uid="{D896CFEE-22AA-4DF2-8BD3-12F530D6B642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1" authorId="0" shapeId="0" xr:uid="{5C92BA5D-0E28-456D-9F3B-56A295991C2F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2" authorId="0" shapeId="0" xr:uid="{73510627-FCD1-420A-9A81-DBC0CC796D73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3" authorId="0" shapeId="0" xr:uid="{C9FE9B6C-1B61-4D2F-92DA-96D91272884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4" authorId="0" shapeId="0" xr:uid="{443ACB4C-E24D-4208-A8C0-A2DEF51EC7DF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5" authorId="0" shapeId="0" xr:uid="{FC4D1BED-B0F8-4A71-8896-8DB5FC1D54FC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6" authorId="0" shapeId="0" xr:uid="{CDCDCD3B-A530-4E64-AE1C-A8F55E830BB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7" authorId="0" shapeId="0" xr:uid="{1540E2A5-4566-4797-AFAD-6226F06FD31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8" authorId="0" shapeId="0" xr:uid="{B0C51B7D-7A22-46BC-9AC2-7867D626A53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9" authorId="0" shapeId="0" xr:uid="{E84F18B5-E896-40FC-92B1-B6665535201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0" authorId="0" shapeId="0" xr:uid="{73A83E8D-C86C-4C6D-A658-FB7EA18CB7F4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1" authorId="0" shapeId="0" xr:uid="{3D36A9B7-1DFB-4F25-92C7-6F0ED1508118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2" authorId="0" shapeId="0" xr:uid="{7DF5D3A2-275E-4813-8E29-DBDE1C52174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3" authorId="0" shapeId="0" xr:uid="{AB2D4730-0AEA-465B-80E3-1FF03C57918C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4" authorId="0" shapeId="0" xr:uid="{DB97F9D1-4E22-4A22-B869-5C23597C127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5" authorId="0" shapeId="0" xr:uid="{A0065FB5-578B-4829-A514-ED28B282E16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6" authorId="0" shapeId="0" xr:uid="{358F971B-ED8E-45AC-B5F7-E950AF0BDD31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7" authorId="0" shapeId="0" xr:uid="{A85772C9-5AD6-43C6-90D4-DD0D9D7FF30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8" authorId="0" shapeId="0" xr:uid="{89BF03CB-A4D0-43DD-8BB4-8D3662BBA7D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9" authorId="0" shapeId="0" xr:uid="{83BC631B-AB7B-49BE-8677-F2D7F866267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30" authorId="0" shapeId="0" xr:uid="{F5C4706A-AAE4-4AAC-96D4-4C24387B5B41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31" authorId="0" shapeId="0" xr:uid="{63E95B7B-14F1-4245-BAD4-38DDD86CB979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32" authorId="0" shapeId="0" xr:uid="{E4B036CF-23F7-4E16-8D65-312DBD9B8804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8" authorId="0" shapeId="0" xr:uid="{198AB776-119A-48A6-81C6-8B28E4E4D8C8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29" authorId="0" shapeId="0" xr:uid="{D70175E5-8A05-4C15-8E3D-5B1D150423B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0" authorId="0" shapeId="0" xr:uid="{F4B03553-913C-496D-AFB2-3D40C3F7BDDC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1" authorId="0" shapeId="0" xr:uid="{E6D1FB6A-A348-48F8-ABED-89D89E7CBAC3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2" authorId="0" shapeId="0" xr:uid="{C8F78208-B6FD-411C-8337-D881C3011CB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3" authorId="0" shapeId="0" xr:uid="{840F05E7-493B-4905-9BCF-2201442733E9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4" authorId="0" shapeId="0" xr:uid="{46A9D013-4F2E-4329-997C-6B782BE409E1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5" authorId="0" shapeId="0" xr:uid="{1162E6A8-33FB-4935-A572-EC3DB8F94ACD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6" authorId="0" shapeId="0" xr:uid="{A607669D-BDD2-4BFA-8E96-BC04813CF092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7" authorId="0" shapeId="0" xr:uid="{AD102E15-4B92-4912-8A21-85EEA6E22BB7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8" authorId="0" shapeId="0" xr:uid="{C0D62E24-0C68-48D9-ADA0-5C5CF5ABEC32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9" authorId="0" shapeId="0" xr:uid="{ACAC41FD-8245-428E-9AEC-497AE96E348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0" authorId="0" shapeId="0" xr:uid="{9DB3602A-2B83-4F80-8D6F-DF911B5842F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1" authorId="0" shapeId="0" xr:uid="{42794CDA-A305-4680-AC01-2A0DA247B5F3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2" authorId="0" shapeId="0" xr:uid="{F7DEEA1E-A85E-47B5-8AAE-80F31401AA7D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3" authorId="0" shapeId="0" xr:uid="{A325F821-7BF0-45F6-9AE8-3CECCD9C1A11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4" authorId="0" shapeId="0" xr:uid="{6BB02326-72CF-4CDF-8F08-E01459D5C8A1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5" authorId="0" shapeId="0" xr:uid="{A460BC9F-9C2A-46D1-A775-F36430E3E8D3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6" authorId="0" shapeId="0" xr:uid="{2448453F-23E4-452D-8319-0B77487D4252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7" authorId="0" shapeId="0" xr:uid="{21D8FAF5-C23E-4859-8B01-7CCDC103118D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8" authorId="0" shapeId="0" xr:uid="{407AE403-5E9F-4C4F-B38F-7914F954254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9" authorId="0" shapeId="0" xr:uid="{C3064B10-63C7-4929-984E-1A116382C55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50" authorId="0" shapeId="0" xr:uid="{30B83FB5-3C53-4C64-AD6B-085A593CBD7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51" authorId="0" shapeId="0" xr:uid="{4CB815C6-9F36-438B-A6C6-B95441189E6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52" authorId="0" shapeId="0" xr:uid="{DEF2995F-1631-40B9-A39B-ED72A541BDE8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53" authorId="0" shapeId="0" xr:uid="{615998F3-F057-490F-9B8E-15912D42587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54" authorId="0" shapeId="0" xr:uid="{70523DE1-6D21-4AFB-8511-CD939FD8586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55" authorId="0" shapeId="0" xr:uid="{104C2C03-BBE7-4C85-B049-C1FDB2C3F3C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</commentList>
</comments>
</file>

<file path=xl/sharedStrings.xml><?xml version="1.0" encoding="utf-8"?>
<sst xmlns="http://schemas.openxmlformats.org/spreadsheetml/2006/main" count="169" uniqueCount="52">
  <si>
    <t>Annual balance sheets for non-financial assets</t>
  </si>
  <si>
    <t>Institutional sector: Households and non-profit institutions serving households (NPISH)</t>
  </si>
  <si>
    <t>Counterpart institutional sector: Total economy</t>
  </si>
  <si>
    <t>Accounting entry: Assets (or net acquisition of assets)</t>
  </si>
  <si>
    <t>Financial instruments and non-financial assets: Dwellings, net</t>
  </si>
  <si>
    <t>Time period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</si>
  <si>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</si>
  <si>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</si>
  <si>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</si>
  <si>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</si>
  <si>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</si>
  <si>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</si>
  <si>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</si>
  <si>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</si>
  <si>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</si>
  <si>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</si>
  <si>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</si>
  <si>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</si>
  <si>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</si>
  <si>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</si>
  <si>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</si>
  <si>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</si>
  <si>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</si>
  <si>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</si>
  <si>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</si>
  <si>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</si>
  <si>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</si>
  <si>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</si>
  <si>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</si>
  <si>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</si>
  <si>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</si>
  <si>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</si>
  <si>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</si>
  <si>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</si>
  <si>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</si>
  <si>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Reference area</t>
  </si>
  <si>
    <t>Combined unit of measure</t>
  </si>
  <si>
    <t/>
  </si>
  <si>
    <t>Italy</t>
  </si>
  <si>
    <t>National currency, Current prices, Millions, Euro</t>
  </si>
  <si>
    <t>Spain</t>
  </si>
  <si>
    <t>United Kingdom</t>
  </si>
  <si>
    <t>National currency, Current prices, Millions, Pound sterling</t>
  </si>
  <si>
    <t xml:space="preserve">© Terms &amp; conditions </t>
  </si>
  <si>
    <t>This table presents the balance sheets for non-financial assets for both produced assets (fixed assets such as dwellings as well as inventories and valuables) and non-produced assets (tangibles such as mineral and energy reserves and intangibles). Assets are shown on a net basis, the net value of an asset is calculated as its gross value decreased by the value of consumption of fixed capital (depreciation). &lt;br&gt;&lt;br&gt; These are presented for the whole economy and by institutional sector: Non-financial Corporations, Financial Corporations, General Government, Households and Non-profit institutions serving households (NPISH).&lt;br&gt;&lt;br&gt;These indicators were presented in the previous dissemination system in the SNA_TABLE9B dataset. 
&lt;br&gt; See ANA Changes for information on changes in methodology:  &lt;a href="https://stats.oecd.org/wbos/fileview2.aspx?IDFile=e81c82e7-ad8b-4ab9-8b4c-8c3e1e104c9b"&gt;ANA Changes&lt;/a&gt; &lt;br&gt;
Explore also the GDP and non-financial accounts webpage: &lt;a href="https://www.oecd.org/en/data/datasets/gdp-and-non-financial-accounts.html"&gt;GDP and non-financial accounts webpage&lt;/a&gt;&lt;br&gt;OECD statistics contact:&lt;a href="mailto:STAT.Contact@oecd.org"&gt;STAT.Contact@oecd.org&lt;/a&gt;</t>
  </si>
  <si>
    <t>Counterpart institutional sector: Total economy • Accounting entry: Assets (or net acquisition of assets) • Unit of measure: National currency</t>
  </si>
  <si>
    <t>Topic: Economy &gt; National accounts &gt; GDP and non-financial accounts &gt; Non-financial accounts including sector accounts,Economy &gt; National accounts &gt; GDP and non-financial accounts &gt; Production, employment and investment</t>
  </si>
  <si>
    <t xml:space="preserve">Number of unfiltered data points: 89200 </t>
  </si>
  <si>
    <t xml:space="preserve">Last updated: March 22, 2025 at 2:44:32 AM </t>
  </si>
  <si>
    <t>You might also be interested in these data:</t>
  </si>
  <si>
    <t>Annual fixed assets by economic activity and by asset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</si>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</sst>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E\ \ \ #,##0.00;\E\ \ \ \-#,##0.00"/>
    <numFmt numFmtId="165" formatCode="yyyy\-mm\-dd"/>
  </numFmts>
  <fonts count="17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rgb="FF4182D5"/>
      <name val="Calibri"/>
      <family val="2"/>
    </font>
  </fonts>
  <fills count="173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17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2" borderId="1" xfId="0" applyFont="1" applyFill="1" applyBorder="1" applyAlignment="1">
      <alignment horizontal="left" readingOrder="1"/>
    </xf>
    <xf numFmtId="0" fontId="2" fillId="3" borderId="2" xfId="0" applyFont="1" applyFill="1" applyBorder="1" applyAlignment="1">
      <alignment horizontal="left" readingOrder="1"/>
    </xf>
    <xf numFmtId="0" fontId="3" fillId="4" borderId="3" xfId="0" applyFont="1" applyFill="1" applyBorder="1" applyAlignment="1">
      <alignment horizontal="left" readingOrder="1"/>
    </xf>
    <xf numFmtId="0" fontId="4" fillId="5" borderId="4" xfId="0" applyFont="1" applyFill="1" applyBorder="1" applyAlignment="1">
      <alignment horizontal="left" readingOrder="1"/>
    </xf>
    <xf numFmtId="0" fontId="8" fillId="10" borderId="9" xfId="0" applyFont="1" applyFill="1" applyBorder="1" applyAlignment="1">
      <alignment horizontal="center" vertical="top" wrapText="1" readingOrder="1"/>
    </xf>
    <xf numFmtId="0" fontId="9" fillId="11" borderId="10" xfId="0" applyFont="1" applyFill="1" applyBorder="1" applyAlignment="1">
      <alignment horizontal="center" vertical="top" wrapText="1" readingOrder="1"/>
    </xf>
    <xf numFmtId="0" fontId="10" fillId="12" borderId="11" xfId="0" applyFont="1" applyFill="1" applyBorder="1" applyAlignment="1">
      <alignment horizontal="center" vertical="top" wrapText="1" readingOrder="1"/>
    </xf>
    <xf numFmtId="0" fontId="11" fillId="13" borderId="12" xfId="0" applyFont="1" applyFill="1" applyBorder="1" applyAlignment="1">
      <alignment horizontal="center" vertical="top" wrapText="1" readingOrder="1"/>
    </xf>
    <xf numFmtId="0" fontId="12" fillId="14" borderId="13" xfId="0" applyFont="1" applyFill="1" applyBorder="1" applyAlignment="1">
      <alignment horizontal="center" vertical="top" wrapText="1" readingOrder="1"/>
    </xf>
    <xf numFmtId="0" fontId="13" fillId="15" borderId="14" xfId="0" applyFont="1" applyFill="1" applyBorder="1" applyAlignment="1">
      <alignment horizontal="center" vertical="top" wrapText="1" readingOrder="1"/>
    </xf>
    <xf numFmtId="0" fontId="14" fillId="16" borderId="15" xfId="0" applyFont="1" applyFill="1" applyBorder="1" applyAlignment="1">
      <alignment horizontal="center" vertical="top" wrapText="1" readingOrder="1"/>
    </xf>
    <xf numFmtId="0" fontId="15" fillId="17" borderId="16" xfId="0" applyFont="1" applyFill="1" applyBorder="1" applyAlignment="1">
      <alignment horizontal="center" vertical="top" wrapText="1" readingOrder="1"/>
    </xf>
    <xf numFmtId="0" fontId="16" fillId="18" borderId="17" xfId="0" applyFont="1" applyFill="1" applyBorder="1" applyAlignment="1">
      <alignment horizontal="center" vertical="top" wrapText="1" readingOrder="1"/>
    </xf>
    <xf numFmtId="0" fontId="17" fillId="19" borderId="18" xfId="0" applyFont="1" applyFill="1" applyBorder="1" applyAlignment="1">
      <alignment horizontal="center" vertical="top" wrapText="1" readingOrder="1"/>
    </xf>
    <xf numFmtId="0" fontId="18" fillId="20" borderId="19" xfId="0" applyFont="1" applyFill="1" applyBorder="1" applyAlignment="1">
      <alignment horizontal="center" vertical="top" wrapText="1" readingOrder="1"/>
    </xf>
    <xf numFmtId="0" fontId="19" fillId="21" borderId="20" xfId="0" applyFont="1" applyFill="1" applyBorder="1" applyAlignment="1">
      <alignment horizontal="center" vertical="top" wrapText="1" readingOrder="1"/>
    </xf>
    <xf numFmtId="0" fontId="20" fillId="22" borderId="21" xfId="0" applyFont="1" applyFill="1" applyBorder="1" applyAlignment="1">
      <alignment horizontal="center" vertical="top" wrapText="1" readingOrder="1"/>
    </xf>
    <xf numFmtId="0" fontId="21" fillId="23" borderId="22" xfId="0" applyFont="1" applyFill="1" applyBorder="1" applyAlignment="1">
      <alignment horizontal="center" vertical="top" wrapText="1" readingOrder="1"/>
    </xf>
    <xf numFmtId="0" fontId="22" fillId="24" borderId="23" xfId="0" applyFont="1" applyFill="1" applyBorder="1" applyAlignment="1">
      <alignment horizontal="center" vertical="top" wrapText="1" readingOrder="1"/>
    </xf>
    <xf numFmtId="0" fontId="23" fillId="25" borderId="24" xfId="0" applyFont="1" applyFill="1" applyBorder="1" applyAlignment="1">
      <alignment horizontal="center" vertical="top" wrapText="1" readingOrder="1"/>
    </xf>
    <xf numFmtId="0" fontId="24" fillId="26" borderId="25" xfId="0" applyFont="1" applyFill="1" applyBorder="1" applyAlignment="1">
      <alignment horizontal="center" vertical="top" wrapText="1" readingOrder="1"/>
    </xf>
    <xf numFmtId="0" fontId="25" fillId="27" borderId="26" xfId="0" applyFont="1" applyFill="1" applyBorder="1" applyAlignment="1">
      <alignment horizontal="center" vertical="top" wrapText="1" readingOrder="1"/>
    </xf>
    <xf numFmtId="0" fontId="26" fillId="28" borderId="27" xfId="0" applyFont="1" applyFill="1" applyBorder="1" applyAlignment="1">
      <alignment horizontal="center" vertical="top" wrapText="1" readingOrder="1"/>
    </xf>
    <xf numFmtId="0" fontId="27" fillId="29" borderId="28" xfId="0" applyFont="1" applyFill="1" applyBorder="1" applyAlignment="1">
      <alignment horizontal="center" vertical="top" wrapText="1" readingOrder="1"/>
    </xf>
    <xf numFmtId="0" fontId="28" fillId="30" borderId="29" xfId="0" applyFont="1" applyFill="1" applyBorder="1" applyAlignment="1">
      <alignment horizontal="center" vertical="top" wrapText="1" readingOrder="1"/>
    </xf>
    <xf numFmtId="0" fontId="29" fillId="31" borderId="30" xfId="0" applyFont="1" applyFill="1" applyBorder="1" applyAlignment="1">
      <alignment horizontal="center" vertical="top" wrapText="1" readingOrder="1"/>
    </xf>
    <xf numFmtId="0" fontId="30" fillId="32" borderId="31" xfId="0" applyFont="1" applyFill="1" applyBorder="1" applyAlignment="1">
      <alignment horizontal="center" vertical="top" wrapText="1" readingOrder="1"/>
    </xf>
    <xf numFmtId="0" fontId="31" fillId="33" borderId="32" xfId="0" applyFont="1" applyFill="1" applyBorder="1" applyAlignment="1">
      <alignment horizontal="center" vertical="top" wrapText="1" readingOrder="1"/>
    </xf>
    <xf numFmtId="0" fontId="32" fillId="34" borderId="33" xfId="0" applyFont="1" applyFill="1" applyBorder="1" applyAlignment="1">
      <alignment horizontal="center" vertical="top" wrapText="1" readingOrder="1"/>
    </xf>
    <xf numFmtId="0" fontId="33" fillId="35" borderId="34" xfId="0" applyFont="1" applyFill="1" applyBorder="1" applyAlignment="1">
      <alignment horizontal="center" vertical="top" wrapText="1" readingOrder="1"/>
    </xf>
    <xf numFmtId="0" fontId="34" fillId="36" borderId="35" xfId="0" applyFont="1" applyFill="1" applyBorder="1" applyAlignment="1">
      <alignment horizontal="center" vertical="top" wrapText="1" readingOrder="1"/>
    </xf>
    <xf numFmtId="0" fontId="35" fillId="37" borderId="36" xfId="0" applyFont="1" applyFill="1" applyBorder="1" applyAlignment="1">
      <alignment horizontal="center" vertical="top" wrapText="1" readingOrder="1"/>
    </xf>
    <xf numFmtId="0" fontId="36" fillId="38" borderId="37" xfId="0" applyFont="1" applyFill="1" applyBorder="1" applyAlignment="1">
      <alignment horizontal="center" vertical="top" wrapText="1" readingOrder="1"/>
    </xf>
    <xf numFmtId="0" fontId="37" fillId="39" borderId="38" xfId="0" applyFont="1" applyFill="1" applyBorder="1" applyAlignment="1">
      <alignment horizontal="left" vertical="top" wrapText="1" readingOrder="1"/>
    </xf>
    <xf numFmtId="0" fontId="38" fillId="40" borderId="39" xfId="0" applyFont="1" applyFill="1" applyBorder="1" applyAlignment="1">
      <alignment horizontal="left" vertical="top" wrapText="1" readingOrder="1"/>
    </xf>
    <xf numFmtId="0" fontId="39" fillId="41" borderId="40" xfId="0" applyFont="1" applyFill="1" applyBorder="1" applyAlignment="1">
      <alignment horizontal="left" vertical="top" wrapText="1" readingOrder="1"/>
    </xf>
    <xf numFmtId="0" fontId="40" fillId="42" borderId="41" xfId="0" applyFont="1" applyFill="1" applyBorder="1" applyAlignment="1">
      <alignment horizontal="left" vertical="top" wrapText="1" readingOrder="1"/>
    </xf>
    <xf numFmtId="0" fontId="41" fillId="43" borderId="42" xfId="0" applyFont="1" applyFill="1" applyBorder="1" applyAlignment="1">
      <alignment horizontal="left" vertical="top" wrapText="1" readingOrder="1"/>
    </xf>
    <xf numFmtId="0" fontId="42" fillId="44" borderId="43" xfId="0" applyFont="1" applyFill="1" applyBorder="1" applyAlignment="1">
      <alignment horizontal="left" vertical="top" wrapText="1" readingOrder="1"/>
    </xf>
    <xf numFmtId="0" fontId="43" fillId="45" borderId="44" xfId="0" applyFont="1" applyFill="1" applyBorder="1" applyAlignment="1">
      <alignment horizontal="left" vertical="top" wrapText="1" readingOrder="1"/>
    </xf>
    <xf numFmtId="0" fontId="44" fillId="46" borderId="45" xfId="0" applyFont="1" applyFill="1" applyBorder="1" applyAlignment="1">
      <alignment horizontal="left" vertical="top" wrapText="1" readingOrder="1"/>
    </xf>
    <xf numFmtId="0" fontId="45" fillId="47" borderId="46" xfId="0" applyFont="1" applyFill="1" applyBorder="1" applyAlignment="1">
      <alignment horizontal="left" vertical="top" wrapText="1" readingOrder="1"/>
    </xf>
    <xf numFmtId="0" fontId="46" fillId="48" borderId="47" xfId="0" applyFont="1" applyFill="1" applyBorder="1" applyAlignment="1">
      <alignment horizontal="left" vertical="top" wrapText="1" readingOrder="1"/>
    </xf>
    <xf numFmtId="0" fontId="47" fillId="49" borderId="48" xfId="0" applyFont="1" applyFill="1" applyBorder="1" applyAlignment="1">
      <alignment horizontal="left" vertical="top" wrapText="1" readingOrder="1"/>
    </xf>
    <xf numFmtId="0" fontId="48" fillId="50" borderId="49" xfId="0" applyFont="1" applyFill="1" applyBorder="1" applyAlignment="1">
      <alignment horizontal="left" vertical="top" wrapText="1" readingOrder="1"/>
    </xf>
    <xf numFmtId="0" fontId="49" fillId="51" borderId="50" xfId="0" applyFont="1" applyFill="1" applyBorder="1" applyAlignment="1">
      <alignment horizontal="left" vertical="top" wrapText="1" readingOrder="1"/>
    </xf>
    <xf numFmtId="0" fontId="50" fillId="52" borderId="51" xfId="0" applyFont="1" applyFill="1" applyBorder="1" applyAlignment="1">
      <alignment horizontal="left" vertical="top" wrapText="1" readingOrder="1"/>
    </xf>
    <xf numFmtId="0" fontId="51" fillId="53" borderId="52" xfId="0" applyFont="1" applyFill="1" applyBorder="1" applyAlignment="1">
      <alignment horizontal="left" vertical="top" wrapText="1" readingOrder="1"/>
    </xf>
    <xf numFmtId="0" fontId="52" fillId="54" borderId="53" xfId="0" applyFont="1" applyFill="1" applyBorder="1" applyAlignment="1">
      <alignment horizontal="left" vertical="top" wrapText="1" readingOrder="1"/>
    </xf>
    <xf numFmtId="0" fontId="53" fillId="55" borderId="54" xfId="0" applyFont="1" applyFill="1" applyBorder="1" applyAlignment="1">
      <alignment horizontal="left" vertical="top" wrapText="1" readingOrder="1"/>
    </xf>
    <xf numFmtId="0" fontId="54" fillId="56" borderId="55" xfId="0" applyFont="1" applyFill="1" applyBorder="1" applyAlignment="1">
      <alignment horizontal="left" vertical="top" wrapText="1" readingOrder="1"/>
    </xf>
    <xf numFmtId="0" fontId="55" fillId="57" borderId="56" xfId="0" applyFont="1" applyFill="1" applyBorder="1" applyAlignment="1">
      <alignment horizontal="left" vertical="top" wrapText="1" readingOrder="1"/>
    </xf>
    <xf numFmtId="0" fontId="56" fillId="58" borderId="57" xfId="0" applyFont="1" applyFill="1" applyBorder="1" applyAlignment="1">
      <alignment horizontal="left" vertical="top" wrapText="1" readingOrder="1"/>
    </xf>
    <xf numFmtId="0" fontId="57" fillId="59" borderId="58" xfId="0" applyFont="1" applyFill="1" applyBorder="1" applyAlignment="1">
      <alignment horizontal="left" vertical="top" wrapText="1" readingOrder="1"/>
    </xf>
    <xf numFmtId="0" fontId="58" fillId="60" borderId="59" xfId="0" applyFont="1" applyFill="1" applyBorder="1" applyAlignment="1">
      <alignment horizontal="left" vertical="top" wrapText="1" readingOrder="1"/>
    </xf>
    <xf numFmtId="0" fontId="59" fillId="61" borderId="60" xfId="0" applyFont="1" applyFill="1" applyBorder="1" applyAlignment="1">
      <alignment horizontal="left" vertical="top" wrapText="1" readingOrder="1"/>
    </xf>
    <xf numFmtId="0" fontId="60" fillId="62" borderId="61" xfId="0" applyFont="1" applyFill="1" applyBorder="1" applyAlignment="1">
      <alignment horizontal="left" vertical="top" wrapText="1" readingOrder="1"/>
    </xf>
    <xf numFmtId="0" fontId="61" fillId="63" borderId="62" xfId="0" applyFont="1" applyFill="1" applyBorder="1" applyAlignment="1">
      <alignment horizontal="left" vertical="top" wrapText="1" readingOrder="1"/>
    </xf>
    <xf numFmtId="0" fontId="62" fillId="64" borderId="63" xfId="0" applyFont="1" applyFill="1" applyBorder="1" applyAlignment="1">
      <alignment horizontal="left" vertical="top" wrapText="1" readingOrder="1"/>
    </xf>
    <xf numFmtId="0" fontId="63" fillId="65" borderId="64" xfId="0" applyFont="1" applyFill="1" applyBorder="1" applyAlignment="1">
      <alignment horizontal="left" vertical="top" wrapText="1" readingOrder="1"/>
    </xf>
    <xf numFmtId="0" fontId="64" fillId="66" borderId="65" xfId="0" applyFont="1" applyFill="1" applyBorder="1" applyAlignment="1">
      <alignment horizontal="left" vertical="top" wrapText="1" readingOrder="1"/>
    </xf>
    <xf numFmtId="0" fontId="65" fillId="67" borderId="66" xfId="0" applyFont="1" applyFill="1" applyBorder="1" applyAlignment="1">
      <alignment horizontal="left" vertical="top" wrapText="1" readingOrder="1"/>
    </xf>
    <xf numFmtId="0" fontId="66" fillId="68" borderId="67" xfId="0" applyFont="1" applyFill="1" applyBorder="1" applyAlignment="1">
      <alignment horizontal="left" vertical="top" wrapText="1" readingOrder="1"/>
    </xf>
    <xf numFmtId="0" fontId="67" fillId="69" borderId="68" xfId="0" applyFont="1" applyFill="1" applyBorder="1" applyAlignment="1">
      <alignment horizontal="left" vertical="top" wrapText="1" readingOrder="1"/>
    </xf>
    <xf numFmtId="0" fontId="68" fillId="70" borderId="69" xfId="0" applyFont="1" applyFill="1" applyBorder="1" applyAlignment="1">
      <alignment horizontal="left" vertical="top" wrapText="1" readingOrder="1"/>
    </xf>
    <xf numFmtId="0" fontId="69" fillId="71" borderId="70" xfId="0" applyFont="1" applyFill="1" applyBorder="1" applyAlignment="1">
      <alignment horizontal="left" vertical="top" wrapText="1" readingOrder="1"/>
    </xf>
    <xf numFmtId="0" fontId="70" fillId="72" borderId="71" xfId="0" applyFont="1" applyFill="1" applyBorder="1" applyAlignment="1">
      <alignment horizontal="left" vertical="top" wrapText="1" readingOrder="1"/>
    </xf>
    <xf numFmtId="0" fontId="71" fillId="73" borderId="72" xfId="0" applyFont="1" applyFill="1" applyBorder="1" applyAlignment="1">
      <alignment horizontal="right" vertical="top" wrapText="1" readingOrder="1"/>
    </xf>
    <xf numFmtId="4" fontId="72" fillId="74" borderId="73" xfId="0" applyNumberFormat="1" applyFont="1" applyFill="1" applyBorder="1" applyAlignment="1">
      <alignment horizontal="right" wrapText="1" readingOrder="1"/>
    </xf>
    <xf numFmtId="4" fontId="73" fillId="75" borderId="74" xfId="0" applyNumberFormat="1" applyFont="1" applyFill="1" applyBorder="1" applyAlignment="1">
      <alignment horizontal="right" wrapText="1" readingOrder="1"/>
    </xf>
    <xf numFmtId="4" fontId="74" fillId="76" borderId="75" xfId="0" applyNumberFormat="1" applyFont="1" applyFill="1" applyBorder="1" applyAlignment="1">
      <alignment horizontal="right" wrapText="1" readingOrder="1"/>
    </xf>
    <xf numFmtId="4" fontId="75" fillId="77" borderId="76" xfId="0" applyNumberFormat="1" applyFont="1" applyFill="1" applyBorder="1" applyAlignment="1">
      <alignment horizontal="right" wrapText="1" readingOrder="1"/>
    </xf>
    <xf numFmtId="4" fontId="76" fillId="78" borderId="77" xfId="0" applyNumberFormat="1" applyFont="1" applyFill="1" applyBorder="1" applyAlignment="1">
      <alignment horizontal="right" wrapText="1" readingOrder="1"/>
    </xf>
    <xf numFmtId="4" fontId="77" fillId="79" borderId="78" xfId="0" applyNumberFormat="1" applyFont="1" applyFill="1" applyBorder="1" applyAlignment="1">
      <alignment horizontal="right" wrapText="1" readingOrder="1"/>
    </xf>
    <xf numFmtId="4" fontId="78" fillId="80" borderId="79" xfId="0" applyNumberFormat="1" applyFont="1" applyFill="1" applyBorder="1" applyAlignment="1">
      <alignment horizontal="right" wrapText="1" readingOrder="1"/>
    </xf>
    <xf numFmtId="4" fontId="79" fillId="81" borderId="80" xfId="0" applyNumberFormat="1" applyFont="1" applyFill="1" applyBorder="1" applyAlignment="1">
      <alignment horizontal="right" wrapText="1" readingOrder="1"/>
    </xf>
    <xf numFmtId="4" fontId="80" fillId="82" borderId="81" xfId="0" applyNumberFormat="1" applyFont="1" applyFill="1" applyBorder="1" applyAlignment="1">
      <alignment horizontal="right" wrapText="1" readingOrder="1"/>
    </xf>
    <xf numFmtId="4" fontId="81" fillId="83" borderId="82" xfId="0" applyNumberFormat="1" applyFont="1" applyFill="1" applyBorder="1" applyAlignment="1">
      <alignment horizontal="right" wrapText="1" readingOrder="1"/>
    </xf>
    <xf numFmtId="4" fontId="82" fillId="84" borderId="83" xfId="0" applyNumberFormat="1" applyFont="1" applyFill="1" applyBorder="1" applyAlignment="1">
      <alignment horizontal="right" wrapText="1" readingOrder="1"/>
    </xf>
    <xf numFmtId="4" fontId="83" fillId="85" borderId="84" xfId="0" applyNumberFormat="1" applyFont="1" applyFill="1" applyBorder="1" applyAlignment="1">
      <alignment horizontal="right" wrapText="1" readingOrder="1"/>
    </xf>
    <xf numFmtId="4" fontId="84" fillId="86" borderId="85" xfId="0" applyNumberFormat="1" applyFont="1" applyFill="1" applyBorder="1" applyAlignment="1">
      <alignment horizontal="right" wrapText="1" readingOrder="1"/>
    </xf>
    <xf numFmtId="4" fontId="85" fillId="87" borderId="86" xfId="0" applyNumberFormat="1" applyFont="1" applyFill="1" applyBorder="1" applyAlignment="1">
      <alignment horizontal="right" wrapText="1" readingOrder="1"/>
    </xf>
    <xf numFmtId="4" fontId="86" fillId="88" borderId="87" xfId="0" applyNumberFormat="1" applyFont="1" applyFill="1" applyBorder="1" applyAlignment="1">
      <alignment horizontal="right" wrapText="1" readingOrder="1"/>
    </xf>
    <xf numFmtId="4" fontId="87" fillId="89" borderId="88" xfId="0" applyNumberFormat="1" applyFont="1" applyFill="1" applyBorder="1" applyAlignment="1">
      <alignment horizontal="right" wrapText="1" readingOrder="1"/>
    </xf>
    <xf numFmtId="4" fontId="88" fillId="90" borderId="89" xfId="0" applyNumberFormat="1" applyFont="1" applyFill="1" applyBorder="1" applyAlignment="1">
      <alignment horizontal="right" wrapText="1" readingOrder="1"/>
    </xf>
    <xf numFmtId="4" fontId="89" fillId="91" borderId="90" xfId="0" applyNumberFormat="1" applyFont="1" applyFill="1" applyBorder="1" applyAlignment="1">
      <alignment horizontal="right" wrapText="1" readingOrder="1"/>
    </xf>
    <xf numFmtId="4" fontId="90" fillId="92" borderId="91" xfId="0" applyNumberFormat="1" applyFont="1" applyFill="1" applyBorder="1" applyAlignment="1">
      <alignment horizontal="right" wrapText="1" readingOrder="1"/>
    </xf>
    <xf numFmtId="4" fontId="91" fillId="93" borderId="92" xfId="0" applyNumberFormat="1" applyFont="1" applyFill="1" applyBorder="1" applyAlignment="1">
      <alignment horizontal="right" wrapText="1" readingOrder="1"/>
    </xf>
    <xf numFmtId="4" fontId="92" fillId="94" borderId="93" xfId="0" applyNumberFormat="1" applyFont="1" applyFill="1" applyBorder="1" applyAlignment="1">
      <alignment horizontal="right" wrapText="1" readingOrder="1"/>
    </xf>
    <xf numFmtId="4" fontId="93" fillId="95" borderId="94" xfId="0" applyNumberFormat="1" applyFont="1" applyFill="1" applyBorder="1" applyAlignment="1">
      <alignment horizontal="right" wrapText="1" readingOrder="1"/>
    </xf>
    <xf numFmtId="4" fontId="94" fillId="96" borderId="95" xfId="0" applyNumberFormat="1" applyFont="1" applyFill="1" applyBorder="1" applyAlignment="1">
      <alignment horizontal="right" wrapText="1" readingOrder="1"/>
    </xf>
    <xf numFmtId="4" fontId="95" fillId="97" borderId="96" xfId="0" applyNumberFormat="1" applyFont="1" applyFill="1" applyBorder="1" applyAlignment="1">
      <alignment horizontal="right" wrapText="1" readingOrder="1"/>
    </xf>
    <xf numFmtId="4" fontId="96" fillId="98" borderId="97" xfId="0" applyNumberFormat="1" applyFont="1" applyFill="1" applyBorder="1" applyAlignment="1">
      <alignment horizontal="right" wrapText="1" readingOrder="1"/>
    </xf>
    <xf numFmtId="4" fontId="97" fillId="99" borderId="98" xfId="0" applyNumberFormat="1" applyFont="1" applyFill="1" applyBorder="1" applyAlignment="1">
      <alignment horizontal="right" wrapText="1" readingOrder="1"/>
    </xf>
    <xf numFmtId="4" fontId="98" fillId="100" borderId="99" xfId="0" applyNumberFormat="1" applyFont="1" applyFill="1" applyBorder="1" applyAlignment="1">
      <alignment horizontal="right" wrapText="1" readingOrder="1"/>
    </xf>
    <xf numFmtId="4" fontId="99" fillId="101" borderId="100" xfId="0" applyNumberFormat="1" applyFont="1" applyFill="1" applyBorder="1" applyAlignment="1">
      <alignment horizontal="right" wrapText="1" readingOrder="1"/>
    </xf>
    <xf numFmtId="4" fontId="100" fillId="102" borderId="101" xfId="0" applyNumberFormat="1" applyFont="1" applyFill="1" applyBorder="1" applyAlignment="1">
      <alignment horizontal="right" wrapText="1" readingOrder="1"/>
    </xf>
    <xf numFmtId="0" fontId="101" fillId="103" borderId="102" xfId="0" applyFont="1" applyFill="1" applyBorder="1" applyAlignment="1">
      <alignment horizontal="left" vertical="top" wrapText="1" readingOrder="1"/>
    </xf>
    <xf numFmtId="0" fontId="102" fillId="104" borderId="103" xfId="0" applyFont="1" applyFill="1" applyBorder="1" applyAlignment="1">
      <alignment horizontal="left" vertical="top" wrapText="1" readingOrder="1"/>
    </xf>
    <xf numFmtId="0" fontId="103" fillId="105" borderId="104" xfId="0" applyFont="1" applyFill="1" applyBorder="1" applyAlignment="1">
      <alignment horizontal="right" vertical="top" wrapText="1" readingOrder="1"/>
    </xf>
    <xf numFmtId="164" fontId="104" fillId="106" borderId="105" xfId="0" applyNumberFormat="1" applyFont="1" applyFill="1" applyBorder="1" applyAlignment="1">
      <alignment horizontal="right" wrapText="1" readingOrder="1"/>
    </xf>
    <xf numFmtId="164" fontId="105" fillId="107" borderId="106" xfId="0" applyNumberFormat="1" applyFont="1" applyFill="1" applyBorder="1" applyAlignment="1">
      <alignment horizontal="right" wrapText="1" readingOrder="1"/>
    </xf>
    <xf numFmtId="164" fontId="106" fillId="108" borderId="107" xfId="0" applyNumberFormat="1" applyFont="1" applyFill="1" applyBorder="1" applyAlignment="1">
      <alignment horizontal="right" wrapText="1" readingOrder="1"/>
    </xf>
    <xf numFmtId="164" fontId="107" fillId="109" borderId="108" xfId="0" applyNumberFormat="1" applyFont="1" applyFill="1" applyBorder="1" applyAlignment="1">
      <alignment horizontal="right" wrapText="1" readingOrder="1"/>
    </xf>
    <xf numFmtId="164" fontId="108" fillId="110" borderId="109" xfId="0" applyNumberFormat="1" applyFont="1" applyFill="1" applyBorder="1" applyAlignment="1">
      <alignment horizontal="right" wrapText="1" readingOrder="1"/>
    </xf>
    <xf numFmtId="164" fontId="109" fillId="111" borderId="110" xfId="0" applyNumberFormat="1" applyFont="1" applyFill="1" applyBorder="1" applyAlignment="1">
      <alignment horizontal="right" wrapText="1" readingOrder="1"/>
    </xf>
    <xf numFmtId="164" fontId="110" fillId="112" borderId="111" xfId="0" applyNumberFormat="1" applyFont="1" applyFill="1" applyBorder="1" applyAlignment="1">
      <alignment horizontal="right" wrapText="1" readingOrder="1"/>
    </xf>
    <xf numFmtId="164" fontId="111" fillId="113" borderId="112" xfId="0" applyNumberFormat="1" applyFont="1" applyFill="1" applyBorder="1" applyAlignment="1">
      <alignment horizontal="right" wrapText="1" readingOrder="1"/>
    </xf>
    <xf numFmtId="164" fontId="112" fillId="114" borderId="113" xfId="0" applyNumberFormat="1" applyFont="1" applyFill="1" applyBorder="1" applyAlignment="1">
      <alignment horizontal="right" wrapText="1" readingOrder="1"/>
    </xf>
    <xf numFmtId="164" fontId="113" fillId="115" borderId="114" xfId="0" applyNumberFormat="1" applyFont="1" applyFill="1" applyBorder="1" applyAlignment="1">
      <alignment horizontal="right" wrapText="1" readingOrder="1"/>
    </xf>
    <xf numFmtId="164" fontId="114" fillId="116" borderId="115" xfId="0" applyNumberFormat="1" applyFont="1" applyFill="1" applyBorder="1" applyAlignment="1">
      <alignment horizontal="right" wrapText="1" readingOrder="1"/>
    </xf>
    <xf numFmtId="164" fontId="115" fillId="117" borderId="116" xfId="0" applyNumberFormat="1" applyFont="1" applyFill="1" applyBorder="1" applyAlignment="1">
      <alignment horizontal="right" wrapText="1" readingOrder="1"/>
    </xf>
    <xf numFmtId="164" fontId="116" fillId="118" borderId="117" xfId="0" applyNumberFormat="1" applyFont="1" applyFill="1" applyBorder="1" applyAlignment="1">
      <alignment horizontal="right" wrapText="1" readingOrder="1"/>
    </xf>
    <xf numFmtId="164" fontId="117" fillId="119" borderId="118" xfId="0" applyNumberFormat="1" applyFont="1" applyFill="1" applyBorder="1" applyAlignment="1">
      <alignment horizontal="right" wrapText="1" readingOrder="1"/>
    </xf>
    <xf numFmtId="164" fontId="118" fillId="120" borderId="119" xfId="0" applyNumberFormat="1" applyFont="1" applyFill="1" applyBorder="1" applyAlignment="1">
      <alignment horizontal="right" wrapText="1" readingOrder="1"/>
    </xf>
    <xf numFmtId="164" fontId="119" fillId="121" borderId="120" xfId="0" applyNumberFormat="1" applyFont="1" applyFill="1" applyBorder="1" applyAlignment="1">
      <alignment horizontal="right" wrapText="1" readingOrder="1"/>
    </xf>
    <xf numFmtId="164" fontId="120" fillId="122" borderId="121" xfId="0" applyNumberFormat="1" applyFont="1" applyFill="1" applyBorder="1" applyAlignment="1">
      <alignment horizontal="right" wrapText="1" readingOrder="1"/>
    </xf>
    <xf numFmtId="164" fontId="121" fillId="123" borderId="122" xfId="0" applyNumberFormat="1" applyFont="1" applyFill="1" applyBorder="1" applyAlignment="1">
      <alignment horizontal="right" wrapText="1" readingOrder="1"/>
    </xf>
    <xf numFmtId="164" fontId="122" fillId="124" borderId="123" xfId="0" applyNumberFormat="1" applyFont="1" applyFill="1" applyBorder="1" applyAlignment="1">
      <alignment horizontal="right" wrapText="1" readingOrder="1"/>
    </xf>
    <xf numFmtId="164" fontId="123" fillId="125" borderId="124" xfId="0" applyNumberFormat="1" applyFont="1" applyFill="1" applyBorder="1" applyAlignment="1">
      <alignment horizontal="right" wrapText="1" readingOrder="1"/>
    </xf>
    <xf numFmtId="164" fontId="124" fillId="126" borderId="125" xfId="0" applyNumberFormat="1" applyFont="1" applyFill="1" applyBorder="1" applyAlignment="1">
      <alignment horizontal="right" wrapText="1" readingOrder="1"/>
    </xf>
    <xf numFmtId="164" fontId="125" fillId="127" borderId="126" xfId="0" applyNumberFormat="1" applyFont="1" applyFill="1" applyBorder="1" applyAlignment="1">
      <alignment horizontal="right" wrapText="1" readingOrder="1"/>
    </xf>
    <xf numFmtId="164" fontId="126" fillId="128" borderId="127" xfId="0" applyNumberFormat="1" applyFont="1" applyFill="1" applyBorder="1" applyAlignment="1">
      <alignment horizontal="right" wrapText="1" readingOrder="1"/>
    </xf>
    <xf numFmtId="164" fontId="127" fillId="129" borderId="128" xfId="0" applyNumberFormat="1" applyFont="1" applyFill="1" applyBorder="1" applyAlignment="1">
      <alignment horizontal="right" wrapText="1" readingOrder="1"/>
    </xf>
    <xf numFmtId="164" fontId="128" fillId="130" borderId="129" xfId="0" applyNumberFormat="1" applyFont="1" applyFill="1" applyBorder="1" applyAlignment="1">
      <alignment horizontal="right" wrapText="1" readingOrder="1"/>
    </xf>
    <xf numFmtId="164" fontId="129" fillId="131" borderId="130" xfId="0" applyNumberFormat="1" applyFont="1" applyFill="1" applyBorder="1" applyAlignment="1">
      <alignment horizontal="right" wrapText="1" readingOrder="1"/>
    </xf>
    <xf numFmtId="164" fontId="130" fillId="132" borderId="131" xfId="0" applyNumberFormat="1" applyFont="1" applyFill="1" applyBorder="1" applyAlignment="1">
      <alignment horizontal="right" wrapText="1" readingOrder="1"/>
    </xf>
    <xf numFmtId="164" fontId="131" fillId="133" borderId="132" xfId="0" applyNumberFormat="1" applyFont="1" applyFill="1" applyBorder="1" applyAlignment="1">
      <alignment horizontal="right" wrapText="1" readingOrder="1"/>
    </xf>
    <xf numFmtId="0" fontId="132" fillId="134" borderId="133" xfId="0" applyFont="1" applyFill="1" applyBorder="1" applyAlignment="1">
      <alignment horizontal="right" wrapText="1" readingOrder="1"/>
    </xf>
    <xf numFmtId="0" fontId="133" fillId="135" borderId="134" xfId="0" applyFont="1" applyFill="1" applyBorder="1" applyAlignment="1">
      <alignment horizontal="left" vertical="top" wrapText="1" readingOrder="1"/>
    </xf>
    <xf numFmtId="0" fontId="134" fillId="136" borderId="135" xfId="0" applyFont="1" applyFill="1" applyBorder="1" applyAlignment="1">
      <alignment horizontal="left" vertical="top" wrapText="1" readingOrder="1"/>
    </xf>
    <xf numFmtId="0" fontId="135" fillId="137" borderId="136" xfId="0" applyFont="1" applyFill="1" applyBorder="1" applyAlignment="1">
      <alignment horizontal="right" vertical="top" wrapText="1" readingOrder="1"/>
    </xf>
    <xf numFmtId="4" fontId="136" fillId="138" borderId="137" xfId="0" applyNumberFormat="1" applyFont="1" applyFill="1" applyBorder="1" applyAlignment="1">
      <alignment horizontal="right" wrapText="1" readingOrder="1"/>
    </xf>
    <xf numFmtId="4" fontId="137" fillId="139" borderId="138" xfId="0" applyNumberFormat="1" applyFont="1" applyFill="1" applyBorder="1" applyAlignment="1">
      <alignment horizontal="right" wrapText="1" readingOrder="1"/>
    </xf>
    <xf numFmtId="4" fontId="138" fillId="140" borderId="139" xfId="0" applyNumberFormat="1" applyFont="1" applyFill="1" applyBorder="1" applyAlignment="1">
      <alignment horizontal="right" wrapText="1" readingOrder="1"/>
    </xf>
    <xf numFmtId="4" fontId="139" fillId="141" borderId="140" xfId="0" applyNumberFormat="1" applyFont="1" applyFill="1" applyBorder="1" applyAlignment="1">
      <alignment horizontal="right" wrapText="1" readingOrder="1"/>
    </xf>
    <xf numFmtId="4" fontId="140" fillId="142" borderId="141" xfId="0" applyNumberFormat="1" applyFont="1" applyFill="1" applyBorder="1" applyAlignment="1">
      <alignment horizontal="right" wrapText="1" readingOrder="1"/>
    </xf>
    <xf numFmtId="4" fontId="141" fillId="143" borderId="142" xfId="0" applyNumberFormat="1" applyFont="1" applyFill="1" applyBorder="1" applyAlignment="1">
      <alignment horizontal="right" wrapText="1" readingOrder="1"/>
    </xf>
    <xf numFmtId="4" fontId="142" fillId="144" borderId="143" xfId="0" applyNumberFormat="1" applyFont="1" applyFill="1" applyBorder="1" applyAlignment="1">
      <alignment horizontal="right" wrapText="1" readingOrder="1"/>
    </xf>
    <xf numFmtId="4" fontId="143" fillId="145" borderId="144" xfId="0" applyNumberFormat="1" applyFont="1" applyFill="1" applyBorder="1" applyAlignment="1">
      <alignment horizontal="right" wrapText="1" readingOrder="1"/>
    </xf>
    <xf numFmtId="4" fontId="144" fillId="146" borderId="145" xfId="0" applyNumberFormat="1" applyFont="1" applyFill="1" applyBorder="1" applyAlignment="1">
      <alignment horizontal="right" wrapText="1" readingOrder="1"/>
    </xf>
    <xf numFmtId="4" fontId="145" fillId="147" borderId="146" xfId="0" applyNumberFormat="1" applyFont="1" applyFill="1" applyBorder="1" applyAlignment="1">
      <alignment horizontal="right" wrapText="1" readingOrder="1"/>
    </xf>
    <xf numFmtId="4" fontId="146" fillId="148" borderId="147" xfId="0" applyNumberFormat="1" applyFont="1" applyFill="1" applyBorder="1" applyAlignment="1">
      <alignment horizontal="right" wrapText="1" readingOrder="1"/>
    </xf>
    <xf numFmtId="4" fontId="147" fillId="149" borderId="148" xfId="0" applyNumberFormat="1" applyFont="1" applyFill="1" applyBorder="1" applyAlignment="1">
      <alignment horizontal="right" wrapText="1" readingOrder="1"/>
    </xf>
    <xf numFmtId="4" fontId="148" fillId="150" borderId="149" xfId="0" applyNumberFormat="1" applyFont="1" applyFill="1" applyBorder="1" applyAlignment="1">
      <alignment horizontal="right" wrapText="1" readingOrder="1"/>
    </xf>
    <xf numFmtId="4" fontId="149" fillId="151" borderId="150" xfId="0" applyNumberFormat="1" applyFont="1" applyFill="1" applyBorder="1" applyAlignment="1">
      <alignment horizontal="right" wrapText="1" readingOrder="1"/>
    </xf>
    <xf numFmtId="4" fontId="150" fillId="152" borderId="151" xfId="0" applyNumberFormat="1" applyFont="1" applyFill="1" applyBorder="1" applyAlignment="1">
      <alignment horizontal="right" wrapText="1" readingOrder="1"/>
    </xf>
    <xf numFmtId="4" fontId="151" fillId="153" borderId="152" xfId="0" applyNumberFormat="1" applyFont="1" applyFill="1" applyBorder="1" applyAlignment="1">
      <alignment horizontal="right" wrapText="1" readingOrder="1"/>
    </xf>
    <xf numFmtId="4" fontId="152" fillId="154" borderId="153" xfId="0" applyNumberFormat="1" applyFont="1" applyFill="1" applyBorder="1" applyAlignment="1">
      <alignment horizontal="right" wrapText="1" readingOrder="1"/>
    </xf>
    <xf numFmtId="4" fontId="153" fillId="155" borderId="154" xfId="0" applyNumberFormat="1" applyFont="1" applyFill="1" applyBorder="1" applyAlignment="1">
      <alignment horizontal="right" wrapText="1" readingOrder="1"/>
    </xf>
    <xf numFmtId="4" fontId="154" fillId="156" borderId="155" xfId="0" applyNumberFormat="1" applyFont="1" applyFill="1" applyBorder="1" applyAlignment="1">
      <alignment horizontal="right" wrapText="1" readingOrder="1"/>
    </xf>
    <xf numFmtId="4" fontId="155" fillId="157" borderId="156" xfId="0" applyNumberFormat="1" applyFont="1" applyFill="1" applyBorder="1" applyAlignment="1">
      <alignment horizontal="right" wrapText="1" readingOrder="1"/>
    </xf>
    <xf numFmtId="4" fontId="156" fillId="158" borderId="157" xfId="0" applyNumberFormat="1" applyFont="1" applyFill="1" applyBorder="1" applyAlignment="1">
      <alignment horizontal="right" wrapText="1" readingOrder="1"/>
    </xf>
    <xf numFmtId="4" fontId="157" fillId="159" borderId="158" xfId="0" applyNumberFormat="1" applyFont="1" applyFill="1" applyBorder="1" applyAlignment="1">
      <alignment horizontal="right" wrapText="1" readingOrder="1"/>
    </xf>
    <xf numFmtId="4" fontId="158" fillId="160" borderId="159" xfId="0" applyNumberFormat="1" applyFont="1" applyFill="1" applyBorder="1" applyAlignment="1">
      <alignment horizontal="right" wrapText="1" readingOrder="1"/>
    </xf>
    <xf numFmtId="4" fontId="159" fillId="161" borderId="160" xfId="0" applyNumberFormat="1" applyFont="1" applyFill="1" applyBorder="1" applyAlignment="1">
      <alignment horizontal="right" wrapText="1" readingOrder="1"/>
    </xf>
    <xf numFmtId="4" fontId="160" fillId="162" borderId="161" xfId="0" applyNumberFormat="1" applyFont="1" applyFill="1" applyBorder="1" applyAlignment="1">
      <alignment horizontal="right" wrapText="1" readingOrder="1"/>
    </xf>
    <xf numFmtId="4" fontId="161" fillId="163" borderId="162" xfId="0" applyNumberFormat="1" applyFont="1" applyFill="1" applyBorder="1" applyAlignment="1">
      <alignment horizontal="right" wrapText="1" readingOrder="1"/>
    </xf>
    <xf numFmtId="4" fontId="162" fillId="164" borderId="163" xfId="0" applyNumberFormat="1" applyFont="1" applyFill="1" applyBorder="1" applyAlignment="1">
      <alignment horizontal="right" wrapText="1" readingOrder="1"/>
    </xf>
    <xf numFmtId="4" fontId="163" fillId="165" borderId="164" xfId="0" applyNumberFormat="1" applyFont="1" applyFill="1" applyBorder="1" applyAlignment="1">
      <alignment horizontal="right" wrapText="1" readingOrder="1"/>
    </xf>
    <xf numFmtId="4" fontId="164" fillId="166" borderId="165" xfId="0" applyNumberFormat="1" applyFont="1" applyFill="1" applyBorder="1" applyAlignment="1">
      <alignment horizontal="right" wrapText="1" readingOrder="1"/>
    </xf>
    <xf numFmtId="0" fontId="165" fillId="167" borderId="166" xfId="0" applyFont="1" applyFill="1" applyBorder="1" applyAlignment="1">
      <alignment readingOrder="1"/>
    </xf>
    <xf numFmtId="0" fontId="166" fillId="168" borderId="167" xfId="0" applyFont="1" applyFill="1" applyBorder="1"/>
    <xf numFmtId="0" fontId="167" fillId="169" borderId="168" xfId="0" applyFont="1" applyFill="1" applyBorder="1" applyAlignment="1">
      <alignment horizontal="left" vertical="top" wrapText="1"/>
    </xf>
    <xf numFmtId="0" fontId="168" fillId="170" borderId="169" xfId="0" applyFont="1" applyFill="1" applyBorder="1" applyAlignment="1">
      <alignment horizontal="left" vertical="top" wrapText="1"/>
    </xf>
    <xf numFmtId="0" fontId="169" fillId="171" borderId="170" xfId="0" applyFont="1" applyFill="1" applyBorder="1" applyAlignment="1">
      <alignment horizontal="left" vertical="top" wrapText="1"/>
    </xf>
    <xf numFmtId="0" fontId="170" fillId="172" borderId="171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readingOrder="1"/>
    </xf>
    <xf numFmtId="2" fontId="0" fillId="0" borderId="0" xfId="0" applyNumberFormat="1"/>
    <xf numFmtId="165" fontId="0" fillId="0" borderId="0" xfId="0" applyNumberFormat="1"/>
    <xf numFmtId="0" fontId="5" fillId="7" borderId="6" xfId="0" applyFont="1" applyFill="1" applyBorder="1" applyAlignment="1">
      <alignment horizontal="left" vertical="top" wrapText="1" readingOrder="1"/>
    </xf>
    <xf numFmtId="0" fontId="6" fillId="8" borderId="7" xfId="0" applyFont="1" applyFill="1" applyBorder="1" applyAlignment="1">
      <alignment horizontal="left" vertical="top" wrapText="1" readingOrder="1"/>
    </xf>
    <xf numFmtId="0" fontId="7" fillId="9" borderId="8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data-explorer.oecd.org/vis?tm=annual%20balance%20sheet&amp;pg=0&amp;snb=29&amp;vw=tb&amp;df%5bds%5d=dsDisseminateFinalDMZ&amp;df%5bid%5d=DSD_NASEC10%40DF_TABLE9B&amp;df%5bag%5d=OECD.SDD.NAD&amp;df%5bvs%5d=1.1&amp;dq=A.GBR%2BITA%2BESP.S1M....N111N....V..&amp;pd=1995%2C&amp;to%5bTIME_PERIOD%5d=false&amp;isAvailabilityDisabled=false" TargetMode="External"/><Relationship Id="rId1" Type="http://schemas.openxmlformats.org/officeDocument/2006/relationships/hyperlink" Target="https://www.oecd.org/en/about/terms-conditions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-explorer.oecd.org/vis?lc=en&amp;df%5bds%5d=dsDisseminateFinalDMZ&amp;df%5bid%5d=DSD_NAMAIN10%40DF_TABLE9A&amp;df%5bag%5d=OECD.SDD.NAD&amp;df%5bvs%5d=2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13"/>
  <sheetViews>
    <sheetView topLeftCell="C1" workbookViewId="0">
      <selection activeCell="G11" sqref="G11"/>
    </sheetView>
  </sheetViews>
  <sheetFormatPr baseColWidth="10" defaultColWidth="8.7265625" defaultRowHeight="14.5" x14ac:dyDescent="0.35"/>
  <cols>
    <col min="2" max="3" width="63" customWidth="1"/>
    <col min="4" max="4" width="11" customWidth="1"/>
    <col min="5" max="5" width="12.08984375" bestFit="1" customWidth="1"/>
    <col min="6" max="33" width="11" customWidth="1"/>
  </cols>
  <sheetData>
    <row r="1" spans="2:34" x14ac:dyDescent="0.35">
      <c r="B1" s="1" t="s">
        <v>0</v>
      </c>
    </row>
    <row r="2" spans="2:34" x14ac:dyDescent="0.35">
      <c r="B2" s="2" t="s">
        <v>1</v>
      </c>
    </row>
    <row r="3" spans="2:34" x14ac:dyDescent="0.35">
      <c r="B3" s="3" t="s">
        <v>2</v>
      </c>
    </row>
    <row r="4" spans="2:34" x14ac:dyDescent="0.35">
      <c r="B4" s="4" t="s">
        <v>3</v>
      </c>
    </row>
    <row r="5" spans="2:34" x14ac:dyDescent="0.35">
      <c r="B5" s="168" t="s">
        <v>4</v>
      </c>
    </row>
    <row r="7" spans="2:34" ht="30" customHeight="1" x14ac:dyDescent="0.35">
      <c r="B7" s="171" t="s">
        <v>5</v>
      </c>
      <c r="C7" s="172" t="s">
        <v>5</v>
      </c>
      <c r="D7" s="173" t="s">
        <v>5</v>
      </c>
      <c r="E7" s="5" t="s">
        <v>6</v>
      </c>
      <c r="F7" s="6" t="s">
        <v>7</v>
      </c>
      <c r="G7" s="7" t="s">
        <v>8</v>
      </c>
      <c r="H7" s="8" t="s">
        <v>9</v>
      </c>
      <c r="I7" s="9" t="s">
        <v>10</v>
      </c>
      <c r="J7" s="10" t="s">
        <v>11</v>
      </c>
      <c r="K7" s="11" t="s">
        <v>12</v>
      </c>
      <c r="L7" s="12" t="s">
        <v>13</v>
      </c>
      <c r="M7" s="13" t="s">
        <v>14</v>
      </c>
      <c r="N7" s="14" t="s">
        <v>15</v>
      </c>
      <c r="O7" s="15" t="s">
        <v>16</v>
      </c>
      <c r="P7" s="16" t="s">
        <v>17</v>
      </c>
      <c r="Q7" s="17" t="s">
        <v>18</v>
      </c>
      <c r="R7" s="18" t="s">
        <v>19</v>
      </c>
      <c r="S7" s="19" t="s">
        <v>20</v>
      </c>
      <c r="T7" s="20" t="s">
        <v>21</v>
      </c>
      <c r="U7" s="21" t="s">
        <v>22</v>
      </c>
      <c r="V7" s="22" t="s">
        <v>23</v>
      </c>
      <c r="W7" s="23" t="s">
        <v>24</v>
      </c>
      <c r="X7" s="24" t="s">
        <v>25</v>
      </c>
      <c r="Y7" s="25" t="s">
        <v>26</v>
      </c>
      <c r="Z7" s="26" t="s">
        <v>27</v>
      </c>
      <c r="AA7" s="27" t="s">
        <v>28</v>
      </c>
      <c r="AB7" s="28" t="s">
        <v>29</v>
      </c>
      <c r="AC7" s="29" t="s">
        <v>30</v>
      </c>
      <c r="AD7" s="30" t="s">
        <v>31</v>
      </c>
      <c r="AE7" s="31" t="s">
        <v>32</v>
      </c>
      <c r="AF7" s="32" t="s">
        <v>33</v>
      </c>
      <c r="AG7" s="33" t="s">
        <v>34</v>
      </c>
    </row>
    <row r="8" spans="2:34" x14ac:dyDescent="0.35">
      <c r="B8" s="34" t="s">
        <v>35</v>
      </c>
      <c r="C8" s="35" t="s">
        <v>36</v>
      </c>
      <c r="D8" s="36" t="s">
        <v>37</v>
      </c>
      <c r="E8" s="37" t="s">
        <v>37</v>
      </c>
      <c r="F8" s="38" t="s">
        <v>37</v>
      </c>
      <c r="G8" s="39" t="s">
        <v>37</v>
      </c>
      <c r="H8" s="40" t="s">
        <v>37</v>
      </c>
      <c r="I8" s="41" t="s">
        <v>37</v>
      </c>
      <c r="J8" s="42" t="s">
        <v>37</v>
      </c>
      <c r="K8" s="43" t="s">
        <v>37</v>
      </c>
      <c r="L8" s="44" t="s">
        <v>37</v>
      </c>
      <c r="M8" s="45" t="s">
        <v>37</v>
      </c>
      <c r="N8" s="46" t="s">
        <v>37</v>
      </c>
      <c r="O8" s="47" t="s">
        <v>37</v>
      </c>
      <c r="P8" s="48" t="s">
        <v>37</v>
      </c>
      <c r="Q8" s="49" t="s">
        <v>37</v>
      </c>
      <c r="R8" s="50" t="s">
        <v>37</v>
      </c>
      <c r="S8" s="51" t="s">
        <v>37</v>
      </c>
      <c r="T8" s="52" t="s">
        <v>37</v>
      </c>
      <c r="U8" s="53" t="s">
        <v>37</v>
      </c>
      <c r="V8" s="54" t="s">
        <v>37</v>
      </c>
      <c r="W8" s="55" t="s">
        <v>37</v>
      </c>
      <c r="X8" s="56" t="s">
        <v>37</v>
      </c>
      <c r="Y8" s="57" t="s">
        <v>37</v>
      </c>
      <c r="Z8" s="58" t="s">
        <v>37</v>
      </c>
      <c r="AA8" s="59" t="s">
        <v>37</v>
      </c>
      <c r="AB8" s="60" t="s">
        <v>37</v>
      </c>
      <c r="AC8" s="61" t="s">
        <v>37</v>
      </c>
      <c r="AD8" s="62" t="s">
        <v>37</v>
      </c>
      <c r="AE8" s="63" t="s">
        <v>37</v>
      </c>
      <c r="AF8" s="64" t="s">
        <v>37</v>
      </c>
      <c r="AG8" s="65" t="s">
        <v>37</v>
      </c>
    </row>
    <row r="9" spans="2:34" x14ac:dyDescent="0.35">
      <c r="B9" s="66" t="s">
        <v>38</v>
      </c>
      <c r="C9" s="67" t="s">
        <v>39</v>
      </c>
      <c r="D9" s="68" t="s">
        <v>37</v>
      </c>
      <c r="E9" s="69">
        <v>1154263.5</v>
      </c>
      <c r="F9" s="70">
        <v>1203575.3999999999</v>
      </c>
      <c r="G9" s="71">
        <v>1257672.6000000001</v>
      </c>
      <c r="H9" s="72">
        <v>1301834.6000000001</v>
      </c>
      <c r="I9" s="73">
        <v>1339269.8</v>
      </c>
      <c r="J9" s="74">
        <v>1408234</v>
      </c>
      <c r="K9" s="75">
        <v>1470685.9</v>
      </c>
      <c r="L9" s="76">
        <v>1552373.6</v>
      </c>
      <c r="M9" s="77">
        <v>1611161.7</v>
      </c>
      <c r="N9" s="78">
        <v>1696236.1</v>
      </c>
      <c r="O9" s="79">
        <v>1804411.1</v>
      </c>
      <c r="P9" s="80">
        <v>1898510.6</v>
      </c>
      <c r="Q9" s="81">
        <v>2010527.8</v>
      </c>
      <c r="R9" s="82">
        <v>2113325</v>
      </c>
      <c r="S9" s="83">
        <v>2201497.4</v>
      </c>
      <c r="T9" s="84">
        <v>2277453.7000000002</v>
      </c>
      <c r="U9" s="85">
        <v>2380050.7999999998</v>
      </c>
      <c r="V9" s="86">
        <v>2433091.7999999998</v>
      </c>
      <c r="W9" s="87">
        <v>2453296.2999999998</v>
      </c>
      <c r="X9" s="88">
        <v>2461423</v>
      </c>
      <c r="Y9" s="89">
        <v>2478225.5</v>
      </c>
      <c r="Z9" s="90">
        <v>2503638.2000000002</v>
      </c>
      <c r="AA9" s="91">
        <v>2528903.6</v>
      </c>
      <c r="AB9" s="92">
        <v>2580230.7999999998</v>
      </c>
      <c r="AC9" s="93">
        <v>2575358.4</v>
      </c>
      <c r="AD9" s="94">
        <v>2595997.4</v>
      </c>
      <c r="AE9" s="95">
        <v>2741017.6</v>
      </c>
      <c r="AF9" s="96">
        <v>3016155.5</v>
      </c>
      <c r="AG9" s="97">
        <v>3129466.3</v>
      </c>
    </row>
    <row r="10" spans="2:34" x14ac:dyDescent="0.35">
      <c r="B10" s="98" t="s">
        <v>40</v>
      </c>
      <c r="C10" s="99" t="s">
        <v>39</v>
      </c>
      <c r="D10" s="100" t="s">
        <v>37</v>
      </c>
      <c r="E10" s="101">
        <v>488712</v>
      </c>
      <c r="F10" s="102">
        <v>517620</v>
      </c>
      <c r="G10" s="103">
        <v>545117</v>
      </c>
      <c r="H10" s="104">
        <v>584286</v>
      </c>
      <c r="I10" s="105">
        <v>647646</v>
      </c>
      <c r="J10" s="106">
        <v>722713</v>
      </c>
      <c r="K10" s="107">
        <v>799637</v>
      </c>
      <c r="L10" s="108">
        <v>890082</v>
      </c>
      <c r="M10" s="109">
        <v>1000358</v>
      </c>
      <c r="N10" s="110">
        <v>1128106</v>
      </c>
      <c r="O10" s="111">
        <v>1264734</v>
      </c>
      <c r="P10" s="112">
        <v>1387298</v>
      </c>
      <c r="Q10" s="113">
        <v>1464577</v>
      </c>
      <c r="R10" s="114">
        <v>1463214</v>
      </c>
      <c r="S10" s="115">
        <v>1436385</v>
      </c>
      <c r="T10" s="116">
        <v>1399777</v>
      </c>
      <c r="U10" s="117">
        <v>1282789</v>
      </c>
      <c r="V10" s="118">
        <v>1147899</v>
      </c>
      <c r="W10" s="119">
        <v>1089985</v>
      </c>
      <c r="X10" s="120">
        <v>1115045</v>
      </c>
      <c r="Y10" s="121">
        <v>1150755</v>
      </c>
      <c r="Z10" s="122">
        <v>1171691</v>
      </c>
      <c r="AA10" s="123">
        <v>1188420</v>
      </c>
      <c r="AB10" s="124">
        <v>1225253</v>
      </c>
      <c r="AC10" s="125">
        <v>1259960</v>
      </c>
      <c r="AD10" s="126">
        <v>1307353</v>
      </c>
      <c r="AE10" s="127">
        <v>1434691</v>
      </c>
      <c r="AF10" s="128">
        <v>1564054</v>
      </c>
      <c r="AG10" s="129" t="s">
        <v>37</v>
      </c>
    </row>
    <row r="11" spans="2:34" x14ac:dyDescent="0.35">
      <c r="B11" s="130" t="s">
        <v>41</v>
      </c>
      <c r="C11" s="131" t="s">
        <v>42</v>
      </c>
      <c r="D11" s="132" t="s">
        <v>37</v>
      </c>
      <c r="E11" s="133">
        <v>468445</v>
      </c>
      <c r="F11" s="134">
        <v>484236</v>
      </c>
      <c r="G11" s="135">
        <v>508255</v>
      </c>
      <c r="H11" s="136">
        <v>541916</v>
      </c>
      <c r="I11" s="137">
        <v>580220</v>
      </c>
      <c r="J11" s="138">
        <v>607457</v>
      </c>
      <c r="K11" s="139">
        <v>642431</v>
      </c>
      <c r="L11" s="140">
        <v>694743</v>
      </c>
      <c r="M11" s="141">
        <v>764338</v>
      </c>
      <c r="N11" s="142">
        <v>835372</v>
      </c>
      <c r="O11" s="143">
        <v>921293</v>
      </c>
      <c r="P11" s="144">
        <v>991568</v>
      </c>
      <c r="Q11" s="145">
        <v>1067628</v>
      </c>
      <c r="R11" s="146">
        <v>1156912</v>
      </c>
      <c r="S11" s="147">
        <v>1149707</v>
      </c>
      <c r="T11" s="148">
        <v>1150719</v>
      </c>
      <c r="U11" s="149">
        <v>1183858</v>
      </c>
      <c r="V11" s="150">
        <v>1215274</v>
      </c>
      <c r="W11" s="151">
        <v>1244215</v>
      </c>
      <c r="X11" s="152">
        <v>1264982</v>
      </c>
      <c r="Y11" s="153">
        <v>1267843</v>
      </c>
      <c r="Z11" s="154">
        <v>1310996</v>
      </c>
      <c r="AA11" s="155">
        <v>1364102</v>
      </c>
      <c r="AB11" s="156">
        <v>1416767</v>
      </c>
      <c r="AC11" s="157">
        <v>1451505</v>
      </c>
      <c r="AD11" s="158">
        <v>1467557</v>
      </c>
      <c r="AE11" s="159">
        <v>1558409</v>
      </c>
      <c r="AF11" s="160">
        <v>1705898</v>
      </c>
      <c r="AG11" s="161">
        <v>1836337</v>
      </c>
    </row>
    <row r="13" spans="2:34" x14ac:dyDescent="0.35">
      <c r="B13" s="162" t="s">
        <v>43</v>
      </c>
      <c r="AH13" s="163" t="s">
        <v>0</v>
      </c>
    </row>
  </sheetData>
  <mergeCells count="1">
    <mergeCell ref="B7:D7"/>
  </mergeCells>
  <hyperlinks>
    <hyperlink ref="B13" r:id="rId1" xr:uid="{00000000-0004-0000-0000-000000000000}"/>
    <hyperlink ref="AH13" r:id="rId2" xr:uid="{00000000-0004-0000-0000-000001000000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D39F-5A09-4F38-8B2C-539B5D01B29D}">
  <dimension ref="B2:F33"/>
  <sheetViews>
    <sheetView topLeftCell="A2" zoomScale="82" workbookViewId="0">
      <selection activeCell="D2" sqref="D2"/>
    </sheetView>
  </sheetViews>
  <sheetFormatPr baseColWidth="10" defaultRowHeight="14.5" x14ac:dyDescent="0.35"/>
  <cols>
    <col min="4" max="4" width="11.1796875" bestFit="1" customWidth="1"/>
    <col min="5" max="5" width="13.54296875" bestFit="1" customWidth="1"/>
  </cols>
  <sheetData>
    <row r="2" spans="2:6" ht="29" x14ac:dyDescent="0.35">
      <c r="B2" s="171" t="s">
        <v>5</v>
      </c>
      <c r="C2" s="34" t="s">
        <v>35</v>
      </c>
      <c r="D2" s="66" t="s">
        <v>38</v>
      </c>
      <c r="E2" s="98" t="s">
        <v>40</v>
      </c>
      <c r="F2" s="130" t="s">
        <v>41</v>
      </c>
    </row>
    <row r="3" spans="2:6" ht="101.5" x14ac:dyDescent="0.35">
      <c r="B3" s="172" t="s">
        <v>5</v>
      </c>
      <c r="C3" s="35" t="s">
        <v>36</v>
      </c>
      <c r="D3" s="67" t="s">
        <v>39</v>
      </c>
      <c r="E3" s="99" t="s">
        <v>39</v>
      </c>
      <c r="F3" s="131" t="s">
        <v>42</v>
      </c>
    </row>
    <row r="4" spans="2:6" x14ac:dyDescent="0.35">
      <c r="B4" s="173" t="s">
        <v>5</v>
      </c>
      <c r="C4" s="36" t="s">
        <v>37</v>
      </c>
      <c r="D4" s="68" t="s">
        <v>37</v>
      </c>
      <c r="E4" s="100" t="s">
        <v>37</v>
      </c>
      <c r="F4" s="132" t="s">
        <v>37</v>
      </c>
    </row>
    <row r="5" spans="2:6" x14ac:dyDescent="0.35">
      <c r="B5" s="5" t="s">
        <v>6</v>
      </c>
      <c r="C5" s="37" t="s">
        <v>37</v>
      </c>
      <c r="D5" s="69">
        <v>1154263.5</v>
      </c>
      <c r="E5" s="101">
        <v>488712</v>
      </c>
      <c r="F5" s="133">
        <v>468445</v>
      </c>
    </row>
    <row r="6" spans="2:6" x14ac:dyDescent="0.35">
      <c r="B6" s="6" t="s">
        <v>7</v>
      </c>
      <c r="C6" s="38" t="s">
        <v>37</v>
      </c>
      <c r="D6" s="70">
        <v>1203575.3999999999</v>
      </c>
      <c r="E6" s="102">
        <v>517620</v>
      </c>
      <c r="F6" s="134">
        <v>484236</v>
      </c>
    </row>
    <row r="7" spans="2:6" x14ac:dyDescent="0.35">
      <c r="B7" s="7" t="s">
        <v>8</v>
      </c>
      <c r="C7" s="39" t="s">
        <v>37</v>
      </c>
      <c r="D7" s="71">
        <v>1257672.6000000001</v>
      </c>
      <c r="E7" s="103">
        <v>545117</v>
      </c>
      <c r="F7" s="135">
        <v>508255</v>
      </c>
    </row>
    <row r="8" spans="2:6" x14ac:dyDescent="0.35">
      <c r="B8" s="8" t="s">
        <v>9</v>
      </c>
      <c r="C8" s="40" t="s">
        <v>37</v>
      </c>
      <c r="D8" s="72">
        <v>1301834.6000000001</v>
      </c>
      <c r="E8" s="104">
        <v>584286</v>
      </c>
      <c r="F8" s="136">
        <v>541916</v>
      </c>
    </row>
    <row r="9" spans="2:6" x14ac:dyDescent="0.35">
      <c r="B9" s="9" t="s">
        <v>10</v>
      </c>
      <c r="C9" s="41" t="s">
        <v>37</v>
      </c>
      <c r="D9" s="73">
        <v>1339269.8</v>
      </c>
      <c r="E9" s="105">
        <v>647646</v>
      </c>
      <c r="F9" s="137">
        <v>580220</v>
      </c>
    </row>
    <row r="10" spans="2:6" x14ac:dyDescent="0.35">
      <c r="B10" s="10" t="s">
        <v>11</v>
      </c>
      <c r="C10" s="42" t="s">
        <v>37</v>
      </c>
      <c r="D10" s="74">
        <v>1408234</v>
      </c>
      <c r="E10" s="106">
        <v>722713</v>
      </c>
      <c r="F10" s="138">
        <v>607457</v>
      </c>
    </row>
    <row r="11" spans="2:6" x14ac:dyDescent="0.35">
      <c r="B11" s="11" t="s">
        <v>12</v>
      </c>
      <c r="C11" s="43" t="s">
        <v>37</v>
      </c>
      <c r="D11" s="75">
        <v>1470685.9</v>
      </c>
      <c r="E11" s="107">
        <v>799637</v>
      </c>
      <c r="F11" s="139">
        <v>642431</v>
      </c>
    </row>
    <row r="12" spans="2:6" x14ac:dyDescent="0.35">
      <c r="B12" s="12" t="s">
        <v>13</v>
      </c>
      <c r="C12" s="44" t="s">
        <v>37</v>
      </c>
      <c r="D12" s="76">
        <v>1552373.6</v>
      </c>
      <c r="E12" s="108">
        <v>890082</v>
      </c>
      <c r="F12" s="140">
        <v>694743</v>
      </c>
    </row>
    <row r="13" spans="2:6" x14ac:dyDescent="0.35">
      <c r="B13" s="13" t="s">
        <v>14</v>
      </c>
      <c r="C13" s="45" t="s">
        <v>37</v>
      </c>
      <c r="D13" s="77">
        <v>1611161.7</v>
      </c>
      <c r="E13" s="109">
        <v>1000358</v>
      </c>
      <c r="F13" s="141">
        <v>764338</v>
      </c>
    </row>
    <row r="14" spans="2:6" x14ac:dyDescent="0.35">
      <c r="B14" s="14" t="s">
        <v>15</v>
      </c>
      <c r="C14" s="46" t="s">
        <v>37</v>
      </c>
      <c r="D14" s="78">
        <v>1696236.1</v>
      </c>
      <c r="E14" s="110">
        <v>1128106</v>
      </c>
      <c r="F14" s="142">
        <v>835372</v>
      </c>
    </row>
    <row r="15" spans="2:6" x14ac:dyDescent="0.35">
      <c r="B15" s="15" t="s">
        <v>16</v>
      </c>
      <c r="C15" s="47" t="s">
        <v>37</v>
      </c>
      <c r="D15" s="79">
        <v>1804411.1</v>
      </c>
      <c r="E15" s="111">
        <v>1264734</v>
      </c>
      <c r="F15" s="143">
        <v>921293</v>
      </c>
    </row>
    <row r="16" spans="2:6" x14ac:dyDescent="0.35">
      <c r="B16" s="16" t="s">
        <v>17</v>
      </c>
      <c r="C16" s="48" t="s">
        <v>37</v>
      </c>
      <c r="D16" s="80">
        <v>1898510.6</v>
      </c>
      <c r="E16" s="112">
        <v>1387298</v>
      </c>
      <c r="F16" s="144">
        <v>991568</v>
      </c>
    </row>
    <row r="17" spans="2:6" x14ac:dyDescent="0.35">
      <c r="B17" s="17" t="s">
        <v>18</v>
      </c>
      <c r="C17" s="49" t="s">
        <v>37</v>
      </c>
      <c r="D17" s="81">
        <v>2010527.8</v>
      </c>
      <c r="E17" s="113">
        <v>1464577</v>
      </c>
      <c r="F17" s="145">
        <v>1067628</v>
      </c>
    </row>
    <row r="18" spans="2:6" x14ac:dyDescent="0.35">
      <c r="B18" s="18" t="s">
        <v>19</v>
      </c>
      <c r="C18" s="50" t="s">
        <v>37</v>
      </c>
      <c r="D18" s="82">
        <v>2113325</v>
      </c>
      <c r="E18" s="114">
        <v>1463214</v>
      </c>
      <c r="F18" s="146">
        <v>1156912</v>
      </c>
    </row>
    <row r="19" spans="2:6" x14ac:dyDescent="0.35">
      <c r="B19" s="19" t="s">
        <v>20</v>
      </c>
      <c r="C19" s="51" t="s">
        <v>37</v>
      </c>
      <c r="D19" s="83">
        <v>2201497.4</v>
      </c>
      <c r="E19" s="115">
        <v>1436385</v>
      </c>
      <c r="F19" s="147">
        <v>1149707</v>
      </c>
    </row>
    <row r="20" spans="2:6" x14ac:dyDescent="0.35">
      <c r="B20" s="20" t="s">
        <v>21</v>
      </c>
      <c r="C20" s="52" t="s">
        <v>37</v>
      </c>
      <c r="D20" s="84">
        <v>2277453.7000000002</v>
      </c>
      <c r="E20" s="116">
        <v>1399777</v>
      </c>
      <c r="F20" s="148">
        <v>1150719</v>
      </c>
    </row>
    <row r="21" spans="2:6" x14ac:dyDescent="0.35">
      <c r="B21" s="21" t="s">
        <v>22</v>
      </c>
      <c r="C21" s="53" t="s">
        <v>37</v>
      </c>
      <c r="D21" s="85">
        <v>2380050.7999999998</v>
      </c>
      <c r="E21" s="117">
        <v>1282789</v>
      </c>
      <c r="F21" s="149">
        <v>1183858</v>
      </c>
    </row>
    <row r="22" spans="2:6" x14ac:dyDescent="0.35">
      <c r="B22" s="22" t="s">
        <v>23</v>
      </c>
      <c r="C22" s="54" t="s">
        <v>37</v>
      </c>
      <c r="D22" s="86">
        <v>2433091.7999999998</v>
      </c>
      <c r="E22" s="118">
        <v>1147899</v>
      </c>
      <c r="F22" s="150">
        <v>1215274</v>
      </c>
    </row>
    <row r="23" spans="2:6" x14ac:dyDescent="0.35">
      <c r="B23" s="23" t="s">
        <v>24</v>
      </c>
      <c r="C23" s="55" t="s">
        <v>37</v>
      </c>
      <c r="D23" s="87">
        <v>2453296.2999999998</v>
      </c>
      <c r="E23" s="119">
        <v>1089985</v>
      </c>
      <c r="F23" s="151">
        <v>1244215</v>
      </c>
    </row>
    <row r="24" spans="2:6" x14ac:dyDescent="0.35">
      <c r="B24" s="24" t="s">
        <v>25</v>
      </c>
      <c r="C24" s="56" t="s">
        <v>37</v>
      </c>
      <c r="D24" s="88">
        <v>2461423</v>
      </c>
      <c r="E24" s="120">
        <v>1115045</v>
      </c>
      <c r="F24" s="152">
        <v>1264982</v>
      </c>
    </row>
    <row r="25" spans="2:6" x14ac:dyDescent="0.35">
      <c r="B25" s="25" t="s">
        <v>26</v>
      </c>
      <c r="C25" s="57" t="s">
        <v>37</v>
      </c>
      <c r="D25" s="89">
        <v>2478225.5</v>
      </c>
      <c r="E25" s="121">
        <v>1150755</v>
      </c>
      <c r="F25" s="153">
        <v>1267843</v>
      </c>
    </row>
    <row r="26" spans="2:6" x14ac:dyDescent="0.35">
      <c r="B26" s="26" t="s">
        <v>27</v>
      </c>
      <c r="C26" s="58" t="s">
        <v>37</v>
      </c>
      <c r="D26" s="90">
        <v>2503638.2000000002</v>
      </c>
      <c r="E26" s="122">
        <v>1171691</v>
      </c>
      <c r="F26" s="154">
        <v>1310996</v>
      </c>
    </row>
    <row r="27" spans="2:6" x14ac:dyDescent="0.35">
      <c r="B27" s="27" t="s">
        <v>28</v>
      </c>
      <c r="C27" s="59" t="s">
        <v>37</v>
      </c>
      <c r="D27" s="91">
        <v>2528903.6</v>
      </c>
      <c r="E27" s="123">
        <v>1188420</v>
      </c>
      <c r="F27" s="155">
        <v>1364102</v>
      </c>
    </row>
    <row r="28" spans="2:6" x14ac:dyDescent="0.35">
      <c r="B28" s="28" t="s">
        <v>29</v>
      </c>
      <c r="C28" s="60" t="s">
        <v>37</v>
      </c>
      <c r="D28" s="92">
        <v>2580230.7999999998</v>
      </c>
      <c r="E28" s="124">
        <v>1225253</v>
      </c>
      <c r="F28" s="156">
        <v>1416767</v>
      </c>
    </row>
    <row r="29" spans="2:6" x14ac:dyDescent="0.35">
      <c r="B29" s="29" t="s">
        <v>30</v>
      </c>
      <c r="C29" s="61" t="s">
        <v>37</v>
      </c>
      <c r="D29" s="93">
        <v>2575358.4</v>
      </c>
      <c r="E29" s="125">
        <v>1259960</v>
      </c>
      <c r="F29" s="157">
        <v>1451505</v>
      </c>
    </row>
    <row r="30" spans="2:6" x14ac:dyDescent="0.35">
      <c r="B30" s="30" t="s">
        <v>31</v>
      </c>
      <c r="C30" s="62" t="s">
        <v>37</v>
      </c>
      <c r="D30" s="94">
        <v>2595997.4</v>
      </c>
      <c r="E30" s="126">
        <v>1307353</v>
      </c>
      <c r="F30" s="158">
        <v>1467557</v>
      </c>
    </row>
    <row r="31" spans="2:6" x14ac:dyDescent="0.35">
      <c r="B31" s="31" t="s">
        <v>32</v>
      </c>
      <c r="C31" s="63" t="s">
        <v>37</v>
      </c>
      <c r="D31" s="95">
        <v>2741017.6</v>
      </c>
      <c r="E31" s="127">
        <v>1434691</v>
      </c>
      <c r="F31" s="159">
        <v>1558409</v>
      </c>
    </row>
    <row r="32" spans="2:6" x14ac:dyDescent="0.35">
      <c r="B32" s="32" t="s">
        <v>33</v>
      </c>
      <c r="C32" s="64" t="s">
        <v>37</v>
      </c>
      <c r="D32" s="96">
        <v>3016155.5</v>
      </c>
      <c r="E32" s="128">
        <v>1564054</v>
      </c>
      <c r="F32" s="160">
        <v>1705898</v>
      </c>
    </row>
    <row r="33" spans="2:6" x14ac:dyDescent="0.35">
      <c r="B33" s="33" t="s">
        <v>34</v>
      </c>
      <c r="C33" s="65" t="s">
        <v>37</v>
      </c>
      <c r="D33" s="97">
        <v>3129466.3</v>
      </c>
      <c r="E33" s="129" t="s">
        <v>37</v>
      </c>
      <c r="F33" s="161">
        <v>1836337</v>
      </c>
    </row>
  </sheetData>
  <mergeCells count="1">
    <mergeCell ref="B2:B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2EC6-DB62-4561-B4E5-D1D762D966A7}">
  <dimension ref="B2:J222"/>
  <sheetViews>
    <sheetView tabSelected="1" topLeftCell="A193" zoomScale="64" workbookViewId="0">
      <selection activeCell="I211" sqref="I211"/>
    </sheetView>
  </sheetViews>
  <sheetFormatPr baseColWidth="10" defaultRowHeight="14.5" x14ac:dyDescent="0.35"/>
  <cols>
    <col min="259" max="259" width="13.36328125" bestFit="1" customWidth="1"/>
    <col min="515" max="515" width="13.36328125" bestFit="1" customWidth="1"/>
    <col min="771" max="771" width="13.36328125" bestFit="1" customWidth="1"/>
    <col min="1027" max="1027" width="13.36328125" bestFit="1" customWidth="1"/>
    <col min="1283" max="1283" width="13.36328125" bestFit="1" customWidth="1"/>
    <col min="1539" max="1539" width="13.36328125" bestFit="1" customWidth="1"/>
    <col min="1795" max="1795" width="13.36328125" bestFit="1" customWidth="1"/>
    <col min="2051" max="2051" width="13.36328125" bestFit="1" customWidth="1"/>
    <col min="2307" max="2307" width="13.36328125" bestFit="1" customWidth="1"/>
    <col min="2563" max="2563" width="13.36328125" bestFit="1" customWidth="1"/>
    <col min="2819" max="2819" width="13.36328125" bestFit="1" customWidth="1"/>
    <col min="3075" max="3075" width="13.36328125" bestFit="1" customWidth="1"/>
    <col min="3331" max="3331" width="13.36328125" bestFit="1" customWidth="1"/>
    <col min="3587" max="3587" width="13.36328125" bestFit="1" customWidth="1"/>
    <col min="3843" max="3843" width="13.36328125" bestFit="1" customWidth="1"/>
    <col min="4099" max="4099" width="13.36328125" bestFit="1" customWidth="1"/>
    <col min="4355" max="4355" width="13.36328125" bestFit="1" customWidth="1"/>
    <col min="4611" max="4611" width="13.36328125" bestFit="1" customWidth="1"/>
    <col min="4867" max="4867" width="13.36328125" bestFit="1" customWidth="1"/>
    <col min="5123" max="5123" width="13.36328125" bestFit="1" customWidth="1"/>
    <col min="5379" max="5379" width="13.36328125" bestFit="1" customWidth="1"/>
    <col min="5635" max="5635" width="13.36328125" bestFit="1" customWidth="1"/>
    <col min="5891" max="5891" width="13.36328125" bestFit="1" customWidth="1"/>
    <col min="6147" max="6147" width="13.36328125" bestFit="1" customWidth="1"/>
    <col min="6403" max="6403" width="13.36328125" bestFit="1" customWidth="1"/>
    <col min="6659" max="6659" width="13.36328125" bestFit="1" customWidth="1"/>
    <col min="6915" max="6915" width="13.36328125" bestFit="1" customWidth="1"/>
    <col min="7171" max="7171" width="13.36328125" bestFit="1" customWidth="1"/>
    <col min="7427" max="7427" width="13.36328125" bestFit="1" customWidth="1"/>
    <col min="7683" max="7683" width="13.36328125" bestFit="1" customWidth="1"/>
    <col min="7939" max="7939" width="13.36328125" bestFit="1" customWidth="1"/>
    <col min="8195" max="8195" width="13.36328125" bestFit="1" customWidth="1"/>
    <col min="8451" max="8451" width="13.36328125" bestFit="1" customWidth="1"/>
    <col min="8707" max="8707" width="13.36328125" bestFit="1" customWidth="1"/>
    <col min="8963" max="8963" width="13.36328125" bestFit="1" customWidth="1"/>
    <col min="9219" max="9219" width="13.36328125" bestFit="1" customWidth="1"/>
    <col min="9475" max="9475" width="13.36328125" bestFit="1" customWidth="1"/>
    <col min="9731" max="9731" width="13.36328125" bestFit="1" customWidth="1"/>
    <col min="9987" max="9987" width="13.36328125" bestFit="1" customWidth="1"/>
    <col min="10243" max="10243" width="13.36328125" bestFit="1" customWidth="1"/>
    <col min="10499" max="10499" width="13.36328125" bestFit="1" customWidth="1"/>
    <col min="10755" max="10755" width="13.36328125" bestFit="1" customWidth="1"/>
    <col min="11011" max="11011" width="13.36328125" bestFit="1" customWidth="1"/>
    <col min="11267" max="11267" width="13.36328125" bestFit="1" customWidth="1"/>
    <col min="11523" max="11523" width="13.36328125" bestFit="1" customWidth="1"/>
    <col min="11779" max="11779" width="13.36328125" bestFit="1" customWidth="1"/>
    <col min="12035" max="12035" width="13.36328125" bestFit="1" customWidth="1"/>
    <col min="12291" max="12291" width="13.36328125" bestFit="1" customWidth="1"/>
    <col min="12547" max="12547" width="13.36328125" bestFit="1" customWidth="1"/>
    <col min="12803" max="12803" width="13.36328125" bestFit="1" customWidth="1"/>
    <col min="13059" max="13059" width="13.36328125" bestFit="1" customWidth="1"/>
    <col min="13315" max="13315" width="13.36328125" bestFit="1" customWidth="1"/>
    <col min="13571" max="13571" width="13.36328125" bestFit="1" customWidth="1"/>
    <col min="13827" max="13827" width="13.36328125" bestFit="1" customWidth="1"/>
    <col min="14083" max="14083" width="13.36328125" bestFit="1" customWidth="1"/>
    <col min="14339" max="14339" width="13.36328125" bestFit="1" customWidth="1"/>
    <col min="14595" max="14595" width="13.36328125" bestFit="1" customWidth="1"/>
    <col min="14851" max="14851" width="13.36328125" bestFit="1" customWidth="1"/>
    <col min="15107" max="15107" width="13.36328125" bestFit="1" customWidth="1"/>
    <col min="15363" max="15363" width="13.36328125" bestFit="1" customWidth="1"/>
    <col min="15619" max="15619" width="13.36328125" bestFit="1" customWidth="1"/>
    <col min="15875" max="15875" width="13.36328125" bestFit="1" customWidth="1"/>
    <col min="16131" max="16131" width="13.36328125" bestFit="1" customWidth="1"/>
  </cols>
  <sheetData>
    <row r="2" spans="2:10" x14ac:dyDescent="0.35">
      <c r="C2" t="s">
        <v>38</v>
      </c>
      <c r="D2" t="s">
        <v>40</v>
      </c>
      <c r="E2" t="s">
        <v>51</v>
      </c>
      <c r="H2" t="s">
        <v>38</v>
      </c>
      <c r="I2" t="s">
        <v>40</v>
      </c>
      <c r="J2" t="s">
        <v>51</v>
      </c>
    </row>
    <row r="3" spans="2:10" x14ac:dyDescent="0.35">
      <c r="B3">
        <v>1970</v>
      </c>
      <c r="C3" s="169"/>
      <c r="D3" s="169"/>
      <c r="G3" s="170">
        <v>25569</v>
      </c>
      <c r="H3" s="169">
        <f>C3</f>
        <v>0</v>
      </c>
      <c r="I3" s="169">
        <f t="shared" ref="I3:J3" si="0">D3</f>
        <v>0</v>
      </c>
      <c r="J3" s="169">
        <f t="shared" si="0"/>
        <v>0</v>
      </c>
    </row>
    <row r="4" spans="2:10" x14ac:dyDescent="0.35">
      <c r="B4">
        <v>1971</v>
      </c>
      <c r="C4" s="169"/>
      <c r="D4" s="169"/>
      <c r="G4" s="170">
        <v>25659</v>
      </c>
      <c r="H4" s="169">
        <f>H3+(H7-H3)/4</f>
        <v>0</v>
      </c>
      <c r="I4" s="169">
        <f>I3+(I7-I3)/4</f>
        <v>0</v>
      </c>
      <c r="J4" s="169">
        <f>J3+(J7-J3)/4</f>
        <v>0</v>
      </c>
    </row>
    <row r="5" spans="2:10" x14ac:dyDescent="0.35">
      <c r="B5">
        <v>1972</v>
      </c>
      <c r="C5" s="169"/>
      <c r="D5" s="169"/>
      <c r="G5" s="170">
        <v>25750</v>
      </c>
      <c r="H5" s="169">
        <f>H3+(H7-H3)/2</f>
        <v>0</v>
      </c>
      <c r="I5" s="169">
        <f t="shared" ref="I5:J5" si="1">I3+(I7-I3)/2</f>
        <v>0</v>
      </c>
      <c r="J5" s="169">
        <f t="shared" si="1"/>
        <v>0</v>
      </c>
    </row>
    <row r="6" spans="2:10" x14ac:dyDescent="0.35">
      <c r="B6">
        <v>1973</v>
      </c>
      <c r="C6" s="169"/>
      <c r="D6" s="169"/>
      <c r="G6" s="170">
        <v>25842</v>
      </c>
      <c r="H6" s="169">
        <f>H3+(H7-H3)*3/4</f>
        <v>0</v>
      </c>
      <c r="I6" s="169">
        <f>I3+(I7-I3)*3/4</f>
        <v>0</v>
      </c>
      <c r="J6" s="169">
        <f>J3+(J7-J3)*3/4</f>
        <v>0</v>
      </c>
    </row>
    <row r="7" spans="2:10" x14ac:dyDescent="0.35">
      <c r="B7">
        <v>1974</v>
      </c>
      <c r="C7" s="169"/>
      <c r="D7" s="169"/>
      <c r="G7" s="170">
        <v>25934</v>
      </c>
      <c r="H7" s="169">
        <f>C4</f>
        <v>0</v>
      </c>
      <c r="I7" s="169">
        <f t="shared" ref="I7:J7" si="2">D4</f>
        <v>0</v>
      </c>
      <c r="J7" s="169">
        <f t="shared" si="2"/>
        <v>0</v>
      </c>
    </row>
    <row r="8" spans="2:10" x14ac:dyDescent="0.35">
      <c r="B8">
        <v>1975</v>
      </c>
      <c r="C8" s="169"/>
      <c r="D8" s="169"/>
      <c r="G8" s="170">
        <v>26024</v>
      </c>
      <c r="H8" s="169">
        <f>H7+(H11-H7)/4</f>
        <v>0</v>
      </c>
      <c r="I8" s="169">
        <f>I7+(I11-I7)/4</f>
        <v>0</v>
      </c>
      <c r="J8" s="169">
        <f>J7+(J11-J7)/4</f>
        <v>0</v>
      </c>
    </row>
    <row r="9" spans="2:10" x14ac:dyDescent="0.35">
      <c r="B9">
        <v>1976</v>
      </c>
      <c r="C9" s="169"/>
      <c r="D9" s="169"/>
      <c r="G9" s="170">
        <v>26115</v>
      </c>
      <c r="H9" s="169">
        <f>H7+(H11-H7)/2</f>
        <v>0</v>
      </c>
      <c r="I9" s="169">
        <f t="shared" ref="I9:J9" si="3">I7+(I11-I7)/2</f>
        <v>0</v>
      </c>
      <c r="J9" s="169">
        <f t="shared" si="3"/>
        <v>0</v>
      </c>
    </row>
    <row r="10" spans="2:10" x14ac:dyDescent="0.35">
      <c r="B10">
        <v>1977</v>
      </c>
      <c r="C10" s="169"/>
      <c r="D10" s="169"/>
      <c r="G10" s="170">
        <v>26207</v>
      </c>
      <c r="H10" s="169">
        <f>H7+(H11-H7)*3/4</f>
        <v>0</v>
      </c>
      <c r="I10" s="169">
        <f>I7+(I11-I7)*3/4</f>
        <v>0</v>
      </c>
      <c r="J10" s="169">
        <f>J7+(J11-J7)*3/4</f>
        <v>0</v>
      </c>
    </row>
    <row r="11" spans="2:10" x14ac:dyDescent="0.35">
      <c r="B11">
        <v>1978</v>
      </c>
      <c r="C11" s="169"/>
      <c r="D11" s="169"/>
      <c r="G11" s="170">
        <v>26299</v>
      </c>
      <c r="H11" s="169">
        <f>C5</f>
        <v>0</v>
      </c>
      <c r="I11" s="169">
        <f t="shared" ref="I11:J11" si="4">D5</f>
        <v>0</v>
      </c>
      <c r="J11" s="169">
        <f t="shared" si="4"/>
        <v>0</v>
      </c>
    </row>
    <row r="12" spans="2:10" x14ac:dyDescent="0.35">
      <c r="B12">
        <v>1979</v>
      </c>
      <c r="C12" s="169"/>
      <c r="D12" s="169"/>
      <c r="G12" s="170">
        <v>26390</v>
      </c>
      <c r="H12" s="169">
        <f>H11+(H15-H11)/4</f>
        <v>0</v>
      </c>
      <c r="I12" s="169">
        <f>I11+(I15-I11)/4</f>
        <v>0</v>
      </c>
      <c r="J12" s="169">
        <f>J11+(J15-J11)/4</f>
        <v>0</v>
      </c>
    </row>
    <row r="13" spans="2:10" x14ac:dyDescent="0.35">
      <c r="B13">
        <v>1980</v>
      </c>
      <c r="C13" s="169"/>
      <c r="D13" s="169"/>
      <c r="G13" s="170">
        <v>26481</v>
      </c>
      <c r="H13" s="169">
        <f>H11+(H15-H11)/2</f>
        <v>0</v>
      </c>
      <c r="I13" s="169">
        <f t="shared" ref="I13:J13" si="5">I11+(I15-I11)/2</f>
        <v>0</v>
      </c>
      <c r="J13" s="169">
        <f t="shared" si="5"/>
        <v>0</v>
      </c>
    </row>
    <row r="14" spans="2:10" x14ac:dyDescent="0.35">
      <c r="B14">
        <v>1981</v>
      </c>
      <c r="C14" s="169"/>
      <c r="D14" s="169"/>
      <c r="G14" s="170">
        <v>26573</v>
      </c>
      <c r="H14" s="169">
        <f>H11+(H15-H11)*3/4</f>
        <v>0</v>
      </c>
      <c r="I14" s="169">
        <f>I11+(I15-I11)*3/4</f>
        <v>0</v>
      </c>
      <c r="J14" s="169">
        <f>J11+(J15-J11)*3/4</f>
        <v>0</v>
      </c>
    </row>
    <row r="15" spans="2:10" x14ac:dyDescent="0.35">
      <c r="B15">
        <v>1982</v>
      </c>
      <c r="C15" s="169"/>
      <c r="D15" s="169"/>
      <c r="G15" s="170">
        <v>26665</v>
      </c>
      <c r="H15" s="169">
        <f>C6</f>
        <v>0</v>
      </c>
      <c r="I15" s="169">
        <f t="shared" ref="I15:J15" si="6">D6</f>
        <v>0</v>
      </c>
      <c r="J15" s="169">
        <f t="shared" si="6"/>
        <v>0</v>
      </c>
    </row>
    <row r="16" spans="2:10" x14ac:dyDescent="0.35">
      <c r="B16">
        <v>1983</v>
      </c>
      <c r="C16" s="169"/>
      <c r="D16" s="169"/>
      <c r="G16" s="170">
        <v>26755</v>
      </c>
      <c r="H16" s="169">
        <f>H15+(H19-H15)/4</f>
        <v>0</v>
      </c>
      <c r="I16" s="169">
        <f>I15+(I19-I15)/4</f>
        <v>0</v>
      </c>
      <c r="J16" s="169">
        <f>J15+(J19-J15)/4</f>
        <v>0</v>
      </c>
    </row>
    <row r="17" spans="2:10" x14ac:dyDescent="0.35">
      <c r="B17">
        <v>1984</v>
      </c>
      <c r="C17" s="169"/>
      <c r="D17" s="169"/>
      <c r="G17" s="170">
        <v>26846</v>
      </c>
      <c r="H17" s="169">
        <f>H15+(H19-H15)/2</f>
        <v>0</v>
      </c>
      <c r="I17" s="169">
        <f t="shared" ref="I17:J17" si="7">I15+(I19-I15)/2</f>
        <v>0</v>
      </c>
      <c r="J17" s="169">
        <f t="shared" si="7"/>
        <v>0</v>
      </c>
    </row>
    <row r="18" spans="2:10" x14ac:dyDescent="0.35">
      <c r="B18">
        <v>1985</v>
      </c>
      <c r="C18" s="169"/>
      <c r="D18" s="169"/>
      <c r="G18" s="170">
        <v>26938</v>
      </c>
      <c r="H18" s="169">
        <f>H15+(H19-H15)*3/4</f>
        <v>0</v>
      </c>
      <c r="I18" s="169">
        <f>I15+(I19-I15)*3/4</f>
        <v>0</v>
      </c>
      <c r="J18" s="169">
        <f>J15+(J19-J15)*3/4</f>
        <v>0</v>
      </c>
    </row>
    <row r="19" spans="2:10" x14ac:dyDescent="0.35">
      <c r="B19">
        <v>1986</v>
      </c>
      <c r="C19" s="169"/>
      <c r="D19" s="169"/>
      <c r="G19" s="170">
        <v>27030</v>
      </c>
      <c r="H19" s="169">
        <f>C7</f>
        <v>0</v>
      </c>
      <c r="I19" s="169">
        <f t="shared" ref="I19:J19" si="8">D7</f>
        <v>0</v>
      </c>
      <c r="J19" s="169">
        <f t="shared" si="8"/>
        <v>0</v>
      </c>
    </row>
    <row r="20" spans="2:10" x14ac:dyDescent="0.35">
      <c r="B20">
        <v>1987</v>
      </c>
      <c r="C20" s="169"/>
      <c r="D20" s="169"/>
      <c r="G20" s="170">
        <v>27120</v>
      </c>
      <c r="H20" s="169">
        <f>H19+(H23-H19)/4</f>
        <v>0</v>
      </c>
      <c r="I20" s="169">
        <f>I19+(I23-I19)/4</f>
        <v>0</v>
      </c>
      <c r="J20" s="169">
        <f>J19+(J23-J19)/4</f>
        <v>0</v>
      </c>
    </row>
    <row r="21" spans="2:10" x14ac:dyDescent="0.35">
      <c r="B21">
        <v>1988</v>
      </c>
      <c r="C21" s="169"/>
      <c r="D21" s="169"/>
      <c r="G21" s="170">
        <v>27211</v>
      </c>
      <c r="H21" s="169">
        <f>H19+(H23-H19)/2</f>
        <v>0</v>
      </c>
      <c r="I21" s="169">
        <f t="shared" ref="I21:J21" si="9">I19+(I23-I19)/2</f>
        <v>0</v>
      </c>
      <c r="J21" s="169">
        <f t="shared" si="9"/>
        <v>0</v>
      </c>
    </row>
    <row r="22" spans="2:10" x14ac:dyDescent="0.35">
      <c r="B22">
        <v>1989</v>
      </c>
      <c r="C22" s="169"/>
      <c r="D22" s="169"/>
      <c r="G22" s="170">
        <v>27303</v>
      </c>
      <c r="H22" s="169">
        <f>H19+(H23-H19)*3/4</f>
        <v>0</v>
      </c>
      <c r="I22" s="169">
        <f>I19+(I23-I19)*3/4</f>
        <v>0</v>
      </c>
      <c r="J22" s="169">
        <f>J19+(J23-J19)*3/4</f>
        <v>0</v>
      </c>
    </row>
    <row r="23" spans="2:10" x14ac:dyDescent="0.35">
      <c r="B23">
        <v>1990</v>
      </c>
      <c r="C23" s="169"/>
      <c r="D23" s="169"/>
      <c r="G23" s="170">
        <v>27395</v>
      </c>
      <c r="H23" s="169">
        <f>C8</f>
        <v>0</v>
      </c>
      <c r="I23" s="169">
        <f t="shared" ref="I23:J23" si="10">D8</f>
        <v>0</v>
      </c>
      <c r="J23" s="169">
        <f t="shared" si="10"/>
        <v>0</v>
      </c>
    </row>
    <row r="24" spans="2:10" x14ac:dyDescent="0.35">
      <c r="B24">
        <v>1991</v>
      </c>
      <c r="C24" s="169"/>
      <c r="D24" s="169"/>
      <c r="G24" s="170">
        <v>27485</v>
      </c>
      <c r="H24" s="169">
        <f>H23+(H27-H23)/4</f>
        <v>0</v>
      </c>
      <c r="I24" s="169">
        <f>I23+(I27-I23)/4</f>
        <v>0</v>
      </c>
      <c r="J24" s="169">
        <f>J23+(J27-J23)/4</f>
        <v>0</v>
      </c>
    </row>
    <row r="25" spans="2:10" x14ac:dyDescent="0.35">
      <c r="B25">
        <v>1992</v>
      </c>
      <c r="C25" s="169"/>
      <c r="D25" s="169"/>
      <c r="G25" s="170">
        <v>27576</v>
      </c>
      <c r="H25" s="169">
        <f>H23+(H27-H23)/2</f>
        <v>0</v>
      </c>
      <c r="I25" s="169">
        <f t="shared" ref="I25:J25" si="11">I23+(I27-I23)/2</f>
        <v>0</v>
      </c>
      <c r="J25" s="169">
        <f t="shared" si="11"/>
        <v>0</v>
      </c>
    </row>
    <row r="26" spans="2:10" x14ac:dyDescent="0.35">
      <c r="B26">
        <v>1993</v>
      </c>
      <c r="C26" s="169"/>
      <c r="D26" s="169"/>
      <c r="G26" s="170">
        <v>27668</v>
      </c>
      <c r="H26" s="169">
        <f>H23+(H27-H23)*3/4</f>
        <v>0</v>
      </c>
      <c r="I26" s="169">
        <f>I23+(I27-I23)*3/4</f>
        <v>0</v>
      </c>
      <c r="J26" s="169">
        <f>J23+(J27-J23)*3/4</f>
        <v>0</v>
      </c>
    </row>
    <row r="27" spans="2:10" x14ac:dyDescent="0.35">
      <c r="B27">
        <v>1994</v>
      </c>
      <c r="C27" s="169"/>
      <c r="D27" s="169"/>
      <c r="G27" s="170">
        <v>27760</v>
      </c>
      <c r="H27" s="169">
        <f>C9</f>
        <v>0</v>
      </c>
      <c r="I27" s="169">
        <f t="shared" ref="I27:J27" si="12">D9</f>
        <v>0</v>
      </c>
      <c r="J27" s="169">
        <f t="shared" si="12"/>
        <v>0</v>
      </c>
    </row>
    <row r="28" spans="2:10" x14ac:dyDescent="0.35">
      <c r="B28">
        <v>1995</v>
      </c>
      <c r="C28" s="69">
        <v>1154263.5</v>
      </c>
      <c r="D28" s="101">
        <v>488712</v>
      </c>
      <c r="E28" s="133">
        <v>468445</v>
      </c>
      <c r="G28" s="170">
        <v>27851</v>
      </c>
      <c r="H28" s="169">
        <f>H27+(H31-H27)/4</f>
        <v>0</v>
      </c>
      <c r="I28" s="169">
        <f>I27+(I31-I27)/4</f>
        <v>0</v>
      </c>
      <c r="J28" s="169">
        <f>J27+(J31-J27)/4</f>
        <v>0</v>
      </c>
    </row>
    <row r="29" spans="2:10" x14ac:dyDescent="0.35">
      <c r="B29">
        <v>1996</v>
      </c>
      <c r="C29" s="70">
        <v>1203575.3999999999</v>
      </c>
      <c r="D29" s="102">
        <v>517620</v>
      </c>
      <c r="E29" s="134">
        <v>484236</v>
      </c>
      <c r="G29" s="170">
        <v>27942</v>
      </c>
      <c r="H29" s="169">
        <f>H27+(H31-H27)/2</f>
        <v>0</v>
      </c>
      <c r="I29" s="169">
        <f t="shared" ref="I29:J29" si="13">I27+(I31-I27)/2</f>
        <v>0</v>
      </c>
      <c r="J29" s="169">
        <f t="shared" si="13"/>
        <v>0</v>
      </c>
    </row>
    <row r="30" spans="2:10" x14ac:dyDescent="0.35">
      <c r="B30">
        <v>1997</v>
      </c>
      <c r="C30" s="71">
        <v>1257672.6000000001</v>
      </c>
      <c r="D30" s="103">
        <v>545117</v>
      </c>
      <c r="E30" s="135">
        <v>508255</v>
      </c>
      <c r="G30" s="170">
        <v>28034</v>
      </c>
      <c r="H30" s="169">
        <f>H27+(H31-H27)*3/4</f>
        <v>0</v>
      </c>
      <c r="I30" s="169">
        <f>I27+(I31-I27)*3/4</f>
        <v>0</v>
      </c>
      <c r="J30" s="169">
        <f>J27+(J31-J27)*3/4</f>
        <v>0</v>
      </c>
    </row>
    <row r="31" spans="2:10" x14ac:dyDescent="0.35">
      <c r="B31">
        <v>1998</v>
      </c>
      <c r="C31" s="72">
        <v>1301834.6000000001</v>
      </c>
      <c r="D31" s="104">
        <v>584286</v>
      </c>
      <c r="E31" s="136">
        <v>541916</v>
      </c>
      <c r="G31" s="170">
        <v>28126</v>
      </c>
      <c r="H31" s="169">
        <f>C10</f>
        <v>0</v>
      </c>
      <c r="I31" s="169">
        <f t="shared" ref="I31:J31" si="14">D10</f>
        <v>0</v>
      </c>
      <c r="J31" s="169">
        <f t="shared" si="14"/>
        <v>0</v>
      </c>
    </row>
    <row r="32" spans="2:10" x14ac:dyDescent="0.35">
      <c r="B32">
        <v>1999</v>
      </c>
      <c r="C32" s="73">
        <v>1339269.8</v>
      </c>
      <c r="D32" s="105">
        <v>647646</v>
      </c>
      <c r="E32" s="137">
        <v>580220</v>
      </c>
      <c r="G32" s="170">
        <v>28216</v>
      </c>
      <c r="H32" s="169">
        <f>H31+(H35-H31)/4</f>
        <v>0</v>
      </c>
      <c r="I32" s="169">
        <f>I31+(I35-I31)/4</f>
        <v>0</v>
      </c>
      <c r="J32" s="169">
        <f>J31+(J35-J31)/4</f>
        <v>0</v>
      </c>
    </row>
    <row r="33" spans="2:10" x14ac:dyDescent="0.35">
      <c r="B33">
        <v>2000</v>
      </c>
      <c r="C33" s="74">
        <v>1408234</v>
      </c>
      <c r="D33" s="106">
        <v>722713</v>
      </c>
      <c r="E33" s="138">
        <v>607457</v>
      </c>
      <c r="G33" s="170">
        <v>28307</v>
      </c>
      <c r="H33" s="169">
        <f>H31+(H35-H31)/2</f>
        <v>0</v>
      </c>
      <c r="I33" s="169">
        <f t="shared" ref="I33:J33" si="15">I31+(I35-I31)/2</f>
        <v>0</v>
      </c>
      <c r="J33" s="169">
        <f t="shared" si="15"/>
        <v>0</v>
      </c>
    </row>
    <row r="34" spans="2:10" x14ac:dyDescent="0.35">
      <c r="B34">
        <v>2001</v>
      </c>
      <c r="C34" s="75">
        <v>1470685.9</v>
      </c>
      <c r="D34" s="107">
        <v>799637</v>
      </c>
      <c r="E34" s="139">
        <v>642431</v>
      </c>
      <c r="G34" s="170">
        <v>28399</v>
      </c>
      <c r="H34" s="169">
        <f>H31+(H35-H31)*3/4</f>
        <v>0</v>
      </c>
      <c r="I34" s="169">
        <f>I31+(I35-I31)*3/4</f>
        <v>0</v>
      </c>
      <c r="J34" s="169">
        <f>J31+(J35-J31)*3/4</f>
        <v>0</v>
      </c>
    </row>
    <row r="35" spans="2:10" x14ac:dyDescent="0.35">
      <c r="B35">
        <v>2002</v>
      </c>
      <c r="C35" s="76">
        <v>1552373.6</v>
      </c>
      <c r="D35" s="108">
        <v>890082</v>
      </c>
      <c r="E35" s="140">
        <v>694743</v>
      </c>
      <c r="G35" s="170">
        <v>28491</v>
      </c>
      <c r="H35" s="169">
        <f>C11</f>
        <v>0</v>
      </c>
      <c r="I35" s="169">
        <f t="shared" ref="I35:J35" si="16">D11</f>
        <v>0</v>
      </c>
      <c r="J35" s="169">
        <f t="shared" si="16"/>
        <v>0</v>
      </c>
    </row>
    <row r="36" spans="2:10" x14ac:dyDescent="0.35">
      <c r="B36">
        <v>2003</v>
      </c>
      <c r="C36" s="77">
        <v>1611161.7</v>
      </c>
      <c r="D36" s="109">
        <v>1000358</v>
      </c>
      <c r="E36" s="141">
        <v>764338</v>
      </c>
      <c r="G36" s="170">
        <v>28581</v>
      </c>
      <c r="H36" s="169">
        <f>H35+(H39-H35)/4</f>
        <v>0</v>
      </c>
      <c r="I36" s="169">
        <f>I35+(I39-I35)/4</f>
        <v>0</v>
      </c>
      <c r="J36" s="169">
        <f>J35+(J39-J35)/4</f>
        <v>0</v>
      </c>
    </row>
    <row r="37" spans="2:10" x14ac:dyDescent="0.35">
      <c r="B37">
        <v>2004</v>
      </c>
      <c r="C37" s="78">
        <v>1696236.1</v>
      </c>
      <c r="D37" s="110">
        <v>1128106</v>
      </c>
      <c r="E37" s="142">
        <v>835372</v>
      </c>
      <c r="G37" s="170">
        <v>28672</v>
      </c>
      <c r="H37" s="169">
        <f>H35+(H39-H35)/2</f>
        <v>0</v>
      </c>
      <c r="I37" s="169">
        <f t="shared" ref="I37:J37" si="17">I35+(I39-I35)/2</f>
        <v>0</v>
      </c>
      <c r="J37" s="169">
        <f t="shared" si="17"/>
        <v>0</v>
      </c>
    </row>
    <row r="38" spans="2:10" x14ac:dyDescent="0.35">
      <c r="B38">
        <v>2005</v>
      </c>
      <c r="C38" s="79">
        <v>1804411.1</v>
      </c>
      <c r="D38" s="111">
        <v>1264734</v>
      </c>
      <c r="E38" s="143">
        <v>921293</v>
      </c>
      <c r="G38" s="170">
        <v>28764</v>
      </c>
      <c r="H38" s="169">
        <f>H35+(H39-H35)*3/4</f>
        <v>0</v>
      </c>
      <c r="I38" s="169">
        <f>I35+(I39-I35)*3/4</f>
        <v>0</v>
      </c>
      <c r="J38" s="169">
        <f>J35+(J39-J35)*3/4</f>
        <v>0</v>
      </c>
    </row>
    <row r="39" spans="2:10" x14ac:dyDescent="0.35">
      <c r="B39">
        <v>2006</v>
      </c>
      <c r="C39" s="80">
        <v>1898510.6</v>
      </c>
      <c r="D39" s="112">
        <v>1387298</v>
      </c>
      <c r="E39" s="144">
        <v>991568</v>
      </c>
      <c r="G39" s="170">
        <v>28856</v>
      </c>
      <c r="H39" s="169">
        <f>C12</f>
        <v>0</v>
      </c>
      <c r="I39" s="169">
        <f t="shared" ref="I39:J39" si="18">D12</f>
        <v>0</v>
      </c>
      <c r="J39" s="169">
        <f t="shared" si="18"/>
        <v>0</v>
      </c>
    </row>
    <row r="40" spans="2:10" x14ac:dyDescent="0.35">
      <c r="B40">
        <v>2007</v>
      </c>
      <c r="C40" s="81">
        <v>2010527.8</v>
      </c>
      <c r="D40" s="113">
        <v>1464577</v>
      </c>
      <c r="E40" s="145">
        <v>1067628</v>
      </c>
      <c r="G40" s="170">
        <v>28946</v>
      </c>
      <c r="H40" s="169">
        <f>H39+(H43-H39)/4</f>
        <v>0</v>
      </c>
      <c r="I40" s="169">
        <f>I39+(I43-I39)/4</f>
        <v>0</v>
      </c>
      <c r="J40" s="169">
        <f>J39+(J43-J39)/4</f>
        <v>0</v>
      </c>
    </row>
    <row r="41" spans="2:10" x14ac:dyDescent="0.35">
      <c r="B41">
        <v>2008</v>
      </c>
      <c r="C41" s="82">
        <v>2113325</v>
      </c>
      <c r="D41" s="114">
        <v>1463214</v>
      </c>
      <c r="E41" s="146">
        <v>1156912</v>
      </c>
      <c r="G41" s="170">
        <v>29037</v>
      </c>
      <c r="H41" s="169">
        <f>H39+(H43-H39)/2</f>
        <v>0</v>
      </c>
      <c r="I41" s="169">
        <f t="shared" ref="I41:J41" si="19">I39+(I43-I39)/2</f>
        <v>0</v>
      </c>
      <c r="J41" s="169">
        <f t="shared" si="19"/>
        <v>0</v>
      </c>
    </row>
    <row r="42" spans="2:10" x14ac:dyDescent="0.35">
      <c r="B42">
        <v>2009</v>
      </c>
      <c r="C42" s="83">
        <v>2201497.4</v>
      </c>
      <c r="D42" s="115">
        <v>1436385</v>
      </c>
      <c r="E42" s="147">
        <v>1149707</v>
      </c>
      <c r="G42" s="170">
        <v>29129</v>
      </c>
      <c r="H42" s="169">
        <f>H39+(H43-H39)*3/4</f>
        <v>0</v>
      </c>
      <c r="I42" s="169">
        <f>I39+(I43-I39)*3/4</f>
        <v>0</v>
      </c>
      <c r="J42" s="169">
        <f>J39+(J43-J39)*3/4</f>
        <v>0</v>
      </c>
    </row>
    <row r="43" spans="2:10" x14ac:dyDescent="0.35">
      <c r="B43">
        <v>2010</v>
      </c>
      <c r="C43" s="84">
        <v>2277453.7000000002</v>
      </c>
      <c r="D43" s="116">
        <v>1399777</v>
      </c>
      <c r="E43" s="148">
        <v>1150719</v>
      </c>
      <c r="G43" s="170">
        <v>29221</v>
      </c>
      <c r="H43" s="169">
        <f>C13</f>
        <v>0</v>
      </c>
      <c r="I43" s="169">
        <f t="shared" ref="I43:J43" si="20">D13</f>
        <v>0</v>
      </c>
      <c r="J43" s="169">
        <f t="shared" si="20"/>
        <v>0</v>
      </c>
    </row>
    <row r="44" spans="2:10" x14ac:dyDescent="0.35">
      <c r="B44">
        <v>2011</v>
      </c>
      <c r="C44" s="85">
        <v>2380050.7999999998</v>
      </c>
      <c r="D44" s="117">
        <v>1282789</v>
      </c>
      <c r="E44" s="149">
        <v>1183858</v>
      </c>
      <c r="G44" s="170">
        <v>29312</v>
      </c>
      <c r="H44" s="169">
        <f>H43+(H47-H43)/4</f>
        <v>0</v>
      </c>
      <c r="I44" s="169">
        <f>I43+(I47-I43)/4</f>
        <v>0</v>
      </c>
      <c r="J44" s="169">
        <f>J43+(J47-J43)/4</f>
        <v>0</v>
      </c>
    </row>
    <row r="45" spans="2:10" x14ac:dyDescent="0.35">
      <c r="B45">
        <v>2012</v>
      </c>
      <c r="C45" s="86">
        <v>2433091.7999999998</v>
      </c>
      <c r="D45" s="118">
        <v>1147899</v>
      </c>
      <c r="E45" s="150">
        <v>1215274</v>
      </c>
      <c r="G45" s="170">
        <v>29403</v>
      </c>
      <c r="H45" s="169">
        <f>H43+(H47-H43)/2</f>
        <v>0</v>
      </c>
      <c r="I45" s="169">
        <f t="shared" ref="I45:J45" si="21">I43+(I47-I43)/2</f>
        <v>0</v>
      </c>
      <c r="J45" s="169">
        <f t="shared" si="21"/>
        <v>0</v>
      </c>
    </row>
    <row r="46" spans="2:10" x14ac:dyDescent="0.35">
      <c r="B46">
        <v>2013</v>
      </c>
      <c r="C46" s="87">
        <v>2453296.2999999998</v>
      </c>
      <c r="D46" s="119">
        <v>1089985</v>
      </c>
      <c r="E46" s="151">
        <v>1244215</v>
      </c>
      <c r="G46" s="170">
        <v>29495</v>
      </c>
      <c r="H46" s="169">
        <f>H43+(H47-H43)*3/4</f>
        <v>0</v>
      </c>
      <c r="I46" s="169">
        <f>I43+(I47-I43)*3/4</f>
        <v>0</v>
      </c>
      <c r="J46" s="169">
        <f>J43+(J47-J43)*3/4</f>
        <v>0</v>
      </c>
    </row>
    <row r="47" spans="2:10" x14ac:dyDescent="0.35">
      <c r="B47">
        <v>2014</v>
      </c>
      <c r="C47" s="88">
        <v>2461423</v>
      </c>
      <c r="D47" s="120">
        <v>1115045</v>
      </c>
      <c r="E47" s="152">
        <v>1264982</v>
      </c>
      <c r="G47" s="170">
        <v>29587</v>
      </c>
      <c r="H47" s="169">
        <f>C14</f>
        <v>0</v>
      </c>
      <c r="I47" s="169">
        <f t="shared" ref="I47:J47" si="22">D14</f>
        <v>0</v>
      </c>
      <c r="J47" s="169">
        <f t="shared" si="22"/>
        <v>0</v>
      </c>
    </row>
    <row r="48" spans="2:10" x14ac:dyDescent="0.35">
      <c r="B48">
        <v>2015</v>
      </c>
      <c r="C48" s="89">
        <v>2478225.5</v>
      </c>
      <c r="D48" s="121">
        <v>1150755</v>
      </c>
      <c r="E48" s="153">
        <v>1267843</v>
      </c>
      <c r="G48" s="170">
        <v>29677</v>
      </c>
      <c r="H48" s="169">
        <f>H47+(H51-H47)/4</f>
        <v>0</v>
      </c>
      <c r="I48" s="169">
        <f>I47+(I51-I47)/4</f>
        <v>0</v>
      </c>
      <c r="J48" s="169">
        <f>J47+(J51-J47)/4</f>
        <v>0</v>
      </c>
    </row>
    <row r="49" spans="2:10" x14ac:dyDescent="0.35">
      <c r="B49">
        <v>2016</v>
      </c>
      <c r="C49" s="90">
        <v>2503638.2000000002</v>
      </c>
      <c r="D49" s="122">
        <v>1171691</v>
      </c>
      <c r="E49" s="154">
        <v>1310996</v>
      </c>
      <c r="G49" s="170">
        <v>29768</v>
      </c>
      <c r="H49" s="169">
        <f>H47+(H51-H47)/2</f>
        <v>0</v>
      </c>
      <c r="I49" s="169">
        <f t="shared" ref="I49:J49" si="23">I47+(I51-I47)/2</f>
        <v>0</v>
      </c>
      <c r="J49" s="169">
        <f t="shared" si="23"/>
        <v>0</v>
      </c>
    </row>
    <row r="50" spans="2:10" x14ac:dyDescent="0.35">
      <c r="B50">
        <v>2017</v>
      </c>
      <c r="C50" s="91">
        <v>2528903.6</v>
      </c>
      <c r="D50" s="123">
        <v>1188420</v>
      </c>
      <c r="E50" s="155">
        <v>1364102</v>
      </c>
      <c r="G50" s="170">
        <v>29860</v>
      </c>
      <c r="H50" s="169">
        <f>H47+(H51-H47)*3/4</f>
        <v>0</v>
      </c>
      <c r="I50" s="169">
        <f>I47+(I51-I47)*3/4</f>
        <v>0</v>
      </c>
      <c r="J50" s="169">
        <f>J47+(J51-J47)*3/4</f>
        <v>0</v>
      </c>
    </row>
    <row r="51" spans="2:10" x14ac:dyDescent="0.35">
      <c r="B51">
        <v>2018</v>
      </c>
      <c r="C51" s="92">
        <v>2580230.7999999998</v>
      </c>
      <c r="D51" s="124">
        <v>1225253</v>
      </c>
      <c r="E51" s="156">
        <v>1416767</v>
      </c>
      <c r="G51" s="170">
        <v>29952</v>
      </c>
      <c r="H51" s="169">
        <f>C15</f>
        <v>0</v>
      </c>
      <c r="I51" s="169">
        <f t="shared" ref="I51:J51" si="24">D15</f>
        <v>0</v>
      </c>
      <c r="J51" s="169">
        <f t="shared" si="24"/>
        <v>0</v>
      </c>
    </row>
    <row r="52" spans="2:10" x14ac:dyDescent="0.35">
      <c r="B52">
        <v>2019</v>
      </c>
      <c r="C52" s="93">
        <v>2575358.4</v>
      </c>
      <c r="D52" s="125">
        <v>1259960</v>
      </c>
      <c r="E52" s="157">
        <v>1451505</v>
      </c>
      <c r="G52" s="170">
        <v>30042</v>
      </c>
      <c r="H52" s="169">
        <f>H51+(H55-H51)/4</f>
        <v>0</v>
      </c>
      <c r="I52" s="169">
        <f>I51+(I55-I51)/4</f>
        <v>0</v>
      </c>
      <c r="J52" s="169">
        <f>J51+(J55-J51)/4</f>
        <v>0</v>
      </c>
    </row>
    <row r="53" spans="2:10" x14ac:dyDescent="0.35">
      <c r="B53">
        <v>2020</v>
      </c>
      <c r="C53" s="94">
        <v>2595997.4</v>
      </c>
      <c r="D53" s="126">
        <v>1307353</v>
      </c>
      <c r="E53" s="158">
        <v>1467557</v>
      </c>
      <c r="G53" s="170">
        <v>30133</v>
      </c>
      <c r="H53" s="169">
        <f>H51+(H55-H51)/2</f>
        <v>0</v>
      </c>
      <c r="I53" s="169">
        <f t="shared" ref="I53:J53" si="25">I51+(I55-I51)/2</f>
        <v>0</v>
      </c>
      <c r="J53" s="169">
        <f t="shared" si="25"/>
        <v>0</v>
      </c>
    </row>
    <row r="54" spans="2:10" x14ac:dyDescent="0.35">
      <c r="B54">
        <v>2021</v>
      </c>
      <c r="C54" s="95">
        <v>2741017.6</v>
      </c>
      <c r="D54" s="127">
        <v>1434691</v>
      </c>
      <c r="E54" s="159">
        <v>1558409</v>
      </c>
      <c r="G54" s="170">
        <v>30225</v>
      </c>
      <c r="H54" s="169">
        <f>H51+(H55-H51)*3/4</f>
        <v>0</v>
      </c>
      <c r="I54" s="169">
        <f>I51+(I55-I51)*3/4</f>
        <v>0</v>
      </c>
      <c r="J54" s="169">
        <f>J51+(J55-J51)*3/4</f>
        <v>0</v>
      </c>
    </row>
    <row r="55" spans="2:10" x14ac:dyDescent="0.35">
      <c r="B55">
        <v>2022</v>
      </c>
      <c r="C55" s="96">
        <v>3016155.5</v>
      </c>
      <c r="D55" s="128">
        <v>1564054</v>
      </c>
      <c r="E55" s="160">
        <v>1705898</v>
      </c>
      <c r="G55" s="170">
        <v>30317</v>
      </c>
      <c r="H55" s="169">
        <f>C16</f>
        <v>0</v>
      </c>
      <c r="I55" s="169">
        <f t="shared" ref="I55:J55" si="26">D16</f>
        <v>0</v>
      </c>
      <c r="J55" s="169">
        <f t="shared" si="26"/>
        <v>0</v>
      </c>
    </row>
    <row r="56" spans="2:10" x14ac:dyDescent="0.35">
      <c r="B56">
        <v>2023</v>
      </c>
      <c r="C56" s="97">
        <v>3129466.3</v>
      </c>
      <c r="D56" s="129">
        <v>0</v>
      </c>
      <c r="E56" s="161">
        <v>1836337</v>
      </c>
      <c r="G56" s="170">
        <v>30407</v>
      </c>
      <c r="H56" s="169">
        <f>H55+(H59-H55)/4</f>
        <v>0</v>
      </c>
      <c r="I56" s="169">
        <f>I55+(I59-I55)/4</f>
        <v>0</v>
      </c>
      <c r="J56" s="169">
        <f>J55+(J59-J55)/4</f>
        <v>0</v>
      </c>
    </row>
    <row r="57" spans="2:10" x14ac:dyDescent="0.35">
      <c r="B57">
        <v>2024</v>
      </c>
      <c r="C57" s="169">
        <v>0</v>
      </c>
      <c r="D57" s="169">
        <v>0</v>
      </c>
      <c r="E57">
        <v>0</v>
      </c>
      <c r="G57" s="170">
        <v>30498</v>
      </c>
      <c r="H57" s="169">
        <f>H55+(H59-H55)/2</f>
        <v>0</v>
      </c>
      <c r="I57" s="169">
        <f t="shared" ref="I57:J57" si="27">I55+(I59-I55)/2</f>
        <v>0</v>
      </c>
      <c r="J57" s="169">
        <f t="shared" si="27"/>
        <v>0</v>
      </c>
    </row>
    <row r="58" spans="2:10" x14ac:dyDescent="0.35">
      <c r="D58" s="169"/>
      <c r="G58" s="170">
        <v>30590</v>
      </c>
      <c r="H58" s="169">
        <f>H55+(H59-H55)*3/4</f>
        <v>0</v>
      </c>
      <c r="I58" s="169">
        <f>I55+(I59-I55)*3/4</f>
        <v>0</v>
      </c>
      <c r="J58" s="169">
        <f>J55+(J59-J55)*3/4</f>
        <v>0</v>
      </c>
    </row>
    <row r="59" spans="2:10" x14ac:dyDescent="0.35">
      <c r="D59" s="169"/>
      <c r="G59" s="170">
        <v>30682</v>
      </c>
      <c r="H59" s="169">
        <f>C17</f>
        <v>0</v>
      </c>
      <c r="I59" s="169">
        <f t="shared" ref="I59:J59" si="28">D17</f>
        <v>0</v>
      </c>
      <c r="J59" s="169">
        <f t="shared" si="28"/>
        <v>0</v>
      </c>
    </row>
    <row r="60" spans="2:10" x14ac:dyDescent="0.35">
      <c r="D60" s="169"/>
      <c r="G60" s="170">
        <v>30773</v>
      </c>
      <c r="H60" s="169">
        <f>H59+(H63-H59)/4</f>
        <v>0</v>
      </c>
      <c r="I60" s="169">
        <f>I59+(I63-I59)/4</f>
        <v>0</v>
      </c>
      <c r="J60" s="169">
        <f>J59+(J63-J59)/4</f>
        <v>0</v>
      </c>
    </row>
    <row r="61" spans="2:10" x14ac:dyDescent="0.35">
      <c r="D61" s="169"/>
      <c r="G61" s="170">
        <v>30864</v>
      </c>
      <c r="H61" s="169">
        <f>H59+(H63-H59)/2</f>
        <v>0</v>
      </c>
      <c r="I61" s="169">
        <f t="shared" ref="I61:J61" si="29">I59+(I63-I59)/2</f>
        <v>0</v>
      </c>
      <c r="J61" s="169">
        <f t="shared" si="29"/>
        <v>0</v>
      </c>
    </row>
    <row r="62" spans="2:10" x14ac:dyDescent="0.35">
      <c r="D62" s="169"/>
      <c r="G62" s="170">
        <v>30956</v>
      </c>
      <c r="H62" s="169">
        <f>H59+(H63-H59)*3/4</f>
        <v>0</v>
      </c>
      <c r="I62" s="169">
        <f>I59+(I63-I59)*3/4</f>
        <v>0</v>
      </c>
      <c r="J62" s="169">
        <f>J59+(J63-J59)*3/4</f>
        <v>0</v>
      </c>
    </row>
    <row r="63" spans="2:10" x14ac:dyDescent="0.35">
      <c r="D63" s="169"/>
      <c r="G63" s="170">
        <v>31048</v>
      </c>
      <c r="H63" s="169">
        <f>C18</f>
        <v>0</v>
      </c>
      <c r="I63" s="169">
        <f t="shared" ref="I63:J63" si="30">D18</f>
        <v>0</v>
      </c>
      <c r="J63" s="169">
        <f t="shared" si="30"/>
        <v>0</v>
      </c>
    </row>
    <row r="64" spans="2:10" x14ac:dyDescent="0.35">
      <c r="D64" s="169"/>
      <c r="G64" s="170">
        <v>31138</v>
      </c>
      <c r="H64" s="169">
        <f>H63+(H67-H63)/4</f>
        <v>0</v>
      </c>
      <c r="I64" s="169">
        <f>I63+(I67-I63)/4</f>
        <v>0</v>
      </c>
      <c r="J64" s="169">
        <f>J63+(J67-J63)/4</f>
        <v>0</v>
      </c>
    </row>
    <row r="65" spans="4:10" x14ac:dyDescent="0.35">
      <c r="D65" s="169"/>
      <c r="G65" s="170">
        <v>31229</v>
      </c>
      <c r="H65" s="169">
        <f>H63+(H67-H63)/2</f>
        <v>0</v>
      </c>
      <c r="I65" s="169">
        <f t="shared" ref="I65:J65" si="31">I63+(I67-I63)/2</f>
        <v>0</v>
      </c>
      <c r="J65" s="169">
        <f t="shared" si="31"/>
        <v>0</v>
      </c>
    </row>
    <row r="66" spans="4:10" x14ac:dyDescent="0.35">
      <c r="D66" s="169"/>
      <c r="G66" s="170">
        <v>31321</v>
      </c>
      <c r="H66" s="169">
        <f>H63+(H67-H63)*3/4</f>
        <v>0</v>
      </c>
      <c r="I66" s="169">
        <f>I63+(I67-I63)*3/4</f>
        <v>0</v>
      </c>
      <c r="J66" s="169">
        <f>J63+(J67-J63)*3/4</f>
        <v>0</v>
      </c>
    </row>
    <row r="67" spans="4:10" x14ac:dyDescent="0.35">
      <c r="D67" s="169"/>
      <c r="G67" s="170">
        <v>31413</v>
      </c>
      <c r="H67" s="169">
        <f>C19</f>
        <v>0</v>
      </c>
      <c r="I67" s="169">
        <f t="shared" ref="I67:J67" si="32">D19</f>
        <v>0</v>
      </c>
      <c r="J67" s="169">
        <f t="shared" si="32"/>
        <v>0</v>
      </c>
    </row>
    <row r="68" spans="4:10" x14ac:dyDescent="0.35">
      <c r="G68" s="170">
        <v>31503</v>
      </c>
      <c r="H68" s="169">
        <f>H67+(H71-H67)/4</f>
        <v>0</v>
      </c>
      <c r="I68" s="169">
        <f>I67+(I71-I67)/4</f>
        <v>0</v>
      </c>
      <c r="J68" s="169">
        <f>J67+(J71-J67)/4</f>
        <v>0</v>
      </c>
    </row>
    <row r="69" spans="4:10" x14ac:dyDescent="0.35">
      <c r="G69" s="170">
        <v>31594</v>
      </c>
      <c r="H69" s="169">
        <f>H67+(H71-H67)/2</f>
        <v>0</v>
      </c>
      <c r="I69" s="169">
        <f t="shared" ref="I69:J69" si="33">I67+(I71-I67)/2</f>
        <v>0</v>
      </c>
      <c r="J69" s="169">
        <f t="shared" si="33"/>
        <v>0</v>
      </c>
    </row>
    <row r="70" spans="4:10" x14ac:dyDescent="0.35">
      <c r="G70" s="170">
        <v>31686</v>
      </c>
      <c r="H70" s="169">
        <f>H67+(H71-H67)*3/4</f>
        <v>0</v>
      </c>
      <c r="I70" s="169">
        <f>I67+(I71-I67)*3/4</f>
        <v>0</v>
      </c>
      <c r="J70" s="169">
        <f>J67+(J71-J67)*3/4</f>
        <v>0</v>
      </c>
    </row>
    <row r="71" spans="4:10" x14ac:dyDescent="0.35">
      <c r="G71" s="170">
        <v>31778</v>
      </c>
      <c r="H71" s="169">
        <f>C20</f>
        <v>0</v>
      </c>
      <c r="I71" s="169">
        <f t="shared" ref="I71:J71" si="34">D20</f>
        <v>0</v>
      </c>
      <c r="J71" s="169">
        <f t="shared" si="34"/>
        <v>0</v>
      </c>
    </row>
    <row r="72" spans="4:10" x14ac:dyDescent="0.35">
      <c r="G72" s="170">
        <v>31868</v>
      </c>
      <c r="H72" s="169">
        <f>H71+(H75-H71)/4</f>
        <v>0</v>
      </c>
      <c r="I72" s="169">
        <f>I71+(I75-I71)/4</f>
        <v>0</v>
      </c>
      <c r="J72" s="169">
        <f>J71+(J75-J71)/4</f>
        <v>0</v>
      </c>
    </row>
    <row r="73" spans="4:10" x14ac:dyDescent="0.35">
      <c r="G73" s="170">
        <v>31959</v>
      </c>
      <c r="H73" s="169">
        <f>H71+(H75-H71)/2</f>
        <v>0</v>
      </c>
      <c r="I73" s="169">
        <f t="shared" ref="I73:J73" si="35">I71+(I75-I71)/2</f>
        <v>0</v>
      </c>
      <c r="J73" s="169">
        <f t="shared" si="35"/>
        <v>0</v>
      </c>
    </row>
    <row r="74" spans="4:10" x14ac:dyDescent="0.35">
      <c r="G74" s="170">
        <v>32051</v>
      </c>
      <c r="H74" s="169">
        <f>H71+(H75-H71)*3/4</f>
        <v>0</v>
      </c>
      <c r="I74" s="169">
        <f>I71+(I75-I71)*3/4</f>
        <v>0</v>
      </c>
      <c r="J74" s="169">
        <f>J71+(J75-J71)*3/4</f>
        <v>0</v>
      </c>
    </row>
    <row r="75" spans="4:10" x14ac:dyDescent="0.35">
      <c r="G75" s="170">
        <v>32143</v>
      </c>
      <c r="H75" s="169">
        <f>C21</f>
        <v>0</v>
      </c>
      <c r="I75" s="169">
        <f t="shared" ref="I75:J75" si="36">D21</f>
        <v>0</v>
      </c>
      <c r="J75" s="169">
        <f t="shared" si="36"/>
        <v>0</v>
      </c>
    </row>
    <row r="76" spans="4:10" x14ac:dyDescent="0.35">
      <c r="G76" s="170">
        <v>32234</v>
      </c>
      <c r="H76" s="169">
        <f>H75+(H79-H75)/4</f>
        <v>0</v>
      </c>
      <c r="I76" s="169">
        <f>I75+(I79-I75)/4</f>
        <v>0</v>
      </c>
      <c r="J76" s="169">
        <f>J75+(J79-J75)/4</f>
        <v>0</v>
      </c>
    </row>
    <row r="77" spans="4:10" x14ac:dyDescent="0.35">
      <c r="G77" s="170">
        <v>32325</v>
      </c>
      <c r="H77" s="169">
        <f>H75+(H79-H75)/2</f>
        <v>0</v>
      </c>
      <c r="I77" s="169">
        <f t="shared" ref="I77:J77" si="37">I75+(I79-I75)/2</f>
        <v>0</v>
      </c>
      <c r="J77" s="169">
        <f t="shared" si="37"/>
        <v>0</v>
      </c>
    </row>
    <row r="78" spans="4:10" x14ac:dyDescent="0.35">
      <c r="G78" s="170">
        <v>32417</v>
      </c>
      <c r="H78" s="169">
        <f>H75+(H79-H75)*3/4</f>
        <v>0</v>
      </c>
      <c r="I78" s="169">
        <f>I75+(I79-I75)*3/4</f>
        <v>0</v>
      </c>
      <c r="J78" s="169">
        <f>J75+(J79-J75)*3/4</f>
        <v>0</v>
      </c>
    </row>
    <row r="79" spans="4:10" x14ac:dyDescent="0.35">
      <c r="G79" s="170">
        <v>32509</v>
      </c>
      <c r="H79" s="169">
        <f>C22</f>
        <v>0</v>
      </c>
      <c r="I79" s="169">
        <f t="shared" ref="I79:J79" si="38">D22</f>
        <v>0</v>
      </c>
      <c r="J79" s="169">
        <f t="shared" si="38"/>
        <v>0</v>
      </c>
    </row>
    <row r="80" spans="4:10" x14ac:dyDescent="0.35">
      <c r="G80" s="170">
        <v>32599</v>
      </c>
      <c r="H80" s="169">
        <f>H79+(H83-H79)/4</f>
        <v>0</v>
      </c>
      <c r="I80" s="169">
        <f>I79+(I83-I79)/4</f>
        <v>0</v>
      </c>
      <c r="J80" s="169">
        <f>J79+(J83-J79)/4</f>
        <v>0</v>
      </c>
    </row>
    <row r="81" spans="7:10" x14ac:dyDescent="0.35">
      <c r="G81" s="170">
        <v>32690</v>
      </c>
      <c r="H81" s="169">
        <f>H79+(H83-H79)/2</f>
        <v>0</v>
      </c>
      <c r="I81" s="169">
        <f t="shared" ref="I81:J81" si="39">I79+(I83-I79)/2</f>
        <v>0</v>
      </c>
      <c r="J81" s="169">
        <f t="shared" si="39"/>
        <v>0</v>
      </c>
    </row>
    <row r="82" spans="7:10" x14ac:dyDescent="0.35">
      <c r="G82" s="170">
        <v>32782</v>
      </c>
      <c r="H82" s="169">
        <f>H79+(H83-H79)*3/4</f>
        <v>0</v>
      </c>
      <c r="I82" s="169">
        <f>I79+(I83-I79)*3/4</f>
        <v>0</v>
      </c>
      <c r="J82" s="169">
        <f>J79+(J83-J79)*3/4</f>
        <v>0</v>
      </c>
    </row>
    <row r="83" spans="7:10" x14ac:dyDescent="0.35">
      <c r="G83" s="170">
        <v>32874</v>
      </c>
      <c r="H83" s="169">
        <f>C23</f>
        <v>0</v>
      </c>
      <c r="I83" s="169">
        <f t="shared" ref="I83:J83" si="40">D23</f>
        <v>0</v>
      </c>
      <c r="J83" s="169">
        <f t="shared" si="40"/>
        <v>0</v>
      </c>
    </row>
    <row r="84" spans="7:10" x14ac:dyDescent="0.35">
      <c r="G84" s="170">
        <v>32964</v>
      </c>
      <c r="H84" s="169">
        <f>H83+(H87-H83)/4</f>
        <v>0</v>
      </c>
      <c r="I84" s="169">
        <f>I83+(I87-I83)/4</f>
        <v>0</v>
      </c>
      <c r="J84" s="169">
        <f>J83+(J87-J83)/4</f>
        <v>0</v>
      </c>
    </row>
    <row r="85" spans="7:10" x14ac:dyDescent="0.35">
      <c r="G85" s="170">
        <v>33055</v>
      </c>
      <c r="H85" s="169">
        <f>H83+(H87-H83)/2</f>
        <v>0</v>
      </c>
      <c r="I85" s="169">
        <f t="shared" ref="I85:J85" si="41">I83+(I87-I83)/2</f>
        <v>0</v>
      </c>
      <c r="J85" s="169">
        <f t="shared" si="41"/>
        <v>0</v>
      </c>
    </row>
    <row r="86" spans="7:10" x14ac:dyDescent="0.35">
      <c r="G86" s="170">
        <v>33147</v>
      </c>
      <c r="H86" s="169">
        <f>H83+(H87-H83)*3/4</f>
        <v>0</v>
      </c>
      <c r="I86" s="169">
        <f>I83+(I87-I83)*3/4</f>
        <v>0</v>
      </c>
      <c r="J86" s="169">
        <f>J83+(J87-J83)*3/4</f>
        <v>0</v>
      </c>
    </row>
    <row r="87" spans="7:10" x14ac:dyDescent="0.35">
      <c r="G87" s="170">
        <v>33239</v>
      </c>
      <c r="H87" s="169">
        <f>C24</f>
        <v>0</v>
      </c>
      <c r="I87" s="169">
        <f t="shared" ref="I87:J87" si="42">D24</f>
        <v>0</v>
      </c>
      <c r="J87" s="169">
        <f t="shared" si="42"/>
        <v>0</v>
      </c>
    </row>
    <row r="88" spans="7:10" x14ac:dyDescent="0.35">
      <c r="G88" s="170">
        <v>33329</v>
      </c>
      <c r="H88" s="169">
        <f>H87+(H91-H87)/4</f>
        <v>0</v>
      </c>
      <c r="I88" s="169">
        <f>I87+(I91-I87)/4</f>
        <v>0</v>
      </c>
      <c r="J88" s="169">
        <f>J87+(J91-J87)/4</f>
        <v>0</v>
      </c>
    </row>
    <row r="89" spans="7:10" x14ac:dyDescent="0.35">
      <c r="G89" s="170">
        <v>33420</v>
      </c>
      <c r="H89" s="169">
        <f>H87+(H91-H87)/2</f>
        <v>0</v>
      </c>
      <c r="I89" s="169">
        <f t="shared" ref="I89:J89" si="43">I87+(I91-I87)/2</f>
        <v>0</v>
      </c>
      <c r="J89" s="169">
        <f t="shared" si="43"/>
        <v>0</v>
      </c>
    </row>
    <row r="90" spans="7:10" x14ac:dyDescent="0.35">
      <c r="G90" s="170">
        <v>33512</v>
      </c>
      <c r="H90" s="169">
        <f>H87+(H91-H87)*3/4</f>
        <v>0</v>
      </c>
      <c r="I90" s="169">
        <f>I87+(I91-I87)*3/4</f>
        <v>0</v>
      </c>
      <c r="J90" s="169">
        <f>J87+(J91-J87)*3/4</f>
        <v>0</v>
      </c>
    </row>
    <row r="91" spans="7:10" x14ac:dyDescent="0.35">
      <c r="G91" s="170">
        <v>33604</v>
      </c>
      <c r="H91" s="169">
        <f>C25</f>
        <v>0</v>
      </c>
      <c r="I91" s="169">
        <f t="shared" ref="I91:J91" si="44">D25</f>
        <v>0</v>
      </c>
      <c r="J91" s="169">
        <f t="shared" si="44"/>
        <v>0</v>
      </c>
    </row>
    <row r="92" spans="7:10" x14ac:dyDescent="0.35">
      <c r="G92" s="170">
        <v>33695</v>
      </c>
      <c r="H92" s="169">
        <f>H91+(H95-H91)/4</f>
        <v>0</v>
      </c>
      <c r="I92" s="169">
        <f>I91+(I95-I91)/4</f>
        <v>0</v>
      </c>
      <c r="J92" s="169">
        <f>J91+(J95-J91)/4</f>
        <v>0</v>
      </c>
    </row>
    <row r="93" spans="7:10" x14ac:dyDescent="0.35">
      <c r="G93" s="170">
        <v>33786</v>
      </c>
      <c r="H93" s="169">
        <f>H91+(H95-H91)/2</f>
        <v>0</v>
      </c>
      <c r="I93" s="169">
        <f t="shared" ref="I93:J93" si="45">I91+(I95-I91)/2</f>
        <v>0</v>
      </c>
      <c r="J93" s="169">
        <f t="shared" si="45"/>
        <v>0</v>
      </c>
    </row>
    <row r="94" spans="7:10" x14ac:dyDescent="0.35">
      <c r="G94" s="170">
        <v>33878</v>
      </c>
      <c r="H94" s="169">
        <f>H91+(H95-H91)*3/4</f>
        <v>0</v>
      </c>
      <c r="I94" s="169">
        <f>I91+(I95-I91)*3/4</f>
        <v>0</v>
      </c>
      <c r="J94" s="169">
        <f>J91+(J95-J91)*3/4</f>
        <v>0</v>
      </c>
    </row>
    <row r="95" spans="7:10" x14ac:dyDescent="0.35">
      <c r="G95" s="170">
        <v>33970</v>
      </c>
      <c r="H95" s="169">
        <f>C26</f>
        <v>0</v>
      </c>
      <c r="I95" s="169">
        <f t="shared" ref="I95:J95" si="46">D26</f>
        <v>0</v>
      </c>
      <c r="J95" s="169">
        <f t="shared" si="46"/>
        <v>0</v>
      </c>
    </row>
    <row r="96" spans="7:10" x14ac:dyDescent="0.35">
      <c r="G96" s="170">
        <v>34060</v>
      </c>
      <c r="H96" s="169">
        <f>H95+(H99-H95)/4</f>
        <v>0</v>
      </c>
      <c r="I96" s="169">
        <f>I95+(I99-I95)/4</f>
        <v>0</v>
      </c>
      <c r="J96" s="169">
        <f>J95+(J99-J95)/4</f>
        <v>0</v>
      </c>
    </row>
    <row r="97" spans="7:10" x14ac:dyDescent="0.35">
      <c r="G97" s="170">
        <v>34151</v>
      </c>
      <c r="H97" s="169">
        <f>H95+(H99-H95)/2</f>
        <v>0</v>
      </c>
      <c r="I97" s="169">
        <f t="shared" ref="I97:J97" si="47">I95+(I99-I95)/2</f>
        <v>0</v>
      </c>
      <c r="J97" s="169">
        <f t="shared" si="47"/>
        <v>0</v>
      </c>
    </row>
    <row r="98" spans="7:10" x14ac:dyDescent="0.35">
      <c r="G98" s="170">
        <v>34243</v>
      </c>
      <c r="H98" s="169">
        <f>H95+(H99-H95)*3/4</f>
        <v>0</v>
      </c>
      <c r="I98" s="169">
        <f>I95+(I99-I95)*3/4</f>
        <v>0</v>
      </c>
      <c r="J98" s="169">
        <f>J95+(J99-J95)*3/4</f>
        <v>0</v>
      </c>
    </row>
    <row r="99" spans="7:10" x14ac:dyDescent="0.35">
      <c r="G99" s="170">
        <v>34335</v>
      </c>
      <c r="H99" s="169">
        <f>C27</f>
        <v>0</v>
      </c>
      <c r="I99" s="169">
        <f t="shared" ref="I99:J99" si="48">D27</f>
        <v>0</v>
      </c>
      <c r="J99" s="169">
        <f t="shared" si="48"/>
        <v>0</v>
      </c>
    </row>
    <row r="100" spans="7:10" x14ac:dyDescent="0.35">
      <c r="G100" s="170">
        <v>34425</v>
      </c>
      <c r="H100" s="169">
        <f>H99+(H103-H99)/4</f>
        <v>288565.875</v>
      </c>
      <c r="I100" s="169">
        <f>I99+(I103-I99)/4</f>
        <v>122178</v>
      </c>
      <c r="J100" s="169">
        <f>J99+(J103-J99)/4</f>
        <v>117111.25</v>
      </c>
    </row>
    <row r="101" spans="7:10" x14ac:dyDescent="0.35">
      <c r="G101" s="170">
        <v>34516</v>
      </c>
      <c r="H101" s="169">
        <f>H99+(H103-H99)/2</f>
        <v>577131.75</v>
      </c>
      <c r="I101" s="169">
        <f t="shared" ref="I101:J101" si="49">I99+(I103-I99)/2</f>
        <v>244356</v>
      </c>
      <c r="J101" s="169">
        <f t="shared" si="49"/>
        <v>234222.5</v>
      </c>
    </row>
    <row r="102" spans="7:10" x14ac:dyDescent="0.35">
      <c r="G102" s="170">
        <v>34608</v>
      </c>
      <c r="H102" s="169">
        <f>H99+(H103-H99)*3/4</f>
        <v>865697.625</v>
      </c>
      <c r="I102" s="169">
        <f>I99+(I103-I99)*3/4</f>
        <v>366534</v>
      </c>
      <c r="J102" s="169">
        <f>J99+(J103-J99)*3/4</f>
        <v>351333.75</v>
      </c>
    </row>
    <row r="103" spans="7:10" x14ac:dyDescent="0.35">
      <c r="G103" s="170">
        <v>34700</v>
      </c>
      <c r="H103" s="169">
        <f>C28</f>
        <v>1154263.5</v>
      </c>
      <c r="I103" s="169">
        <f t="shared" ref="I103:J103" si="50">D28</f>
        <v>488712</v>
      </c>
      <c r="J103" s="169">
        <f t="shared" si="50"/>
        <v>468445</v>
      </c>
    </row>
    <row r="104" spans="7:10" x14ac:dyDescent="0.35">
      <c r="G104" s="170">
        <v>34790</v>
      </c>
      <c r="H104" s="169">
        <f>H103+(H107-H103)/4</f>
        <v>1166591.4750000001</v>
      </c>
      <c r="I104" s="169">
        <f>I103+(I107-I103)/4</f>
        <v>495939</v>
      </c>
      <c r="J104" s="169">
        <f>J103+(J107-J103)/4</f>
        <v>472392.75</v>
      </c>
    </row>
    <row r="105" spans="7:10" x14ac:dyDescent="0.35">
      <c r="G105" s="170">
        <v>34881</v>
      </c>
      <c r="H105" s="169">
        <f>H103+(H107-H103)/2</f>
        <v>1178919.45</v>
      </c>
      <c r="I105" s="169">
        <f t="shared" ref="I105:J105" si="51">I103+(I107-I103)/2</f>
        <v>503166</v>
      </c>
      <c r="J105" s="169">
        <f t="shared" si="51"/>
        <v>476340.5</v>
      </c>
    </row>
    <row r="106" spans="7:10" x14ac:dyDescent="0.35">
      <c r="G106" s="170">
        <v>34973</v>
      </c>
      <c r="H106" s="169">
        <f>H103+(H107-H103)*3/4</f>
        <v>1191247.4249999998</v>
      </c>
      <c r="I106" s="169">
        <f>I103+(I107-I103)*3/4</f>
        <v>510393</v>
      </c>
      <c r="J106" s="169">
        <f>J103+(J107-J103)*3/4</f>
        <v>480288.25</v>
      </c>
    </row>
    <row r="107" spans="7:10" x14ac:dyDescent="0.35">
      <c r="G107" s="170">
        <v>35065</v>
      </c>
      <c r="H107" s="169">
        <f>C29</f>
        <v>1203575.3999999999</v>
      </c>
      <c r="I107" s="169">
        <f t="shared" ref="I107:J107" si="52">D29</f>
        <v>517620</v>
      </c>
      <c r="J107" s="169">
        <f t="shared" si="52"/>
        <v>484236</v>
      </c>
    </row>
    <row r="108" spans="7:10" x14ac:dyDescent="0.35">
      <c r="G108" s="170">
        <v>35156</v>
      </c>
      <c r="H108" s="169">
        <f>H107+(H111-H107)/4</f>
        <v>1217099.7</v>
      </c>
      <c r="I108" s="169">
        <f>I107+(I111-I107)/4</f>
        <v>524494.25</v>
      </c>
      <c r="J108" s="169">
        <f>J107+(J111-J107)/4</f>
        <v>490240.75</v>
      </c>
    </row>
    <row r="109" spans="7:10" x14ac:dyDescent="0.35">
      <c r="G109" s="170">
        <v>35247</v>
      </c>
      <c r="H109" s="169">
        <f>H107+(H111-H107)/2</f>
        <v>1230624</v>
      </c>
      <c r="I109" s="169">
        <f t="shared" ref="I109:J109" si="53">I107+(I111-I107)/2</f>
        <v>531368.5</v>
      </c>
      <c r="J109" s="169">
        <f t="shared" si="53"/>
        <v>496245.5</v>
      </c>
    </row>
    <row r="110" spans="7:10" x14ac:dyDescent="0.35">
      <c r="G110" s="170">
        <v>35339</v>
      </c>
      <c r="H110" s="169">
        <f>H107+(H111-H107)*3/4</f>
        <v>1244148.3</v>
      </c>
      <c r="I110" s="169">
        <f>I107+(I111-I107)*3/4</f>
        <v>538242.75</v>
      </c>
      <c r="J110" s="169">
        <f>J107+(J111-J107)*3/4</f>
        <v>502250.25</v>
      </c>
    </row>
    <row r="111" spans="7:10" x14ac:dyDescent="0.35">
      <c r="G111" s="170">
        <v>35431</v>
      </c>
      <c r="H111" s="169">
        <f>C30</f>
        <v>1257672.6000000001</v>
      </c>
      <c r="I111" s="169">
        <f t="shared" ref="I111:J111" si="54">D30</f>
        <v>545117</v>
      </c>
      <c r="J111" s="169">
        <f t="shared" si="54"/>
        <v>508255</v>
      </c>
    </row>
    <row r="112" spans="7:10" x14ac:dyDescent="0.35">
      <c r="G112" s="170">
        <v>35521</v>
      </c>
      <c r="H112" s="169">
        <f>H111+(H115-H111)/4</f>
        <v>1268713.1000000001</v>
      </c>
      <c r="I112" s="169">
        <f>I111+(I115-I111)/4</f>
        <v>554909.25</v>
      </c>
      <c r="J112" s="169">
        <f>J111+(J115-J111)/4</f>
        <v>516670.25</v>
      </c>
    </row>
    <row r="113" spans="7:10" x14ac:dyDescent="0.35">
      <c r="G113" s="170">
        <v>35612</v>
      </c>
      <c r="H113" s="169">
        <f>H111+(H115-H111)/2</f>
        <v>1279753.6000000001</v>
      </c>
      <c r="I113" s="169">
        <f t="shared" ref="I113:J113" si="55">I111+(I115-I111)/2</f>
        <v>564701.5</v>
      </c>
      <c r="J113" s="169">
        <f t="shared" si="55"/>
        <v>525085.5</v>
      </c>
    </row>
    <row r="114" spans="7:10" x14ac:dyDescent="0.35">
      <c r="G114" s="170">
        <v>35704</v>
      </c>
      <c r="H114" s="169">
        <f>H111+(H115-H111)*3/4</f>
        <v>1290794.1000000001</v>
      </c>
      <c r="I114" s="169">
        <f>I111+(I115-I111)*3/4</f>
        <v>574493.75</v>
      </c>
      <c r="J114" s="169">
        <f>J111+(J115-J111)*3/4</f>
        <v>533500.75</v>
      </c>
    </row>
    <row r="115" spans="7:10" x14ac:dyDescent="0.35">
      <c r="G115" s="170">
        <v>35796</v>
      </c>
      <c r="H115" s="169">
        <f>C31</f>
        <v>1301834.6000000001</v>
      </c>
      <c r="I115" s="169">
        <f t="shared" ref="I115:J115" si="56">D31</f>
        <v>584286</v>
      </c>
      <c r="J115" s="169">
        <f t="shared" si="56"/>
        <v>541916</v>
      </c>
    </row>
    <row r="116" spans="7:10" x14ac:dyDescent="0.35">
      <c r="G116" s="170">
        <v>35886</v>
      </c>
      <c r="H116" s="169">
        <f>H115+(H119-H115)/4</f>
        <v>1311193.4000000001</v>
      </c>
      <c r="I116" s="169">
        <f>I115+(I119-I115)/4</f>
        <v>600126</v>
      </c>
      <c r="J116" s="169">
        <f>J115+(J119-J115)/4</f>
        <v>551492</v>
      </c>
    </row>
    <row r="117" spans="7:10" x14ac:dyDescent="0.35">
      <c r="G117" s="170">
        <v>35977</v>
      </c>
      <c r="H117" s="169">
        <f>H115+(H119-H115)/2</f>
        <v>1320552.2000000002</v>
      </c>
      <c r="I117" s="169">
        <f t="shared" ref="I117:J117" si="57">I115+(I119-I115)/2</f>
        <v>615966</v>
      </c>
      <c r="J117" s="169">
        <f t="shared" si="57"/>
        <v>561068</v>
      </c>
    </row>
    <row r="118" spans="7:10" x14ac:dyDescent="0.35">
      <c r="G118" s="170">
        <v>36069</v>
      </c>
      <c r="H118" s="169">
        <f>H115+(H119-H115)*3/4</f>
        <v>1329911</v>
      </c>
      <c r="I118" s="169">
        <f>I115+(I119-I115)*3/4</f>
        <v>631806</v>
      </c>
      <c r="J118" s="169">
        <f>J115+(J119-J115)*3/4</f>
        <v>570644</v>
      </c>
    </row>
    <row r="119" spans="7:10" x14ac:dyDescent="0.35">
      <c r="G119" s="170">
        <v>36161</v>
      </c>
      <c r="H119" s="169">
        <f>C32</f>
        <v>1339269.8</v>
      </c>
      <c r="I119" s="169">
        <f t="shared" ref="I119:J119" si="58">D32</f>
        <v>647646</v>
      </c>
      <c r="J119" s="169">
        <f t="shared" si="58"/>
        <v>580220</v>
      </c>
    </row>
    <row r="120" spans="7:10" x14ac:dyDescent="0.35">
      <c r="G120" s="170">
        <v>36251</v>
      </c>
      <c r="H120" s="169">
        <f>H119+(H123-H119)/4</f>
        <v>1356510.85</v>
      </c>
      <c r="I120" s="169">
        <f>I119+(I123-I119)/4</f>
        <v>666412.75</v>
      </c>
      <c r="J120" s="169">
        <f>J119+(J123-J119)/4</f>
        <v>587029.25</v>
      </c>
    </row>
    <row r="121" spans="7:10" x14ac:dyDescent="0.35">
      <c r="G121" s="170">
        <v>36342</v>
      </c>
      <c r="H121" s="169">
        <f>H119+(H123-H119)/2</f>
        <v>1373751.9</v>
      </c>
      <c r="I121" s="169">
        <f t="shared" ref="I121:J121" si="59">I119+(I123-I119)/2</f>
        <v>685179.5</v>
      </c>
      <c r="J121" s="169">
        <f t="shared" si="59"/>
        <v>593838.5</v>
      </c>
    </row>
    <row r="122" spans="7:10" x14ac:dyDescent="0.35">
      <c r="G122" s="170">
        <v>36434</v>
      </c>
      <c r="H122" s="169">
        <f>H119+(H123-H119)*3/4</f>
        <v>1390992.95</v>
      </c>
      <c r="I122" s="169">
        <f>I119+(I123-I119)*3/4</f>
        <v>703946.25</v>
      </c>
      <c r="J122" s="169">
        <f>J119+(J123-J119)*3/4</f>
        <v>600647.75</v>
      </c>
    </row>
    <row r="123" spans="7:10" x14ac:dyDescent="0.35">
      <c r="G123" s="170">
        <v>36526</v>
      </c>
      <c r="H123" s="169">
        <f>C33</f>
        <v>1408234</v>
      </c>
      <c r="I123" s="169">
        <f t="shared" ref="I123:J123" si="60">D33</f>
        <v>722713</v>
      </c>
      <c r="J123" s="169">
        <f t="shared" si="60"/>
        <v>607457</v>
      </c>
    </row>
    <row r="124" spans="7:10" x14ac:dyDescent="0.35">
      <c r="G124" s="170">
        <v>36617</v>
      </c>
      <c r="H124" s="169">
        <f>H123+(H127-H123)/4</f>
        <v>1423846.9750000001</v>
      </c>
      <c r="I124" s="169">
        <f>I123+(I127-I123)/4</f>
        <v>741944</v>
      </c>
      <c r="J124" s="169">
        <f>J123+(J127-J123)/4</f>
        <v>616200.5</v>
      </c>
    </row>
    <row r="125" spans="7:10" x14ac:dyDescent="0.35">
      <c r="G125" s="170">
        <v>36708</v>
      </c>
      <c r="H125" s="169">
        <f>H123+(H127-H123)/2</f>
        <v>1439459.95</v>
      </c>
      <c r="I125" s="169">
        <f t="shared" ref="I125:J125" si="61">I123+(I127-I123)/2</f>
        <v>761175</v>
      </c>
      <c r="J125" s="169">
        <f t="shared" si="61"/>
        <v>624944</v>
      </c>
    </row>
    <row r="126" spans="7:10" x14ac:dyDescent="0.35">
      <c r="G126" s="170">
        <v>36800</v>
      </c>
      <c r="H126" s="169">
        <f>H123+(H127-H123)*3/4</f>
        <v>1455072.9249999998</v>
      </c>
      <c r="I126" s="169">
        <f>I123+(I127-I123)*3/4</f>
        <v>780406</v>
      </c>
      <c r="J126" s="169">
        <f>J123+(J127-J123)*3/4</f>
        <v>633687.5</v>
      </c>
    </row>
    <row r="127" spans="7:10" x14ac:dyDescent="0.35">
      <c r="G127" s="170">
        <v>36892</v>
      </c>
      <c r="H127" s="169">
        <f>C34</f>
        <v>1470685.9</v>
      </c>
      <c r="I127" s="169">
        <f t="shared" ref="I127:J127" si="62">D34</f>
        <v>799637</v>
      </c>
      <c r="J127" s="169">
        <f t="shared" si="62"/>
        <v>642431</v>
      </c>
    </row>
    <row r="128" spans="7:10" x14ac:dyDescent="0.35">
      <c r="G128" s="170">
        <v>36982</v>
      </c>
      <c r="H128" s="169">
        <f>H127+(H131-H127)/4</f>
        <v>1491107.825</v>
      </c>
      <c r="I128" s="169">
        <f>I127+(I131-I127)/4</f>
        <v>822248.25</v>
      </c>
      <c r="J128" s="169">
        <f>J127+(J131-J127)/4</f>
        <v>655509</v>
      </c>
    </row>
    <row r="129" spans="7:10" x14ac:dyDescent="0.35">
      <c r="G129" s="170">
        <v>37073</v>
      </c>
      <c r="H129" s="169">
        <f>H127+(H131-H127)/2</f>
        <v>1511529.75</v>
      </c>
      <c r="I129" s="169">
        <f t="shared" ref="I129:J129" si="63">I127+(I131-I127)/2</f>
        <v>844859.5</v>
      </c>
      <c r="J129" s="169">
        <f t="shared" si="63"/>
        <v>668587</v>
      </c>
    </row>
    <row r="130" spans="7:10" x14ac:dyDescent="0.35">
      <c r="G130" s="170">
        <v>37165</v>
      </c>
      <c r="H130" s="169">
        <f>H127+(H131-H127)*3/4</f>
        <v>1531951.675</v>
      </c>
      <c r="I130" s="169">
        <f>I127+(I131-I127)*3/4</f>
        <v>867470.75</v>
      </c>
      <c r="J130" s="169">
        <f>J127+(J131-J127)*3/4</f>
        <v>681665</v>
      </c>
    </row>
    <row r="131" spans="7:10" x14ac:dyDescent="0.35">
      <c r="G131" s="170">
        <v>37257</v>
      </c>
      <c r="H131" s="169">
        <f>C35</f>
        <v>1552373.6</v>
      </c>
      <c r="I131" s="169">
        <f t="shared" ref="I131:J131" si="64">D35</f>
        <v>890082</v>
      </c>
      <c r="J131" s="169">
        <f t="shared" si="64"/>
        <v>694743</v>
      </c>
    </row>
    <row r="132" spans="7:10" x14ac:dyDescent="0.35">
      <c r="G132" s="170">
        <v>37347</v>
      </c>
      <c r="H132" s="169">
        <f>H131+(H135-H131)/4</f>
        <v>1567070.625</v>
      </c>
      <c r="I132" s="169">
        <f>I131+(I135-I131)/4</f>
        <v>917651</v>
      </c>
      <c r="J132" s="169">
        <f>J131+(J135-J131)/4</f>
        <v>712141.75</v>
      </c>
    </row>
    <row r="133" spans="7:10" x14ac:dyDescent="0.35">
      <c r="G133" s="170">
        <v>37438</v>
      </c>
      <c r="H133" s="169">
        <f>H131+(H135-H131)/2</f>
        <v>1581767.65</v>
      </c>
      <c r="I133" s="169">
        <f t="shared" ref="I133:J133" si="65">I131+(I135-I131)/2</f>
        <v>945220</v>
      </c>
      <c r="J133" s="169">
        <f t="shared" si="65"/>
        <v>729540.5</v>
      </c>
    </row>
    <row r="134" spans="7:10" x14ac:dyDescent="0.35">
      <c r="G134" s="170">
        <v>37530</v>
      </c>
      <c r="H134" s="169">
        <f>H131+(H135-H131)*3/4</f>
        <v>1596464.675</v>
      </c>
      <c r="I134" s="169">
        <f>I131+(I135-I131)*3/4</f>
        <v>972789</v>
      </c>
      <c r="J134" s="169">
        <f>J131+(J135-J131)*3/4</f>
        <v>746939.25</v>
      </c>
    </row>
    <row r="135" spans="7:10" x14ac:dyDescent="0.35">
      <c r="G135" s="170">
        <v>37622</v>
      </c>
      <c r="H135" s="169">
        <f>C36</f>
        <v>1611161.7</v>
      </c>
      <c r="I135" s="169">
        <f t="shared" ref="I135:J135" si="66">D36</f>
        <v>1000358</v>
      </c>
      <c r="J135" s="169">
        <f t="shared" si="66"/>
        <v>764338</v>
      </c>
    </row>
    <row r="136" spans="7:10" x14ac:dyDescent="0.35">
      <c r="G136" s="170">
        <v>37712</v>
      </c>
      <c r="H136" s="169">
        <f>H135+(H139-H135)/4</f>
        <v>1632430.3</v>
      </c>
      <c r="I136" s="169">
        <f>I135+(I139-I135)/4</f>
        <v>1032295</v>
      </c>
      <c r="J136" s="169">
        <f>J135+(J139-J135)/4</f>
        <v>782096.5</v>
      </c>
    </row>
    <row r="137" spans="7:10" x14ac:dyDescent="0.35">
      <c r="G137" s="170">
        <v>37803</v>
      </c>
      <c r="H137" s="169">
        <f>H135+(H139-H135)/2</f>
        <v>1653698.9</v>
      </c>
      <c r="I137" s="169">
        <f t="shared" ref="I137:J137" si="67">I135+(I139-I135)/2</f>
        <v>1064232</v>
      </c>
      <c r="J137" s="169">
        <f t="shared" si="67"/>
        <v>799855</v>
      </c>
    </row>
    <row r="138" spans="7:10" x14ac:dyDescent="0.35">
      <c r="G138" s="170">
        <v>37895</v>
      </c>
      <c r="H138" s="169">
        <f>H135+(H139-H135)*3/4</f>
        <v>1674967.5</v>
      </c>
      <c r="I138" s="169">
        <f>I135+(I139-I135)*3/4</f>
        <v>1096169</v>
      </c>
      <c r="J138" s="169">
        <f>J135+(J139-J135)*3/4</f>
        <v>817613.5</v>
      </c>
    </row>
    <row r="139" spans="7:10" x14ac:dyDescent="0.35">
      <c r="G139" s="170">
        <v>37987</v>
      </c>
      <c r="H139" s="169">
        <f>C37</f>
        <v>1696236.1</v>
      </c>
      <c r="I139" s="169">
        <f t="shared" ref="I139:J139" si="68">D37</f>
        <v>1128106</v>
      </c>
      <c r="J139" s="169">
        <f t="shared" si="68"/>
        <v>835372</v>
      </c>
    </row>
    <row r="140" spans="7:10" x14ac:dyDescent="0.35">
      <c r="G140" s="170">
        <v>38078</v>
      </c>
      <c r="H140" s="169">
        <f>H139+(H143-H139)/4</f>
        <v>1723279.85</v>
      </c>
      <c r="I140" s="169">
        <f>I139+(I143-I139)/4</f>
        <v>1162263</v>
      </c>
      <c r="J140" s="169">
        <f>J139+(J143-J139)/4</f>
        <v>856852.25</v>
      </c>
    </row>
    <row r="141" spans="7:10" x14ac:dyDescent="0.35">
      <c r="G141" s="170">
        <v>38169</v>
      </c>
      <c r="H141" s="169">
        <f>H139+(H143-H139)/2</f>
        <v>1750323.6</v>
      </c>
      <c r="I141" s="169">
        <f t="shared" ref="I141:J141" si="69">I139+(I143-I139)/2</f>
        <v>1196420</v>
      </c>
      <c r="J141" s="169">
        <f t="shared" si="69"/>
        <v>878332.5</v>
      </c>
    </row>
    <row r="142" spans="7:10" x14ac:dyDescent="0.35">
      <c r="G142" s="170">
        <v>38261</v>
      </c>
      <c r="H142" s="169">
        <f>H139+(H143-H139)*3/4</f>
        <v>1777367.35</v>
      </c>
      <c r="I142" s="169">
        <f>I139+(I143-I139)*3/4</f>
        <v>1230577</v>
      </c>
      <c r="J142" s="169">
        <f>J139+(J143-J139)*3/4</f>
        <v>899812.75</v>
      </c>
    </row>
    <row r="143" spans="7:10" x14ac:dyDescent="0.35">
      <c r="G143" s="170">
        <v>38353</v>
      </c>
      <c r="H143" s="169">
        <f>C38</f>
        <v>1804411.1</v>
      </c>
      <c r="I143" s="169">
        <f t="shared" ref="I143:J143" si="70">D38</f>
        <v>1264734</v>
      </c>
      <c r="J143" s="169">
        <f t="shared" si="70"/>
        <v>921293</v>
      </c>
    </row>
    <row r="144" spans="7:10" x14ac:dyDescent="0.35">
      <c r="G144" s="170">
        <v>38443</v>
      </c>
      <c r="H144" s="169">
        <f>H143+(H147-H143)/4</f>
        <v>1827935.9750000001</v>
      </c>
      <c r="I144" s="169">
        <f>I143+(I147-I143)/4</f>
        <v>1295375</v>
      </c>
      <c r="J144" s="169">
        <f>J143+(J147-J143)/4</f>
        <v>938861.75</v>
      </c>
    </row>
    <row r="145" spans="7:10" x14ac:dyDescent="0.35">
      <c r="G145" s="170">
        <v>38534</v>
      </c>
      <c r="H145" s="169">
        <f>H143+(H147-H143)/2</f>
        <v>1851460.85</v>
      </c>
      <c r="I145" s="169">
        <f t="shared" ref="I145:J145" si="71">I143+(I147-I143)/2</f>
        <v>1326016</v>
      </c>
      <c r="J145" s="169">
        <f t="shared" si="71"/>
        <v>956430.5</v>
      </c>
    </row>
    <row r="146" spans="7:10" x14ac:dyDescent="0.35">
      <c r="G146" s="170">
        <v>38626</v>
      </c>
      <c r="H146" s="169">
        <f>H143+(H147-H143)*3/4</f>
        <v>1874985.7250000001</v>
      </c>
      <c r="I146" s="169">
        <f>I143+(I147-I143)*3/4</f>
        <v>1356657</v>
      </c>
      <c r="J146" s="169">
        <f>J143+(J147-J143)*3/4</f>
        <v>973999.25</v>
      </c>
    </row>
    <row r="147" spans="7:10" x14ac:dyDescent="0.35">
      <c r="G147" s="170">
        <v>38718</v>
      </c>
      <c r="H147" s="169">
        <f>C39</f>
        <v>1898510.6</v>
      </c>
      <c r="I147" s="169">
        <f t="shared" ref="I147:J147" si="72">D39</f>
        <v>1387298</v>
      </c>
      <c r="J147" s="169">
        <f t="shared" si="72"/>
        <v>991568</v>
      </c>
    </row>
    <row r="148" spans="7:10" x14ac:dyDescent="0.35">
      <c r="G148" s="170">
        <v>38808</v>
      </c>
      <c r="H148" s="169">
        <f>H147+(H151-H147)/4</f>
        <v>1926514.9000000001</v>
      </c>
      <c r="I148" s="169">
        <f>I147+(I151-I147)/4</f>
        <v>1406617.75</v>
      </c>
      <c r="J148" s="169">
        <f>J147+(J151-J147)/4</f>
        <v>1010583</v>
      </c>
    </row>
    <row r="149" spans="7:10" x14ac:dyDescent="0.35">
      <c r="G149" s="170">
        <v>38899</v>
      </c>
      <c r="H149" s="169">
        <f>H147+(H151-H147)/2</f>
        <v>1954519.2000000002</v>
      </c>
      <c r="I149" s="169">
        <f t="shared" ref="I149:J149" si="73">I147+(I151-I147)/2</f>
        <v>1425937.5</v>
      </c>
      <c r="J149" s="169">
        <f t="shared" si="73"/>
        <v>1029598</v>
      </c>
    </row>
    <row r="150" spans="7:10" x14ac:dyDescent="0.35">
      <c r="G150" s="170">
        <v>38991</v>
      </c>
      <c r="H150" s="169">
        <f>H147+(H151-H147)*3/4</f>
        <v>1982523.5</v>
      </c>
      <c r="I150" s="169">
        <f>I147+(I151-I147)*3/4</f>
        <v>1445257.25</v>
      </c>
      <c r="J150" s="169">
        <f>J147+(J151-J147)*3/4</f>
        <v>1048613</v>
      </c>
    </row>
    <row r="151" spans="7:10" x14ac:dyDescent="0.35">
      <c r="G151" s="170">
        <v>39083</v>
      </c>
      <c r="H151" s="169">
        <f>C40</f>
        <v>2010527.8</v>
      </c>
      <c r="I151" s="169">
        <f t="shared" ref="I151:J151" si="74">D40</f>
        <v>1464577</v>
      </c>
      <c r="J151" s="169">
        <f t="shared" si="74"/>
        <v>1067628</v>
      </c>
    </row>
    <row r="152" spans="7:10" x14ac:dyDescent="0.35">
      <c r="G152" s="170">
        <v>39173</v>
      </c>
      <c r="H152" s="169">
        <f>H151+(H155-H151)/4</f>
        <v>2036227.1</v>
      </c>
      <c r="I152" s="169">
        <f>I151+(I155-I151)/4</f>
        <v>1464236.25</v>
      </c>
      <c r="J152" s="169">
        <f>J151+(J155-J151)/4</f>
        <v>1089949</v>
      </c>
    </row>
    <row r="153" spans="7:10" x14ac:dyDescent="0.35">
      <c r="G153" s="170">
        <v>39264</v>
      </c>
      <c r="H153" s="169">
        <f>H151+(H155-H151)/2</f>
        <v>2061926.3999999999</v>
      </c>
      <c r="I153" s="169">
        <f t="shared" ref="I153:J153" si="75">I151+(I155-I151)/2</f>
        <v>1463895.5</v>
      </c>
      <c r="J153" s="169">
        <f t="shared" si="75"/>
        <v>1112270</v>
      </c>
    </row>
    <row r="154" spans="7:10" x14ac:dyDescent="0.35">
      <c r="G154" s="170">
        <v>39356</v>
      </c>
      <c r="H154" s="169">
        <f>H151+(H155-H151)*3/4</f>
        <v>2087625.7</v>
      </c>
      <c r="I154" s="169">
        <f>I151+(I155-I151)*3/4</f>
        <v>1463554.75</v>
      </c>
      <c r="J154" s="169">
        <f>J151+(J155-J151)*3/4</f>
        <v>1134591</v>
      </c>
    </row>
    <row r="155" spans="7:10" x14ac:dyDescent="0.35">
      <c r="G155" s="170">
        <v>39448</v>
      </c>
      <c r="H155" s="169">
        <f>C41</f>
        <v>2113325</v>
      </c>
      <c r="I155" s="169">
        <f t="shared" ref="I155:J155" si="76">D41</f>
        <v>1463214</v>
      </c>
      <c r="J155" s="169">
        <f t="shared" si="76"/>
        <v>1156912</v>
      </c>
    </row>
    <row r="156" spans="7:10" x14ac:dyDescent="0.35">
      <c r="G156" s="170">
        <v>39539</v>
      </c>
      <c r="H156" s="169">
        <f>H155+(H159-H155)/4</f>
        <v>2135368.1</v>
      </c>
      <c r="I156" s="169">
        <f>I155+(I159-I155)/4</f>
        <v>1456506.75</v>
      </c>
      <c r="J156" s="169">
        <f>J155+(J159-J155)/4</f>
        <v>1155110.75</v>
      </c>
    </row>
    <row r="157" spans="7:10" x14ac:dyDescent="0.35">
      <c r="G157" s="170">
        <v>39630</v>
      </c>
      <c r="H157" s="169">
        <f>H155+(H159-H155)/2</f>
        <v>2157411.2000000002</v>
      </c>
      <c r="I157" s="169">
        <f t="shared" ref="I157:J157" si="77">I155+(I159-I155)/2</f>
        <v>1449799.5</v>
      </c>
      <c r="J157" s="169">
        <f t="shared" si="77"/>
        <v>1153309.5</v>
      </c>
    </row>
    <row r="158" spans="7:10" x14ac:dyDescent="0.35">
      <c r="G158" s="170">
        <v>39722</v>
      </c>
      <c r="H158" s="169">
        <f>H155+(H159-H155)*3/4</f>
        <v>2179454.2999999998</v>
      </c>
      <c r="I158" s="169">
        <f>I155+(I159-I155)*3/4</f>
        <v>1443092.25</v>
      </c>
      <c r="J158" s="169">
        <f>J155+(J159-J155)*3/4</f>
        <v>1151508.25</v>
      </c>
    </row>
    <row r="159" spans="7:10" x14ac:dyDescent="0.35">
      <c r="G159" s="170">
        <v>39814</v>
      </c>
      <c r="H159" s="169">
        <f>C42</f>
        <v>2201497.4</v>
      </c>
      <c r="I159" s="169">
        <f t="shared" ref="I159:J159" si="78">D42</f>
        <v>1436385</v>
      </c>
      <c r="J159" s="169">
        <f t="shared" si="78"/>
        <v>1149707</v>
      </c>
    </row>
    <row r="160" spans="7:10" x14ac:dyDescent="0.35">
      <c r="G160" s="170">
        <v>39904</v>
      </c>
      <c r="H160" s="169">
        <f>H159+(H163-H159)/4</f>
        <v>2220486.4750000001</v>
      </c>
      <c r="I160" s="169">
        <f>I159+(I163-I159)/4</f>
        <v>1427233</v>
      </c>
      <c r="J160" s="169">
        <f>J159+(J163-J159)/4</f>
        <v>1149960</v>
      </c>
    </row>
    <row r="161" spans="7:10" x14ac:dyDescent="0.35">
      <c r="G161" s="170">
        <v>39995</v>
      </c>
      <c r="H161" s="169">
        <f>H159+(H163-H159)/2</f>
        <v>2239475.5499999998</v>
      </c>
      <c r="I161" s="169">
        <f t="shared" ref="I161:J161" si="79">I159+(I163-I159)/2</f>
        <v>1418081</v>
      </c>
      <c r="J161" s="169">
        <f t="shared" si="79"/>
        <v>1150213</v>
      </c>
    </row>
    <row r="162" spans="7:10" x14ac:dyDescent="0.35">
      <c r="G162" s="170">
        <v>40087</v>
      </c>
      <c r="H162" s="169">
        <f>H159+(H163-H159)*3/4</f>
        <v>2258464.625</v>
      </c>
      <c r="I162" s="169">
        <f>I159+(I163-I159)*3/4</f>
        <v>1408929</v>
      </c>
      <c r="J162" s="169">
        <f>J159+(J163-J159)*3/4</f>
        <v>1150466</v>
      </c>
    </row>
    <row r="163" spans="7:10" x14ac:dyDescent="0.35">
      <c r="G163" s="170">
        <v>40179</v>
      </c>
      <c r="H163" s="169">
        <f>C43</f>
        <v>2277453.7000000002</v>
      </c>
      <c r="I163" s="169">
        <f t="shared" ref="I163:J163" si="80">D43</f>
        <v>1399777</v>
      </c>
      <c r="J163" s="169">
        <f t="shared" si="80"/>
        <v>1150719</v>
      </c>
    </row>
    <row r="164" spans="7:10" x14ac:dyDescent="0.35">
      <c r="G164" s="170">
        <v>40269</v>
      </c>
      <c r="H164" s="169">
        <f>H163+(H167-H163)/4</f>
        <v>2303102.9750000001</v>
      </c>
      <c r="I164" s="169">
        <f>I163+(I167-I163)/4</f>
        <v>1370530</v>
      </c>
      <c r="J164" s="169">
        <f>J163+(J167-J163)/4</f>
        <v>1159003.75</v>
      </c>
    </row>
    <row r="165" spans="7:10" x14ac:dyDescent="0.35">
      <c r="G165" s="170">
        <v>40360</v>
      </c>
      <c r="H165" s="169">
        <f>H163+(H167-H163)/2</f>
        <v>2328752.25</v>
      </c>
      <c r="I165" s="169">
        <f t="shared" ref="I165:J165" si="81">I163+(I167-I163)/2</f>
        <v>1341283</v>
      </c>
      <c r="J165" s="169">
        <f t="shared" si="81"/>
        <v>1167288.5</v>
      </c>
    </row>
    <row r="166" spans="7:10" x14ac:dyDescent="0.35">
      <c r="G166" s="170">
        <v>40452</v>
      </c>
      <c r="H166" s="169">
        <f>H163+(H167-H163)*3/4</f>
        <v>2354401.5249999999</v>
      </c>
      <c r="I166" s="169">
        <f>I163+(I167-I163)*3/4</f>
        <v>1312036</v>
      </c>
      <c r="J166" s="169">
        <f>J163+(J167-J163)*3/4</f>
        <v>1175573.25</v>
      </c>
    </row>
    <row r="167" spans="7:10" x14ac:dyDescent="0.35">
      <c r="G167" s="170">
        <v>40544</v>
      </c>
      <c r="H167" s="169">
        <f>C44</f>
        <v>2380050.7999999998</v>
      </c>
      <c r="I167" s="169">
        <f t="shared" ref="I167:J167" si="82">D44</f>
        <v>1282789</v>
      </c>
      <c r="J167" s="169">
        <f t="shared" si="82"/>
        <v>1183858</v>
      </c>
    </row>
    <row r="168" spans="7:10" x14ac:dyDescent="0.35">
      <c r="G168" s="170">
        <v>40634</v>
      </c>
      <c r="H168" s="169">
        <f>H167+(H171-H167)/4</f>
        <v>2393311.0499999998</v>
      </c>
      <c r="I168" s="169">
        <f>I167+(I171-I167)/4</f>
        <v>1249066.5</v>
      </c>
      <c r="J168" s="169">
        <f>J167+(J171-J167)/4</f>
        <v>1191712</v>
      </c>
    </row>
    <row r="169" spans="7:10" x14ac:dyDescent="0.35">
      <c r="G169" s="170">
        <v>40725</v>
      </c>
      <c r="H169" s="169">
        <f>H167+(H171-H167)/2</f>
        <v>2406571.2999999998</v>
      </c>
      <c r="I169" s="169">
        <f t="shared" ref="I169:J169" si="83">I167+(I171-I167)/2</f>
        <v>1215344</v>
      </c>
      <c r="J169" s="169">
        <f t="shared" si="83"/>
        <v>1199566</v>
      </c>
    </row>
    <row r="170" spans="7:10" x14ac:dyDescent="0.35">
      <c r="G170" s="170">
        <v>40817</v>
      </c>
      <c r="H170" s="169">
        <f>H167+(H171-H167)*3/4</f>
        <v>2419831.5499999998</v>
      </c>
      <c r="I170" s="169">
        <f>I167+(I171-I167)*3/4</f>
        <v>1181621.5</v>
      </c>
      <c r="J170" s="169">
        <f>J167+(J171-J167)*3/4</f>
        <v>1207420</v>
      </c>
    </row>
    <row r="171" spans="7:10" x14ac:dyDescent="0.35">
      <c r="G171" s="170">
        <v>40909</v>
      </c>
      <c r="H171" s="169">
        <f>C45</f>
        <v>2433091.7999999998</v>
      </c>
      <c r="I171" s="169">
        <f t="shared" ref="I171:J171" si="84">D45</f>
        <v>1147899</v>
      </c>
      <c r="J171" s="169">
        <f t="shared" si="84"/>
        <v>1215274</v>
      </c>
    </row>
    <row r="172" spans="7:10" x14ac:dyDescent="0.35">
      <c r="G172" s="170">
        <v>41000</v>
      </c>
      <c r="H172" s="169">
        <f>H171+(H175-H171)/4</f>
        <v>2438142.9249999998</v>
      </c>
      <c r="I172" s="169">
        <f>I171+(I175-I171)/4</f>
        <v>1133420.5</v>
      </c>
      <c r="J172" s="169">
        <f>J171+(J175-J171)/4</f>
        <v>1222509.25</v>
      </c>
    </row>
    <row r="173" spans="7:10" x14ac:dyDescent="0.35">
      <c r="G173" s="170">
        <v>41091</v>
      </c>
      <c r="H173" s="169">
        <f>H171+(H175-H171)/2</f>
        <v>2443194.0499999998</v>
      </c>
      <c r="I173" s="169">
        <f t="shared" ref="I173:J173" si="85">I171+(I175-I171)/2</f>
        <v>1118942</v>
      </c>
      <c r="J173" s="169">
        <f t="shared" si="85"/>
        <v>1229744.5</v>
      </c>
    </row>
    <row r="174" spans="7:10" x14ac:dyDescent="0.35">
      <c r="G174" s="170">
        <v>41183</v>
      </c>
      <c r="H174" s="169">
        <f>H171+(H175-H171)*3/4</f>
        <v>2448245.1749999998</v>
      </c>
      <c r="I174" s="169">
        <f>I171+(I175-I171)*3/4</f>
        <v>1104463.5</v>
      </c>
      <c r="J174" s="169">
        <f>J171+(J175-J171)*3/4</f>
        <v>1236979.75</v>
      </c>
    </row>
    <row r="175" spans="7:10" x14ac:dyDescent="0.35">
      <c r="G175" s="170">
        <v>41275</v>
      </c>
      <c r="H175" s="169">
        <f>C46</f>
        <v>2453296.2999999998</v>
      </c>
      <c r="I175" s="169">
        <f t="shared" ref="I175:J175" si="86">D46</f>
        <v>1089985</v>
      </c>
      <c r="J175" s="169">
        <f t="shared" si="86"/>
        <v>1244215</v>
      </c>
    </row>
    <row r="176" spans="7:10" x14ac:dyDescent="0.35">
      <c r="G176" s="170">
        <v>41365</v>
      </c>
      <c r="H176" s="169">
        <f>H175+(H179-H175)/4</f>
        <v>2455327.9749999996</v>
      </c>
      <c r="I176" s="169">
        <f>I175+(I179-I175)/4</f>
        <v>1096250</v>
      </c>
      <c r="J176" s="169">
        <f>J175+(J179-J175)/4</f>
        <v>1249406.75</v>
      </c>
    </row>
    <row r="177" spans="7:10" x14ac:dyDescent="0.35">
      <c r="G177" s="170">
        <v>41456</v>
      </c>
      <c r="H177" s="169">
        <f>H175+(H179-H175)/2</f>
        <v>2457359.65</v>
      </c>
      <c r="I177" s="169">
        <f t="shared" ref="I177:J177" si="87">I175+(I179-I175)/2</f>
        <v>1102515</v>
      </c>
      <c r="J177" s="169">
        <f t="shared" si="87"/>
        <v>1254598.5</v>
      </c>
    </row>
    <row r="178" spans="7:10" x14ac:dyDescent="0.35">
      <c r="G178" s="170">
        <v>41548</v>
      </c>
      <c r="H178" s="169">
        <f>H175+(H179-H175)*3/4</f>
        <v>2459391.3250000002</v>
      </c>
      <c r="I178" s="169">
        <f>I175+(I179-I175)*3/4</f>
        <v>1108780</v>
      </c>
      <c r="J178" s="169">
        <f>J175+(J179-J175)*3/4</f>
        <v>1259790.25</v>
      </c>
    </row>
    <row r="179" spans="7:10" x14ac:dyDescent="0.35">
      <c r="G179" s="170">
        <v>41640</v>
      </c>
      <c r="H179" s="169">
        <f>C47</f>
        <v>2461423</v>
      </c>
      <c r="I179" s="169">
        <f t="shared" ref="I179:J179" si="88">D47</f>
        <v>1115045</v>
      </c>
      <c r="J179" s="169">
        <f t="shared" si="88"/>
        <v>1264982</v>
      </c>
    </row>
    <row r="180" spans="7:10" x14ac:dyDescent="0.35">
      <c r="G180" s="170">
        <v>41730</v>
      </c>
      <c r="H180" s="169">
        <f>H179+(H183-H179)/4</f>
        <v>2465623.625</v>
      </c>
      <c r="I180" s="169">
        <f>I179+(I183-I179)/4</f>
        <v>1123972.5</v>
      </c>
      <c r="J180" s="169">
        <f>J179+(J183-J179)/4</f>
        <v>1265697.25</v>
      </c>
    </row>
    <row r="181" spans="7:10" x14ac:dyDescent="0.35">
      <c r="G181" s="170">
        <v>41821</v>
      </c>
      <c r="H181" s="169">
        <f>H179+(H183-H179)/2</f>
        <v>2469824.25</v>
      </c>
      <c r="I181" s="169">
        <f t="shared" ref="I181:J181" si="89">I179+(I183-I179)/2</f>
        <v>1132900</v>
      </c>
      <c r="J181" s="169">
        <f t="shared" si="89"/>
        <v>1266412.5</v>
      </c>
    </row>
    <row r="182" spans="7:10" x14ac:dyDescent="0.35">
      <c r="G182" s="170">
        <v>41913</v>
      </c>
      <c r="H182" s="169">
        <f>H179+(H183-H179)*3/4</f>
        <v>2474024.875</v>
      </c>
      <c r="I182" s="169">
        <f>I179+(I183-I179)*3/4</f>
        <v>1141827.5</v>
      </c>
      <c r="J182" s="169">
        <f>J179+(J183-J179)*3/4</f>
        <v>1267127.75</v>
      </c>
    </row>
    <row r="183" spans="7:10" x14ac:dyDescent="0.35">
      <c r="G183" s="170">
        <v>42005</v>
      </c>
      <c r="H183" s="169">
        <f>C48</f>
        <v>2478225.5</v>
      </c>
      <c r="I183" s="169">
        <f t="shared" ref="I183:J183" si="90">D48</f>
        <v>1150755</v>
      </c>
      <c r="J183" s="169">
        <f t="shared" si="90"/>
        <v>1267843</v>
      </c>
    </row>
    <row r="184" spans="7:10" x14ac:dyDescent="0.35">
      <c r="G184" s="170">
        <v>42095</v>
      </c>
      <c r="H184" s="169">
        <f>H183+(H187-H183)/4</f>
        <v>2484578.6749999998</v>
      </c>
      <c r="I184" s="169">
        <f>I183+(I187-I183)/4</f>
        <v>1155989</v>
      </c>
      <c r="J184" s="169">
        <f>J183+(J187-J183)/4</f>
        <v>1278631.25</v>
      </c>
    </row>
    <row r="185" spans="7:10" x14ac:dyDescent="0.35">
      <c r="G185" s="170">
        <v>42186</v>
      </c>
      <c r="H185" s="169">
        <f>H183+(H187-H183)/2</f>
        <v>2490931.85</v>
      </c>
      <c r="I185" s="169">
        <f t="shared" ref="I185:J185" si="91">I183+(I187-I183)/2</f>
        <v>1161223</v>
      </c>
      <c r="J185" s="169">
        <f t="shared" si="91"/>
        <v>1289419.5</v>
      </c>
    </row>
    <row r="186" spans="7:10" x14ac:dyDescent="0.35">
      <c r="G186" s="170">
        <v>42278</v>
      </c>
      <c r="H186" s="169">
        <f>H183+(H187-H183)*3/4</f>
        <v>2497285.0250000004</v>
      </c>
      <c r="I186" s="169">
        <f>I183+(I187-I183)*3/4</f>
        <v>1166457</v>
      </c>
      <c r="J186" s="169">
        <f>J183+(J187-J183)*3/4</f>
        <v>1300207.75</v>
      </c>
    </row>
    <row r="187" spans="7:10" x14ac:dyDescent="0.35">
      <c r="G187" s="170">
        <v>42370</v>
      </c>
      <c r="H187" s="169">
        <f>C49</f>
        <v>2503638.2000000002</v>
      </c>
      <c r="I187" s="169">
        <f t="shared" ref="I187:J187" si="92">D49</f>
        <v>1171691</v>
      </c>
      <c r="J187" s="169">
        <f t="shared" si="92"/>
        <v>1310996</v>
      </c>
    </row>
    <row r="188" spans="7:10" x14ac:dyDescent="0.35">
      <c r="G188" s="170">
        <v>42461</v>
      </c>
      <c r="H188" s="169">
        <f>H187+(H191-H187)/4</f>
        <v>2509954.5500000003</v>
      </c>
      <c r="I188" s="169">
        <f>I187+(I191-I187)/4</f>
        <v>1175873.25</v>
      </c>
      <c r="J188" s="169">
        <f>J187+(J191-J187)/4</f>
        <v>1324272.5</v>
      </c>
    </row>
    <row r="189" spans="7:10" x14ac:dyDescent="0.35">
      <c r="G189" s="170">
        <v>42552</v>
      </c>
      <c r="H189" s="169">
        <f>H187+(H191-H187)/2</f>
        <v>2516270.9000000004</v>
      </c>
      <c r="I189" s="169">
        <f t="shared" ref="I189:J189" si="93">I187+(I191-I187)/2</f>
        <v>1180055.5</v>
      </c>
      <c r="J189" s="169">
        <f t="shared" si="93"/>
        <v>1337549</v>
      </c>
    </row>
    <row r="190" spans="7:10" x14ac:dyDescent="0.35">
      <c r="G190" s="170">
        <v>42644</v>
      </c>
      <c r="H190" s="169">
        <f>H187+(H191-H187)*3/4</f>
        <v>2522587.25</v>
      </c>
      <c r="I190" s="169">
        <f>I187+(I191-I187)*3/4</f>
        <v>1184237.75</v>
      </c>
      <c r="J190" s="169">
        <f>J187+(J191-J187)*3/4</f>
        <v>1350825.5</v>
      </c>
    </row>
    <row r="191" spans="7:10" x14ac:dyDescent="0.35">
      <c r="G191" s="170">
        <v>42736</v>
      </c>
      <c r="H191" s="169">
        <f>C50</f>
        <v>2528903.6</v>
      </c>
      <c r="I191" s="169">
        <f t="shared" ref="I191:J191" si="94">D50</f>
        <v>1188420</v>
      </c>
      <c r="J191" s="169">
        <f t="shared" si="94"/>
        <v>1364102</v>
      </c>
    </row>
    <row r="192" spans="7:10" x14ac:dyDescent="0.35">
      <c r="G192" s="170">
        <v>42826</v>
      </c>
      <c r="H192" s="169">
        <f>H191+(H195-H191)/4</f>
        <v>2541735.4</v>
      </c>
      <c r="I192" s="169">
        <f>I191+(I195-I191)/4</f>
        <v>1197628.25</v>
      </c>
      <c r="J192" s="169">
        <f>J191+(J195-J191)/4</f>
        <v>1377268.25</v>
      </c>
    </row>
    <row r="193" spans="7:10" x14ac:dyDescent="0.35">
      <c r="G193" s="170">
        <v>42917</v>
      </c>
      <c r="H193" s="169">
        <f>H191+(H195-H191)/2</f>
        <v>2554567.2000000002</v>
      </c>
      <c r="I193" s="169">
        <f t="shared" ref="I193:J193" si="95">I191+(I195-I191)/2</f>
        <v>1206836.5</v>
      </c>
      <c r="J193" s="169">
        <f t="shared" si="95"/>
        <v>1390434.5</v>
      </c>
    </row>
    <row r="194" spans="7:10" x14ac:dyDescent="0.35">
      <c r="G194" s="170">
        <v>43009</v>
      </c>
      <c r="H194" s="169">
        <f>H191+(H195-H191)*3/4</f>
        <v>2567399</v>
      </c>
      <c r="I194" s="169">
        <f>I191+(I195-I191)*3/4</f>
        <v>1216044.75</v>
      </c>
      <c r="J194" s="169">
        <f>J191+(J195-J191)*3/4</f>
        <v>1403600.75</v>
      </c>
    </row>
    <row r="195" spans="7:10" x14ac:dyDescent="0.35">
      <c r="G195" s="170">
        <v>43101</v>
      </c>
      <c r="H195" s="169">
        <f>C51</f>
        <v>2580230.7999999998</v>
      </c>
      <c r="I195" s="169">
        <f t="shared" ref="I195:J195" si="96">D51</f>
        <v>1225253</v>
      </c>
      <c r="J195" s="169">
        <f t="shared" si="96"/>
        <v>1416767</v>
      </c>
    </row>
    <row r="196" spans="7:10" x14ac:dyDescent="0.35">
      <c r="G196" s="170">
        <v>43191</v>
      </c>
      <c r="H196" s="169">
        <f>H195+(H199-H195)/4</f>
        <v>2579012.6999999997</v>
      </c>
      <c r="I196" s="169">
        <f>I195+(I199-I195)/4</f>
        <v>1233929.75</v>
      </c>
      <c r="J196" s="169">
        <f>J195+(J199-J195)/4</f>
        <v>1425451.5</v>
      </c>
    </row>
    <row r="197" spans="7:10" x14ac:dyDescent="0.35">
      <c r="G197" s="170">
        <v>43282</v>
      </c>
      <c r="H197" s="169">
        <f>H195+(H199-H195)/2</f>
        <v>2577794.5999999996</v>
      </c>
      <c r="I197" s="169">
        <f t="shared" ref="I197:J197" si="97">I195+(I199-I195)/2</f>
        <v>1242606.5</v>
      </c>
      <c r="J197" s="169">
        <f t="shared" si="97"/>
        <v>1434136</v>
      </c>
    </row>
    <row r="198" spans="7:10" x14ac:dyDescent="0.35">
      <c r="G198" s="170">
        <v>43374</v>
      </c>
      <c r="H198" s="169">
        <f>H195+(H199-H195)*3/4</f>
        <v>2576576.5</v>
      </c>
      <c r="I198" s="169">
        <f>I195+(I199-I195)*3/4</f>
        <v>1251283.25</v>
      </c>
      <c r="J198" s="169">
        <f>J195+(J199-J195)*3/4</f>
        <v>1442820.5</v>
      </c>
    </row>
    <row r="199" spans="7:10" x14ac:dyDescent="0.35">
      <c r="G199" s="170">
        <v>43466</v>
      </c>
      <c r="H199" s="169">
        <f>C52</f>
        <v>2575358.4</v>
      </c>
      <c r="I199" s="169">
        <f t="shared" ref="I199:J199" si="98">D52</f>
        <v>1259960</v>
      </c>
      <c r="J199" s="169">
        <f t="shared" si="98"/>
        <v>1451505</v>
      </c>
    </row>
    <row r="200" spans="7:10" x14ac:dyDescent="0.35">
      <c r="G200" s="170">
        <v>43556</v>
      </c>
      <c r="H200" s="169">
        <f>H199+(H203-H199)/4</f>
        <v>2580518.15</v>
      </c>
      <c r="I200" s="169">
        <f>I199+(I203-I199)/4</f>
        <v>1271808.25</v>
      </c>
      <c r="J200" s="169">
        <f>J199+(J203-J199)/4</f>
        <v>1455518</v>
      </c>
    </row>
    <row r="201" spans="7:10" x14ac:dyDescent="0.35">
      <c r="G201" s="170">
        <v>43647</v>
      </c>
      <c r="H201" s="169">
        <f>H199+(H203-H199)/2</f>
        <v>2585677.9</v>
      </c>
      <c r="I201" s="169">
        <f t="shared" ref="I201:J201" si="99">I199+(I203-I199)/2</f>
        <v>1283656.5</v>
      </c>
      <c r="J201" s="169">
        <f t="shared" si="99"/>
        <v>1459531</v>
      </c>
    </row>
    <row r="202" spans="7:10" x14ac:dyDescent="0.35">
      <c r="G202" s="170">
        <v>43739</v>
      </c>
      <c r="H202" s="169">
        <f>H199+(H203-H199)*3/4</f>
        <v>2590837.65</v>
      </c>
      <c r="I202" s="169">
        <f>I199+(I203-I199)*3/4</f>
        <v>1295504.75</v>
      </c>
      <c r="J202" s="169">
        <f>J199+(J203-J199)*3/4</f>
        <v>1463544</v>
      </c>
    </row>
    <row r="203" spans="7:10" x14ac:dyDescent="0.35">
      <c r="G203" s="170">
        <v>43831</v>
      </c>
      <c r="H203" s="169">
        <f>C53</f>
        <v>2595997.4</v>
      </c>
      <c r="I203" s="169">
        <f t="shared" ref="I203:J203" si="100">D53</f>
        <v>1307353</v>
      </c>
      <c r="J203" s="169">
        <f t="shared" si="100"/>
        <v>1467557</v>
      </c>
    </row>
    <row r="204" spans="7:10" x14ac:dyDescent="0.35">
      <c r="G204" s="170">
        <v>43922</v>
      </c>
      <c r="H204" s="169">
        <f>H203+(H207-H203)/4</f>
        <v>2632252.4500000002</v>
      </c>
      <c r="I204" s="169">
        <f>I203+(I207-I203)/4</f>
        <v>1339187.5</v>
      </c>
      <c r="J204" s="169">
        <f>J203+(J207-J203)/4</f>
        <v>1490270</v>
      </c>
    </row>
    <row r="205" spans="7:10" x14ac:dyDescent="0.35">
      <c r="G205" s="170">
        <v>44013</v>
      </c>
      <c r="H205" s="169">
        <f>H203+(H207-H203)/2</f>
        <v>2668507.5</v>
      </c>
      <c r="I205" s="169">
        <f t="shared" ref="I205:J205" si="101">I203+(I207-I203)/2</f>
        <v>1371022</v>
      </c>
      <c r="J205" s="169">
        <f t="shared" si="101"/>
        <v>1512983</v>
      </c>
    </row>
    <row r="206" spans="7:10" x14ac:dyDescent="0.35">
      <c r="G206" s="170">
        <v>44105</v>
      </c>
      <c r="H206" s="169">
        <f>H203+(H207-H203)*3/4</f>
        <v>2704762.55</v>
      </c>
      <c r="I206" s="169">
        <f>I203+(I207-I203)*3/4</f>
        <v>1402856.5</v>
      </c>
      <c r="J206" s="169">
        <f>J203+(J207-J203)*3/4</f>
        <v>1535696</v>
      </c>
    </row>
    <row r="207" spans="7:10" x14ac:dyDescent="0.35">
      <c r="G207" s="170">
        <v>44197</v>
      </c>
      <c r="H207" s="169">
        <f>C54</f>
        <v>2741017.6</v>
      </c>
      <c r="I207" s="169">
        <f t="shared" ref="I207:J207" si="102">D54</f>
        <v>1434691</v>
      </c>
      <c r="J207" s="169">
        <f t="shared" si="102"/>
        <v>1558409</v>
      </c>
    </row>
    <row r="208" spans="7:10" x14ac:dyDescent="0.35">
      <c r="G208" s="170">
        <v>44287</v>
      </c>
      <c r="H208" s="169">
        <f>H207+(H211-H207)/4</f>
        <v>2809802.0750000002</v>
      </c>
      <c r="I208" s="169">
        <f>I207+(I211-I207)/4</f>
        <v>1467031.75</v>
      </c>
      <c r="J208" s="169">
        <f>J207+(J211-J207)/4</f>
        <v>1595281.25</v>
      </c>
    </row>
    <row r="209" spans="7:10" x14ac:dyDescent="0.35">
      <c r="G209" s="170">
        <v>44378</v>
      </c>
      <c r="H209" s="169">
        <f>H207+(H211-H207)/2</f>
        <v>2878586.55</v>
      </c>
      <c r="I209" s="169">
        <f t="shared" ref="I209:J209" si="103">I207+(I211-I207)/2</f>
        <v>1499372.5</v>
      </c>
      <c r="J209" s="169">
        <f t="shared" si="103"/>
        <v>1632153.5</v>
      </c>
    </row>
    <row r="210" spans="7:10" x14ac:dyDescent="0.35">
      <c r="G210" s="170">
        <v>44470</v>
      </c>
      <c r="H210" s="169">
        <f>H207+(H211-H207)*3/4</f>
        <v>2947371.0249999999</v>
      </c>
      <c r="I210" s="169">
        <f>I207+(I211-I207)*3/4</f>
        <v>1531713.25</v>
      </c>
      <c r="J210" s="169">
        <f>J207+(J211-J207)*3/4</f>
        <v>1669025.75</v>
      </c>
    </row>
    <row r="211" spans="7:10" x14ac:dyDescent="0.35">
      <c r="G211" s="170">
        <v>44562</v>
      </c>
      <c r="H211" s="169">
        <f>C55</f>
        <v>3016155.5</v>
      </c>
      <c r="I211" s="169">
        <f t="shared" ref="I211:J211" si="104">D55</f>
        <v>1564054</v>
      </c>
      <c r="J211" s="169">
        <f t="shared" si="104"/>
        <v>1705898</v>
      </c>
    </row>
    <row r="212" spans="7:10" x14ac:dyDescent="0.35">
      <c r="G212" s="170">
        <v>44652</v>
      </c>
      <c r="H212" s="169">
        <f>H211+(H215-H211)/4</f>
        <v>3044483.2</v>
      </c>
      <c r="I212" s="169">
        <v>0</v>
      </c>
      <c r="J212" s="169">
        <f>J211+(J215-J211)/4</f>
        <v>1738507.75</v>
      </c>
    </row>
    <row r="213" spans="7:10" x14ac:dyDescent="0.35">
      <c r="G213" s="170">
        <v>44743</v>
      </c>
      <c r="H213" s="169">
        <f>H211+(H215-H211)/2</f>
        <v>3072810.9</v>
      </c>
      <c r="I213" s="169">
        <v>0</v>
      </c>
      <c r="J213" s="169">
        <f t="shared" ref="I213:J213" si="105">J211+(J215-J211)/2</f>
        <v>1771117.5</v>
      </c>
    </row>
    <row r="214" spans="7:10" x14ac:dyDescent="0.35">
      <c r="G214" s="170">
        <v>44835</v>
      </c>
      <c r="H214" s="169">
        <f>H211+(H215-H211)*3/4</f>
        <v>3101138.5999999996</v>
      </c>
      <c r="I214" s="169">
        <v>0</v>
      </c>
      <c r="J214" s="169">
        <f>J211+(J215-J211)*3/4</f>
        <v>1803727.25</v>
      </c>
    </row>
    <row r="215" spans="7:10" x14ac:dyDescent="0.35">
      <c r="G215" s="170">
        <v>44927</v>
      </c>
      <c r="H215">
        <f>C56</f>
        <v>3129466.3</v>
      </c>
      <c r="I215">
        <f t="shared" ref="I215:J215" si="106">D56</f>
        <v>0</v>
      </c>
      <c r="J215">
        <f t="shared" si="106"/>
        <v>1836337</v>
      </c>
    </row>
    <row r="216" spans="7:10" x14ac:dyDescent="0.35">
      <c r="G216" s="170">
        <v>45017</v>
      </c>
      <c r="H216" s="169">
        <v>0</v>
      </c>
      <c r="I216" s="169">
        <v>0</v>
      </c>
      <c r="J216" s="169">
        <v>0</v>
      </c>
    </row>
    <row r="217" spans="7:10" x14ac:dyDescent="0.35">
      <c r="G217" s="170">
        <v>45108</v>
      </c>
      <c r="H217" s="169">
        <v>0</v>
      </c>
      <c r="I217" s="169">
        <v>0</v>
      </c>
      <c r="J217" s="169">
        <v>0</v>
      </c>
    </row>
    <row r="218" spans="7:10" x14ac:dyDescent="0.35">
      <c r="G218" s="170">
        <v>45200</v>
      </c>
      <c r="H218" s="169">
        <v>0</v>
      </c>
      <c r="I218" s="169">
        <v>0</v>
      </c>
      <c r="J218" s="169">
        <v>0</v>
      </c>
    </row>
    <row r="219" spans="7:10" x14ac:dyDescent="0.35">
      <c r="G219" s="170">
        <v>45292</v>
      </c>
      <c r="H219" s="169">
        <f>C57</f>
        <v>0</v>
      </c>
      <c r="I219" s="169">
        <f t="shared" ref="I219:J219" si="107">D57</f>
        <v>0</v>
      </c>
      <c r="J219" s="169">
        <f t="shared" si="107"/>
        <v>0</v>
      </c>
    </row>
    <row r="220" spans="7:10" x14ac:dyDescent="0.35">
      <c r="G220" s="170">
        <v>45383</v>
      </c>
      <c r="H220">
        <v>0</v>
      </c>
      <c r="I220">
        <v>0</v>
      </c>
      <c r="J220">
        <v>0</v>
      </c>
    </row>
    <row r="221" spans="7:10" x14ac:dyDescent="0.35">
      <c r="G221" s="170">
        <v>45474</v>
      </c>
      <c r="H221">
        <v>0</v>
      </c>
      <c r="I221">
        <v>0</v>
      </c>
      <c r="J221">
        <v>0</v>
      </c>
    </row>
    <row r="222" spans="7:10" x14ac:dyDescent="0.35">
      <c r="G222" s="170">
        <v>45566</v>
      </c>
      <c r="H222">
        <v>0</v>
      </c>
      <c r="I222">
        <v>0</v>
      </c>
      <c r="J222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3"/>
  <sheetViews>
    <sheetView workbookViewId="0"/>
  </sheetViews>
  <sheetFormatPr baseColWidth="10" defaultRowHeight="14.5" x14ac:dyDescent="0.35"/>
  <cols>
    <col min="2" max="2" width="115" style="164" customWidth="1"/>
  </cols>
  <sheetData>
    <row r="1" spans="2:2" x14ac:dyDescent="0.35">
      <c r="B1" s="165" t="s">
        <v>0</v>
      </c>
    </row>
    <row r="2" spans="2:2" ht="55.5" customHeight="1" x14ac:dyDescent="0.35">
      <c r="B2" s="164" t="s">
        <v>44</v>
      </c>
    </row>
    <row r="4" spans="2:2" ht="39.75" customHeight="1" x14ac:dyDescent="0.35">
      <c r="B4" s="164" t="s">
        <v>45</v>
      </c>
    </row>
    <row r="6" spans="2:2" ht="39.75" customHeight="1" x14ac:dyDescent="0.35">
      <c r="B6" s="164" t="s">
        <v>46</v>
      </c>
    </row>
    <row r="8" spans="2:2" x14ac:dyDescent="0.35">
      <c r="B8" s="164" t="s">
        <v>47</v>
      </c>
    </row>
    <row r="9" spans="2:2" x14ac:dyDescent="0.35">
      <c r="B9" s="164" t="s">
        <v>48</v>
      </c>
    </row>
    <row r="12" spans="2:2" x14ac:dyDescent="0.35">
      <c r="B12" s="166" t="s">
        <v>49</v>
      </c>
    </row>
    <row r="13" spans="2:2" x14ac:dyDescent="0.35">
      <c r="B13" s="167" t="s">
        <v>50</v>
      </c>
    </row>
  </sheetData>
  <hyperlinks>
    <hyperlink ref="B1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</vt:lpstr>
      <vt:lpstr>Feuil1</vt:lpstr>
      <vt:lpstr>Feuil2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Gabrielle Morin</cp:lastModifiedBy>
  <dcterms:modified xsi:type="dcterms:W3CDTF">2025-04-12T15:22:49Z</dcterms:modified>
</cp:coreProperties>
</file>